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Indice " sheetId="1" r:id="rId1"/>
    <sheet name="PIB" sheetId="2" r:id="rId2"/>
    <sheet name="Indicadores Mercado Laboral" sheetId="3" r:id="rId3"/>
    <sheet name="Cajas de Compensación " sheetId="4" r:id="rId4"/>
    <sheet name="Empleo EMM-CMP" sheetId="5" r:id="rId5"/>
    <sheet name="Indicadores de Pobreza" sheetId="6" r:id="rId6"/>
    <sheet name="Inflación" sheetId="7" r:id="rId7"/>
    <sheet name="Demanda de Energía" sheetId="8" r:id="rId8"/>
    <sheet name="Industria" sheetId="9" r:id="rId9"/>
    <sheet name="Comercio al por Menor " sheetId="10" r:id="rId10"/>
    <sheet name="Construcción" sheetId="11" r:id="rId11"/>
    <sheet name="Exportaciones" sheetId="12" r:id="rId12"/>
    <sheet name="Importaciones" sheetId="13" r:id="rId13"/>
    <sheet name="Balanza Comercial " sheetId="14" r:id="rId14"/>
    <sheet name="Balanza de Pagos" sheetId="15" r:id="rId15"/>
    <sheet name="Inversión Extranjera" sheetId="16" r:id="rId16"/>
    <sheet name="Tasas de Interés" sheetId="17" r:id="rId17"/>
    <sheet name="Cartera Sistema Financiero " sheetId="18" r:id="rId18"/>
    <sheet name="Sector Público" sheetId="19" r:id="rId19"/>
    <sheet name="Mercado Cambiario " sheetId="20" r:id="rId20"/>
    <sheet name="Reservas" sheetId="21" r:id="rId21"/>
    <sheet name="Fuentes" sheetId="22" r:id="rId2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<sst xmlns="http://schemas.openxmlformats.org/spreadsheetml/2006/main" count="1998" uniqueCount="905">
  <si>
    <t>PIB</t>
  </si>
  <si>
    <t>Construcción</t>
  </si>
  <si>
    <t>COMERCIO AL POR MENOR</t>
  </si>
  <si>
    <t>Industria</t>
  </si>
  <si>
    <t>TOTAL</t>
  </si>
  <si>
    <t>Total</t>
  </si>
  <si>
    <t>Comercial</t>
  </si>
  <si>
    <t>Consumo</t>
  </si>
  <si>
    <t>Mes</t>
  </si>
  <si>
    <t>Anual</t>
  </si>
  <si>
    <t>CARTERA SISTEMA FINANCIERO</t>
  </si>
  <si>
    <t>Año Corrido</t>
  </si>
  <si>
    <t>Tasa de desempleo</t>
  </si>
  <si>
    <t>INDICADORES MERCADO LABORAL</t>
  </si>
  <si>
    <t>Ventas</t>
  </si>
  <si>
    <t>IPC</t>
  </si>
  <si>
    <t>Enero</t>
  </si>
  <si>
    <t>Febrero</t>
  </si>
  <si>
    <t>Marzo</t>
  </si>
  <si>
    <t>Abril</t>
  </si>
  <si>
    <t>Mayo</t>
  </si>
  <si>
    <t>TRM</t>
  </si>
  <si>
    <t>Junio</t>
  </si>
  <si>
    <t>DTF</t>
  </si>
  <si>
    <t>Activa</t>
  </si>
  <si>
    <t>Saldo</t>
  </si>
  <si>
    <t>Agropecuarios</t>
  </si>
  <si>
    <t>Industriales</t>
  </si>
  <si>
    <t>Servicios Privados</t>
  </si>
  <si>
    <t>Servicios Públicos</t>
  </si>
  <si>
    <t>Julio</t>
  </si>
  <si>
    <t>Agosto</t>
  </si>
  <si>
    <t xml:space="preserve">INDUSTRIA - EOIC </t>
  </si>
  <si>
    <t>Var %</t>
  </si>
  <si>
    <t>Septiembre</t>
  </si>
  <si>
    <t>Octubre</t>
  </si>
  <si>
    <t>Noviembre</t>
  </si>
  <si>
    <t>Diciembre</t>
  </si>
  <si>
    <t>Total Exportaciones</t>
  </si>
  <si>
    <t>Exportaciones tradicionales</t>
  </si>
  <si>
    <t>Variación %</t>
  </si>
  <si>
    <t xml:space="preserve">Junio </t>
  </si>
  <si>
    <t xml:space="preserve">Julio </t>
  </si>
  <si>
    <t>Variación</t>
  </si>
  <si>
    <t xml:space="preserve">   Gobierno Nacional Central</t>
  </si>
  <si>
    <t xml:space="preserve">   Sector Descentralizado</t>
  </si>
  <si>
    <t>Sector Público Consolidado</t>
  </si>
  <si>
    <t xml:space="preserve">IMPORTACIONES CIF </t>
  </si>
  <si>
    <t>Bolivia</t>
  </si>
  <si>
    <t>Ecuador</t>
  </si>
  <si>
    <t>Perú</t>
  </si>
  <si>
    <t>Argentina</t>
  </si>
  <si>
    <t>Brasil</t>
  </si>
  <si>
    <t>Chile</t>
  </si>
  <si>
    <t>México</t>
  </si>
  <si>
    <t>Estados Unidos</t>
  </si>
  <si>
    <t>Puerto Rico</t>
  </si>
  <si>
    <t>Canadá</t>
  </si>
  <si>
    <t>Alemania</t>
  </si>
  <si>
    <t>Bélgica</t>
  </si>
  <si>
    <t>España</t>
  </si>
  <si>
    <t>Francia</t>
  </si>
  <si>
    <t>Italia</t>
  </si>
  <si>
    <t>Países Bajos</t>
  </si>
  <si>
    <t>Portugal</t>
  </si>
  <si>
    <t>Japón</t>
  </si>
  <si>
    <t>ALADI</t>
  </si>
  <si>
    <t>China</t>
  </si>
  <si>
    <t>BALANZA COMERCIAL</t>
  </si>
  <si>
    <t>DANE: PIB trimestral</t>
  </si>
  <si>
    <t>EMPRESAS AFILIADAS</t>
  </si>
  <si>
    <t>TRABAJADORES AFILIADOS</t>
  </si>
  <si>
    <t xml:space="preserve">INDUSTRIA - MMM </t>
  </si>
  <si>
    <t>ESTADISTICAS/Temas CEE/Precios/Datos /IPC/Cuadro precios 2000-2005</t>
  </si>
  <si>
    <t>ISA.  ESTADISTICAS/Temas CEE/Mineria/Datos/Serie Indicadores Mensuales de la Minería</t>
  </si>
  <si>
    <t>ESTADISTICAS/Encuesta de Opinión Industrial /EOIC CIIU Rev 3</t>
  </si>
  <si>
    <t>Corresponde al dato que aparece en el informe que se envía a prensa</t>
  </si>
  <si>
    <t>DANE.  ESTADISTICAS/Base Datos/DANE/Comercio al por menor</t>
  </si>
  <si>
    <t>DANE.   ESTADISTICAS/Base Datos/DANE/Encuesta Continua de Hogares</t>
  </si>
  <si>
    <t>DANE.  ESTADISTICAS/Base Datos/DANE/Muestra Mensual Manufacturera</t>
  </si>
  <si>
    <t>DANE.  ESTADISTICAS/Base Datos/DANE/Comercio exterior/Importaciones.  Cuadro B1</t>
  </si>
  <si>
    <t>Banco de la República  http://www.banrep.gov.co/estad/indfind4.htm</t>
  </si>
  <si>
    <t>http://www.banrep.gov.co/economia/ctanal1sec_ext.htm#reservas</t>
  </si>
  <si>
    <t>Tasa de cambio real promedios móviles</t>
  </si>
  <si>
    <t>Confis.  Ultimo informe programación financiera</t>
  </si>
  <si>
    <t>TRABAJADORES Y FAMILIAS</t>
  </si>
  <si>
    <t>DANE</t>
  </si>
  <si>
    <t>Compras</t>
  </si>
  <si>
    <t>Compras Netas</t>
  </si>
  <si>
    <t xml:space="preserve">  Gobierno Nacional</t>
  </si>
  <si>
    <t xml:space="preserve">  Opciones Put</t>
  </si>
  <si>
    <t xml:space="preserve">      Para acumulación reservas</t>
  </si>
  <si>
    <t xml:space="preserve">      Para control volatilidad</t>
  </si>
  <si>
    <t xml:space="preserve">  Opciones Call</t>
  </si>
  <si>
    <t>Corrido</t>
  </si>
  <si>
    <t>Tasa de subempleo subjetivo</t>
  </si>
  <si>
    <t xml:space="preserve">Exportaciones no tradicionales </t>
  </si>
  <si>
    <t>Banco de la República / series estadisticas  http://www.banrep.gov.co/estad/indfind4.htm</t>
  </si>
  <si>
    <t>INDICADORES MERCADO LABORAL (DANE)</t>
  </si>
  <si>
    <t xml:space="preserve">EXPORTACIONES </t>
  </si>
  <si>
    <t xml:space="preserve">TES </t>
  </si>
  <si>
    <t>BALANCE FISCAL</t>
  </si>
  <si>
    <t xml:space="preserve">DEUDA GNC </t>
  </si>
  <si>
    <t>DEUDA EXTERNA</t>
  </si>
  <si>
    <t xml:space="preserve">TASAS DE CAMBIO </t>
  </si>
  <si>
    <t xml:space="preserve">RESERVAS INTERNACIONALES </t>
  </si>
  <si>
    <t>COMERCIO AL POR MENOR (DANE)</t>
  </si>
  <si>
    <t>IMPORTACIONES (DANE)</t>
  </si>
  <si>
    <t>BALANZA COMERCIAL (DANE)</t>
  </si>
  <si>
    <t>INDUSTRIA (ANDI, DANE)</t>
  </si>
  <si>
    <t>DANE.  ESTADISTICAS/Base Datos/DANE/Comercio exterior/Exportaciones.  Cuadros 1, 16 y 18</t>
  </si>
  <si>
    <t xml:space="preserve">      Café</t>
  </si>
  <si>
    <t xml:space="preserve">      Petróleo y derivados</t>
  </si>
  <si>
    <t xml:space="preserve">      Ferroníquel</t>
  </si>
  <si>
    <t xml:space="preserve">  Comunidad Andina</t>
  </si>
  <si>
    <t>Costa Rica</t>
  </si>
  <si>
    <t xml:space="preserve">República Dominicana </t>
  </si>
  <si>
    <t xml:space="preserve">    Armas y Equipo Militar</t>
  </si>
  <si>
    <t xml:space="preserve">Total Importaciones </t>
  </si>
  <si>
    <t xml:space="preserve">1. PIB </t>
  </si>
  <si>
    <t>2. INDICADORES MERCADO LABORAL</t>
  </si>
  <si>
    <t xml:space="preserve">CARTERA SISTEMA FINANCIERO    </t>
  </si>
  <si>
    <t xml:space="preserve">INDICE </t>
  </si>
  <si>
    <t xml:space="preserve">ARRIBA </t>
  </si>
  <si>
    <t>ARRIBA</t>
  </si>
  <si>
    <t>Enero-Mayo</t>
  </si>
  <si>
    <t xml:space="preserve"> INDICADORES DE COYUNTURA, COLOMBIA</t>
  </si>
  <si>
    <t>TASA CAMBIO REAL</t>
  </si>
  <si>
    <t>TASA DE CAMBIO</t>
  </si>
  <si>
    <t>RESERVAS INTERNACIONALES</t>
  </si>
  <si>
    <t>DEMANDA DE ENERGIA NO REGULADA</t>
  </si>
  <si>
    <t>PIB Millones de PESOS corrientes</t>
  </si>
  <si>
    <t>PIB Por Rama de Actividad Economica</t>
  </si>
  <si>
    <t xml:space="preserve">PIB Por Componentes de Demanda </t>
  </si>
  <si>
    <t>PIB Crecimiento Trimestral</t>
  </si>
  <si>
    <t xml:space="preserve"> I</t>
  </si>
  <si>
    <t>II</t>
  </si>
  <si>
    <t>III</t>
  </si>
  <si>
    <t>IV</t>
  </si>
  <si>
    <t>AÑO</t>
  </si>
  <si>
    <t>Miles de Millones de pesos</t>
  </si>
  <si>
    <t>TASA DE CAMBIO (BANCO DE LA REPUBLICA)</t>
  </si>
  <si>
    <t>TASA DE CAMBIO REPRESENTATIVA DE MERCADO</t>
  </si>
  <si>
    <t>DANE.  ESTADISTICAS/Base Datos/DANE/Comercio exterior/Exportaciones.  Cuadro B1</t>
  </si>
  <si>
    <t xml:space="preserve">    Utensilios Domésticos</t>
  </si>
  <si>
    <t xml:space="preserve">    Objetos Adorno Uso Personal</t>
  </si>
  <si>
    <t xml:space="preserve">    Muebles y Equipos para el Hogar</t>
  </si>
  <si>
    <t xml:space="preserve">    Vehículos Transporte Particular </t>
  </si>
  <si>
    <t xml:space="preserve">    Materias Primas Agricultura</t>
  </si>
  <si>
    <t xml:space="preserve">    Materias Primas Industria</t>
  </si>
  <si>
    <t xml:space="preserve">    Materiales de Construcción</t>
  </si>
  <si>
    <t xml:space="preserve">    Bienes de Capital Agricultura</t>
  </si>
  <si>
    <t xml:space="preserve">    Bienes de Capital Industria</t>
  </si>
  <si>
    <t xml:space="preserve">        Maquinaria Industrial</t>
  </si>
  <si>
    <t xml:space="preserve">        Otro equipo fijo</t>
  </si>
  <si>
    <t xml:space="preserve">    Textiles, Confecciones</t>
  </si>
  <si>
    <t xml:space="preserve">  Bienes Consumo no Duradero </t>
  </si>
  <si>
    <t xml:space="preserve">  Bienes Consumo Duradero </t>
  </si>
  <si>
    <t>Enero-Junio</t>
  </si>
  <si>
    <t>Tasa Global de Participación</t>
  </si>
  <si>
    <t>Tasa de Ocupación</t>
  </si>
  <si>
    <t>Tasa de subempleo objetivo</t>
  </si>
  <si>
    <t>Permanente</t>
  </si>
  <si>
    <t>Temporal</t>
  </si>
  <si>
    <t>Enero-Febrero</t>
  </si>
  <si>
    <t>Enero-Marzo</t>
  </si>
  <si>
    <t>Enero-Abril</t>
  </si>
  <si>
    <t>Directo</t>
  </si>
  <si>
    <t>Agencias</t>
  </si>
  <si>
    <t>INDICADORES DE POBREZA</t>
  </si>
  <si>
    <t>Sector petrolero</t>
  </si>
  <si>
    <t>EMPLEO</t>
  </si>
  <si>
    <t>DANE. Muestra Mensual Manufacturera y Muestra Mensual del Comercio al por Menor</t>
  </si>
  <si>
    <t>DNP</t>
  </si>
  <si>
    <t>BALANZA DE PAGOS</t>
  </si>
  <si>
    <t>Banco de la Republica</t>
  </si>
  <si>
    <t>INVERSION EXTRANJERA</t>
  </si>
  <si>
    <t xml:space="preserve">FUENTE: DANE.   ESTADISTICAS/Base Datos/DANE/Encuesta Continua de Hogares. </t>
  </si>
  <si>
    <t>PRODUCTO INTERNO BRUTO (DANE)</t>
  </si>
  <si>
    <t>Venezuela</t>
  </si>
  <si>
    <t>AGROPECUARIO</t>
  </si>
  <si>
    <t>INDUSTRIA</t>
  </si>
  <si>
    <t xml:space="preserve">    Bebidas</t>
  </si>
  <si>
    <t>Tabaco</t>
  </si>
  <si>
    <t>Textiles</t>
  </si>
  <si>
    <t>Confecciones</t>
  </si>
  <si>
    <t>Madera y sus productos</t>
  </si>
  <si>
    <t>Papel y sus productos</t>
  </si>
  <si>
    <t>Sustancias Químicos</t>
  </si>
  <si>
    <t>Productos metalúrgicos básicos</t>
  </si>
  <si>
    <t>Productos metálicos</t>
  </si>
  <si>
    <t xml:space="preserve">Maquinaria y aparatos eléctricos </t>
  </si>
  <si>
    <t>Vehículos automotores</t>
  </si>
  <si>
    <t>EXPORTACIONES NO TRADICIONALES SEGÚN CIIU REV 3</t>
  </si>
  <si>
    <t xml:space="preserve">    Alimentos</t>
  </si>
  <si>
    <t>Enero - Julio</t>
  </si>
  <si>
    <t>Enero - Agosto</t>
  </si>
  <si>
    <t>Enero - Septiembre</t>
  </si>
  <si>
    <t>Enero - Octubre</t>
  </si>
  <si>
    <t>http://www.banrep.gov.co/informes-economicos/ine_bol_deuex.htm</t>
  </si>
  <si>
    <t>Enero - Noviembre</t>
  </si>
  <si>
    <t>Totales</t>
  </si>
  <si>
    <t>Petróleo</t>
  </si>
  <si>
    <t xml:space="preserve">Saldo TES                            (Miles de millones) </t>
  </si>
  <si>
    <t>Enero - Diciembre</t>
  </si>
  <si>
    <t>Población en edad de trabajar</t>
  </si>
  <si>
    <t>Ocupados</t>
  </si>
  <si>
    <t>PEA</t>
  </si>
  <si>
    <t>Desocupados</t>
  </si>
  <si>
    <t>Población en miles de personas</t>
  </si>
  <si>
    <t>INDICADORES PARA 13 CIUDADES</t>
  </si>
  <si>
    <t>Tasas</t>
  </si>
  <si>
    <t>INDICADORES NACIONALES</t>
  </si>
  <si>
    <t>Tradicionales</t>
  </si>
  <si>
    <t>Resto de sectores</t>
  </si>
  <si>
    <t xml:space="preserve">   Agropecuario</t>
  </si>
  <si>
    <t xml:space="preserve">   Minería</t>
  </si>
  <si>
    <t xml:space="preserve">   Electricidad, Gas Y Agua</t>
  </si>
  <si>
    <t xml:space="preserve">   Construcción</t>
  </si>
  <si>
    <t xml:space="preserve">   Comercio, Restaurantes Y Hoteles</t>
  </si>
  <si>
    <t xml:space="preserve">   Establecimientos Financieros</t>
  </si>
  <si>
    <t xml:space="preserve">   Servicios Comunales</t>
  </si>
  <si>
    <t>Fuente: DANE</t>
  </si>
  <si>
    <t>MUESTRA MENSUAL COMERCIO AL POR MENOR</t>
  </si>
  <si>
    <t xml:space="preserve">   Transp, Almacenamiento y Comunicación</t>
  </si>
  <si>
    <t>ANUAL</t>
  </si>
  <si>
    <t>Mensual</t>
  </si>
  <si>
    <t>Ventas Totales</t>
  </si>
  <si>
    <t>Ventas Mercado Nacional</t>
  </si>
  <si>
    <t>No Tradicionales</t>
  </si>
  <si>
    <t>MINERIA</t>
  </si>
  <si>
    <t>Materias primas</t>
  </si>
  <si>
    <t>Bienes de capital</t>
  </si>
  <si>
    <t>IMPORTACIONES CIF (Mill US$, DANE)</t>
  </si>
  <si>
    <t xml:space="preserve">    Tabaco</t>
  </si>
  <si>
    <t xml:space="preserve">     Equipo de Transporte </t>
  </si>
  <si>
    <t xml:space="preserve">        Maquinaria de oficina</t>
  </si>
  <si>
    <t xml:space="preserve">        Herramientas</t>
  </si>
  <si>
    <t xml:space="preserve">        Partes y accesorios</t>
  </si>
  <si>
    <t>Millones de dólares</t>
  </si>
  <si>
    <t>Promedio Anual</t>
  </si>
  <si>
    <t>Tasa Activa</t>
  </si>
  <si>
    <t>Informe estadísticas monetarias y cambiarias (Cuadro 10)  http://www.banrep.gov.co/estad/rsemscm4.htm</t>
  </si>
  <si>
    <t>TRM Promedio Año</t>
  </si>
  <si>
    <t>RESERVAS INTERNACIONALES NETAS (MILLONES US$)</t>
  </si>
  <si>
    <t xml:space="preserve">   Subastas de Compra Directa</t>
  </si>
  <si>
    <t xml:space="preserve"> (SUPERINTENDENCIA DE SUBSIDIO FAMILIAR, ASOCAJAS)</t>
  </si>
  <si>
    <t>AFILIADOS CAJAS DE COMPENSACION FAMILIAR</t>
  </si>
  <si>
    <t>EXPORTACIONES TOTALES (Millones US$, DANE)</t>
  </si>
  <si>
    <t>Ultimos 12 Meses</t>
  </si>
  <si>
    <t xml:space="preserve">     PRODUCTO INTERNO BRUTO</t>
  </si>
  <si>
    <t>Explotación de minas y canteras</t>
  </si>
  <si>
    <t>PIB POR COMPONENTES DE DEMANDA (%)</t>
  </si>
  <si>
    <t>Total Cartera Bruta</t>
  </si>
  <si>
    <t>OBRAS CIVILES</t>
  </si>
  <si>
    <t>Vivienda VIS</t>
  </si>
  <si>
    <t>Otros Destinos</t>
  </si>
  <si>
    <t>Total Vivienda</t>
  </si>
  <si>
    <t>Vivienda No VIS</t>
  </si>
  <si>
    <t>Total Licencias</t>
  </si>
  <si>
    <t>Variacion Corrido Año</t>
  </si>
  <si>
    <t>TRIMESTRE</t>
  </si>
  <si>
    <t>n.d.</t>
  </si>
  <si>
    <t>I-2009</t>
  </si>
  <si>
    <t>II-2009</t>
  </si>
  <si>
    <t>III-2009</t>
  </si>
  <si>
    <t>IV-2009</t>
  </si>
  <si>
    <t xml:space="preserve">   TOTAL</t>
  </si>
  <si>
    <t>Irlanda</t>
  </si>
  <si>
    <t>ESTADOS UNIDOS</t>
  </si>
  <si>
    <t>ANGUILLA</t>
  </si>
  <si>
    <t>INGLATERRA</t>
  </si>
  <si>
    <t>BRASIL</t>
  </si>
  <si>
    <t>FRANCIA</t>
  </si>
  <si>
    <t>SUIZA</t>
  </si>
  <si>
    <t>CHILE</t>
  </si>
  <si>
    <t>BERMUDAS</t>
  </si>
  <si>
    <t>ITALIA</t>
  </si>
  <si>
    <t>COSTA RICA</t>
  </si>
  <si>
    <t>TRM Fin Mes</t>
  </si>
  <si>
    <t>n.d.: Ningún dato disponible</t>
  </si>
  <si>
    <t>INDICADORES DE POBREZA (DNP-DANE,MERPD)</t>
  </si>
  <si>
    <t>Obras civiles</t>
  </si>
  <si>
    <t>●</t>
  </si>
  <si>
    <t xml:space="preserve">●   </t>
  </si>
  <si>
    <t>Arriba</t>
  </si>
  <si>
    <t>Chipre</t>
  </si>
  <si>
    <t>Dinamarca</t>
  </si>
  <si>
    <t>Suecia</t>
  </si>
  <si>
    <t>Reservas Internacionales Netas</t>
  </si>
  <si>
    <t>Personal Permanente</t>
  </si>
  <si>
    <t>Sector Público No Financiero</t>
  </si>
  <si>
    <t xml:space="preserve">Agosto </t>
  </si>
  <si>
    <t xml:space="preserve">Noviembre </t>
  </si>
  <si>
    <t>Indicadores Nacionales</t>
  </si>
  <si>
    <t>Variación Corrido del año</t>
  </si>
  <si>
    <t>Inflación al consumdor por Origen de los Bienes y Servicios</t>
  </si>
  <si>
    <t xml:space="preserve">Reino Unido </t>
  </si>
  <si>
    <t>Ventas Real DANE</t>
  </si>
  <si>
    <t>Devaluación (%)</t>
  </si>
  <si>
    <t>AUSTRIA</t>
  </si>
  <si>
    <t xml:space="preserve">  Resto Aladi</t>
  </si>
  <si>
    <t>Cuba</t>
  </si>
  <si>
    <t>Paraguay</t>
  </si>
  <si>
    <t>Uruguay</t>
  </si>
  <si>
    <t>Austria</t>
  </si>
  <si>
    <t>Bulgaria</t>
  </si>
  <si>
    <t>Eslovaquia</t>
  </si>
  <si>
    <t>Eslovenia</t>
  </si>
  <si>
    <t>Estonia</t>
  </si>
  <si>
    <t>Finlandia</t>
  </si>
  <si>
    <t>Grecia</t>
  </si>
  <si>
    <t>Hungría</t>
  </si>
  <si>
    <t>Letonia</t>
  </si>
  <si>
    <t>Lituania</t>
  </si>
  <si>
    <t>Luxemburgo</t>
  </si>
  <si>
    <t>Malta</t>
  </si>
  <si>
    <t>Polonia</t>
  </si>
  <si>
    <t>Rumania</t>
  </si>
  <si>
    <t>República Checa</t>
  </si>
  <si>
    <t>Suiza</t>
  </si>
  <si>
    <t>Resto de países</t>
  </si>
  <si>
    <t>*</t>
  </si>
  <si>
    <t>Cuero, calzado y marroquinería</t>
  </si>
  <si>
    <t>Total 2009</t>
  </si>
  <si>
    <t>LUXEMBURGO</t>
  </si>
  <si>
    <t>VENEZUELA</t>
  </si>
  <si>
    <t>ISLAS CAYMAN</t>
  </si>
  <si>
    <t>Deuda  Externa (Millones US$)</t>
  </si>
  <si>
    <t>Deuda Externa Total</t>
  </si>
  <si>
    <t>Deuda Sector Público</t>
  </si>
  <si>
    <t>Deuda Sector Privado</t>
  </si>
  <si>
    <t>El coeficiente Gini es un número entre cero y uno, que mide el grado de desigualdad en la distribución del ingreso</t>
  </si>
  <si>
    <t xml:space="preserve">en una sociedad determinada. Un coeficiente bajo de Gini indica una distribución más igual del ingreso, </t>
  </si>
  <si>
    <t>mientras que un alto coeficiente de Gini indica una distribución más desigual.</t>
  </si>
  <si>
    <t>COEFICIENTE DE GINI</t>
  </si>
  <si>
    <t>I-2010</t>
  </si>
  <si>
    <t>II-2010</t>
  </si>
  <si>
    <t>III-2010</t>
  </si>
  <si>
    <t>2010-I</t>
  </si>
  <si>
    <t>IV-2010</t>
  </si>
  <si>
    <t xml:space="preserve">Total </t>
  </si>
  <si>
    <t xml:space="preserve">Coquización, Fabricación de productos de la refinación del petróleo, y combustible nuclear </t>
  </si>
  <si>
    <t xml:space="preserve"> </t>
  </si>
  <si>
    <t>Fuente: Superfinanciera</t>
  </si>
  <si>
    <t>Fuente: CONFIS, Ministerio de Hacienda y Crédito Público</t>
  </si>
  <si>
    <t>Fuente: Banco de la República</t>
  </si>
  <si>
    <t>2010-II</t>
  </si>
  <si>
    <t>2010-III</t>
  </si>
  <si>
    <t>EXPORTACIONES (DANE)</t>
  </si>
  <si>
    <t>-</t>
  </si>
  <si>
    <t>2010-IV</t>
  </si>
  <si>
    <t>TOTAL 2010</t>
  </si>
  <si>
    <t>Miles de Millones de PESOS corrientes</t>
  </si>
  <si>
    <t>Total 2010</t>
  </si>
  <si>
    <t>HOLANDA</t>
  </si>
  <si>
    <t>BARBADOS</t>
  </si>
  <si>
    <t>URUGUAY</t>
  </si>
  <si>
    <t>ARUBA</t>
  </si>
  <si>
    <t>ESPAÑA</t>
  </si>
  <si>
    <t>ALEMANIA</t>
  </si>
  <si>
    <t>POR SECTOR</t>
  </si>
  <si>
    <t xml:space="preserve">Otros Bienes Consumo no Duradero </t>
  </si>
  <si>
    <t>I-2011</t>
  </si>
  <si>
    <t>II-2011</t>
  </si>
  <si>
    <t>III-2011</t>
  </si>
  <si>
    <t>IV-2011</t>
  </si>
  <si>
    <t>2011-I</t>
  </si>
  <si>
    <t>AFGANISTAN</t>
  </si>
  <si>
    <t>ALBANIA</t>
  </si>
  <si>
    <t>ANTILLAS HOLANDESAS</t>
  </si>
  <si>
    <t>ARGENTINA</t>
  </si>
  <si>
    <t>AUSTRALIA</t>
  </si>
  <si>
    <t>BAHAMAS</t>
  </si>
  <si>
    <t>BOLIVIA</t>
  </si>
  <si>
    <t>CHINA</t>
  </si>
  <si>
    <t>CHIPRE</t>
  </si>
  <si>
    <t>CURAZAO</t>
  </si>
  <si>
    <t>DINAMARCA</t>
  </si>
  <si>
    <t>ECUADOR</t>
  </si>
  <si>
    <t>INDIA</t>
  </si>
  <si>
    <t>ISRAEL</t>
  </si>
  <si>
    <t>MALASIA</t>
  </si>
  <si>
    <t>NORUEGA</t>
  </si>
  <si>
    <t>PORTUGAL</t>
  </si>
  <si>
    <t>PUERTO RICO</t>
  </si>
  <si>
    <t>SINGAPUR</t>
  </si>
  <si>
    <t>SUECIA</t>
  </si>
  <si>
    <t>Pobreza Nacional</t>
  </si>
  <si>
    <t>Pobreza Extrema Nacional</t>
  </si>
  <si>
    <t>Coeficiente GINI (*)</t>
  </si>
  <si>
    <t>POBREZA y POBREZA EXTREMA</t>
  </si>
  <si>
    <t>2011-II</t>
  </si>
  <si>
    <t>Devaluación Real (%)</t>
  </si>
  <si>
    <t xml:space="preserve">Intervención Discrecional </t>
  </si>
  <si>
    <t>2011-III</t>
  </si>
  <si>
    <t>Tasa de Desempleo</t>
  </si>
  <si>
    <t>TOTAL 2011</t>
  </si>
  <si>
    <t>2011-IV</t>
  </si>
  <si>
    <t>Total 2011</t>
  </si>
  <si>
    <t>2012-I</t>
  </si>
  <si>
    <t>I-2012</t>
  </si>
  <si>
    <t>2012-II</t>
  </si>
  <si>
    <t>2012-III</t>
  </si>
  <si>
    <t>II-2012</t>
  </si>
  <si>
    <t>III-2012</t>
  </si>
  <si>
    <t>Porcentaje de la población por debajo de la línea de pobreza y pobreza extrema</t>
  </si>
  <si>
    <t>Producción</t>
  </si>
  <si>
    <t>Producción Real DANE</t>
  </si>
  <si>
    <t xml:space="preserve">    Combustibles y lubricantes</t>
  </si>
  <si>
    <t>2012-IV</t>
  </si>
  <si>
    <t>TOTAL 2012</t>
  </si>
  <si>
    <t>2013-I</t>
  </si>
  <si>
    <t>Evolución de la Industria</t>
  </si>
  <si>
    <t>IV-2012</t>
  </si>
  <si>
    <t>I-2013</t>
  </si>
  <si>
    <t>II-2013</t>
  </si>
  <si>
    <t>III-2013</t>
  </si>
  <si>
    <t>IV-2013</t>
  </si>
  <si>
    <t>Total 2012</t>
  </si>
  <si>
    <t>2013-II</t>
  </si>
  <si>
    <t>2013-III</t>
  </si>
  <si>
    <t>2013-IV</t>
  </si>
  <si>
    <t>TOTAL 2013</t>
  </si>
  <si>
    <t>I-2014</t>
  </si>
  <si>
    <t>II-2014</t>
  </si>
  <si>
    <t>III-2014</t>
  </si>
  <si>
    <t>IV-2014</t>
  </si>
  <si>
    <t>Total 2013</t>
  </si>
  <si>
    <t>2014-I</t>
  </si>
  <si>
    <t>2014-II</t>
  </si>
  <si>
    <t>Variación corrida %</t>
  </si>
  <si>
    <t>Comercio minorista sin vehículos</t>
  </si>
  <si>
    <t>Comercio minorista sin combustibles</t>
  </si>
  <si>
    <t>Comercio minorista sin combustibles ni vehículos</t>
  </si>
  <si>
    <t>Panamá</t>
  </si>
  <si>
    <t>Croacia</t>
  </si>
  <si>
    <t>India</t>
  </si>
  <si>
    <t>Aruba</t>
  </si>
  <si>
    <t>Bahamas</t>
  </si>
  <si>
    <t>Turquía</t>
  </si>
  <si>
    <t>Israel</t>
  </si>
  <si>
    <t>Emiratos Árabes Unidos</t>
  </si>
  <si>
    <t>Singapur</t>
  </si>
  <si>
    <t>Guatemala</t>
  </si>
  <si>
    <t>Rusia</t>
  </si>
  <si>
    <t>Taiwán</t>
  </si>
  <si>
    <t>Trinidad y Tobago</t>
  </si>
  <si>
    <t>IPP Producción Nacional</t>
  </si>
  <si>
    <t>Variación Anual %</t>
  </si>
  <si>
    <t>2014-III</t>
  </si>
  <si>
    <t>Millones de dólares corrientes</t>
  </si>
  <si>
    <t>Errores y omisiones netos</t>
  </si>
  <si>
    <t>Memorándum Cuenta financiera excluyendo activos de reserva</t>
  </si>
  <si>
    <t>*Metodología según sexta versión del Manual de Balanza de Pagos del Fondo Monetario Internacional (FMI).</t>
  </si>
  <si>
    <t>Devaluación</t>
  </si>
  <si>
    <t xml:space="preserve">agroquímicos </t>
  </si>
  <si>
    <t>2014-IV</t>
  </si>
  <si>
    <t>TOTAL 2014</t>
  </si>
  <si>
    <t>Total 2014</t>
  </si>
  <si>
    <t>Vivienda</t>
  </si>
  <si>
    <t>2015-I</t>
  </si>
  <si>
    <t>PIB Millones de DÓLARES</t>
  </si>
  <si>
    <t>VARIACIÓN EMPLEO EN LA INDUSTRIA (MMM)</t>
  </si>
  <si>
    <t>VARIACIÓN EMPLEO EN EL COMERCIO AL POR MENOR (MMCM)</t>
  </si>
  <si>
    <t>NÚMERO DE PERSONAS POBRES Y POBRES EXTREMOS</t>
  </si>
  <si>
    <t>INFLACIÓN ANUAL</t>
  </si>
  <si>
    <t>INFLACIÓN POR ORIGEN</t>
  </si>
  <si>
    <t>DEMANDA DE  ENERGÍA</t>
  </si>
  <si>
    <t>DEMANDA DE ENERGÍA NO REGULADA</t>
  </si>
  <si>
    <t>PRODUCCIÓN, VENTAS Y VENTAS MERCADO NACIONAL</t>
  </si>
  <si>
    <t>COMERCIO AL POR MENOR SEGÚN GRUPO DE MERCANCÍAS</t>
  </si>
  <si>
    <t>LICENCIAS DE CONSTRUCCIÓN</t>
  </si>
  <si>
    <t xml:space="preserve">EXPORTACIONES NO TRADICIONALES SEGÚN PAISES DE DESTINO      </t>
  </si>
  <si>
    <t xml:space="preserve">IMPORTACIONES SEGÚN USO O DESTINO ECONÓMICO (CUODE)  </t>
  </si>
  <si>
    <t>TASAS DE INTERÉS</t>
  </si>
  <si>
    <t xml:space="preserve">COMPRA / VENTA DE DIVISAS BANCO DE LA REPÚBLICA </t>
  </si>
  <si>
    <t>I-2015</t>
  </si>
  <si>
    <t>II-2015</t>
  </si>
  <si>
    <t>III-2015</t>
  </si>
  <si>
    <t>IV-2015</t>
  </si>
  <si>
    <t>ENCUESTA MENSUAL MANUFACTURERA</t>
  </si>
  <si>
    <t>PAGOS (%)</t>
  </si>
  <si>
    <t>INVERSION EN OBRAS CIVILES</t>
  </si>
  <si>
    <t>Cartera Total Sistema Financiero Moneda Nacional</t>
  </si>
  <si>
    <t>3. EMPLEO</t>
  </si>
  <si>
    <t>4. INDICADORES DE POBREZA</t>
  </si>
  <si>
    <t xml:space="preserve">5. INFLACIÓN </t>
  </si>
  <si>
    <t xml:space="preserve">6. DEMANDA DE ENERGÍA </t>
  </si>
  <si>
    <t xml:space="preserve">7. INDUSTRIA </t>
  </si>
  <si>
    <t>8. COMERCIO AL POR MENOR</t>
  </si>
  <si>
    <t>9. CONSTRUCCIÓN</t>
  </si>
  <si>
    <t>10. EXPORTACIONES</t>
  </si>
  <si>
    <t xml:space="preserve">11. IMPORTACIONES </t>
  </si>
  <si>
    <t xml:space="preserve">12.  BALANZA COMERCIAL </t>
  </si>
  <si>
    <t>13. BALANZA DE PAGOS</t>
  </si>
  <si>
    <t xml:space="preserve">15. TASAS DE INTERÉS </t>
  </si>
  <si>
    <t>16. CARTERA SISTEMA FINANCIERO</t>
  </si>
  <si>
    <t xml:space="preserve">18. MERCADO CAMBIARIO </t>
  </si>
  <si>
    <t xml:space="preserve">19. RESERVAS INTERNACIONALES </t>
  </si>
  <si>
    <t xml:space="preserve">20. FUENTES </t>
  </si>
  <si>
    <t>Índice</t>
  </si>
  <si>
    <t xml:space="preserve">OCUPADOS POR ACTIVIDAD ECONÓMICA </t>
  </si>
  <si>
    <t>OCUPADOS POR POSICIÓN OCUPACIONAL</t>
  </si>
  <si>
    <t xml:space="preserve">INFLACIÓN ANUAL </t>
  </si>
  <si>
    <t xml:space="preserve">INFLACIÓN POR ORIGEN </t>
  </si>
  <si>
    <t>DEMANDA DE ENERGÍA</t>
  </si>
  <si>
    <t>TASA CAMBIO REAL (AÑO BASE 2010)</t>
  </si>
  <si>
    <t>Fuente: Banrepública</t>
  </si>
  <si>
    <t>2015-II</t>
  </si>
  <si>
    <t>TASAS DE INTERÉS - DTF Y TASA DE INTERÉS ACTIVA (BANREPÚBLICA)</t>
  </si>
  <si>
    <t>CARTERA SISTEMA FINANCIERO (SUPERINTENDENCIA FINANCIERA Y BANCO DE LA REPÚBLICA)</t>
  </si>
  <si>
    <t>TES  (BANCO DE LA REPÚBLICA)</t>
  </si>
  <si>
    <t>Microcrédito</t>
  </si>
  <si>
    <t xml:space="preserve">SECTOR PÚBLICO </t>
  </si>
  <si>
    <t>BANCO DE LA REPÚBLICA, CONFIS, MINISTERIO DE HACIENDA</t>
  </si>
  <si>
    <t>RESERVAS INTERNACIONALES  Y VENTAS DE DIVISAS  (BANCO DE LA REPÚBLICA)</t>
  </si>
  <si>
    <t>OPERACIONES DE COMPRA-VENTA DE DIVISAS DEL BANCO DE LA REPÚBLICA</t>
  </si>
  <si>
    <t>MILLONES DE DÓLARES</t>
  </si>
  <si>
    <t>FUENTE INFORMACIÓN</t>
  </si>
  <si>
    <t>CÁLCULOS ANDI</t>
  </si>
  <si>
    <t xml:space="preserve">   Industria Manufacturera</t>
  </si>
  <si>
    <t>Corea, República de</t>
  </si>
  <si>
    <t>14. INVERSIÓN EXTRANJERA</t>
  </si>
  <si>
    <t>17. SECTOR PÚBLICO</t>
  </si>
  <si>
    <t>Millones de DÓLARES</t>
  </si>
  <si>
    <t>PIB per cápita (Dólares)</t>
  </si>
  <si>
    <t>VALOR PIB ANUAL EN MILLONES DE PESOS CORRIENTES Y EN MILLONES DE DÓLARES</t>
  </si>
  <si>
    <t>PIB POR ACTIVIDAD ECONÓMICA - VARIACIÓN ANUAL (%)</t>
  </si>
  <si>
    <t xml:space="preserve">ÍNDICE </t>
  </si>
  <si>
    <t>Indicadores 13 principales Áreas Metroplitanas</t>
  </si>
  <si>
    <t>VARIACIÓN EMPLEO EN LA INDUSTRIA Y EL COMERCIO AL POR MENOR (DANE)</t>
  </si>
  <si>
    <t>INFLACIÓN ANUAL (DANE)</t>
  </si>
  <si>
    <t>INFLACIÓN POR ORIGEN (CÁLCULOS ANDI)</t>
  </si>
  <si>
    <t>ENCUESTA DE OPINIÓN INDUSTRIAL CONJUNTA</t>
  </si>
  <si>
    <t>COMERCIO AL POR MENOR SEGÚN GRUPOS DE MERCANCÍAS</t>
  </si>
  <si>
    <t>CONSTRUCCIÓN (DANE)</t>
  </si>
  <si>
    <t>EXPORTACIONES TOTALES SEGÚN PAÍS DE DESTINO (DANE)</t>
  </si>
  <si>
    <t>IMPORTACIONES SEGÚN USO O DESTINO ECONÓMICOS (CUODE)</t>
  </si>
  <si>
    <t xml:space="preserve">    Farmacéuticos y de tocador</t>
  </si>
  <si>
    <t xml:space="preserve">    Electrodomésticos</t>
  </si>
  <si>
    <t xml:space="preserve">Materias Primas </t>
  </si>
  <si>
    <t>BALANZA DE PAGOS (BANCO DE LA REPÚBLICA)</t>
  </si>
  <si>
    <t>INVERSIÓN EXTRANJERA DIRECTA</t>
  </si>
  <si>
    <t>INVERSIÓN EXTRANJERA DIRECTA EN COLOMBIA (BANCO DE LA REPÚBLICA, PROEXPORT)</t>
  </si>
  <si>
    <t xml:space="preserve">POR PAÍS DE ORIGEN                               </t>
  </si>
  <si>
    <t>2015-III</t>
  </si>
  <si>
    <t>I-2016</t>
  </si>
  <si>
    <t>II-2016</t>
  </si>
  <si>
    <t>III-2016</t>
  </si>
  <si>
    <t>IV-2016</t>
  </si>
  <si>
    <t>TOTAL 2015</t>
  </si>
  <si>
    <t>2016-I</t>
  </si>
  <si>
    <t>2016-II</t>
  </si>
  <si>
    <t>2016-III</t>
  </si>
  <si>
    <t>2016-IV</t>
  </si>
  <si>
    <t>2015-IV</t>
  </si>
  <si>
    <t>TOTAL 2016</t>
  </si>
  <si>
    <t>Total 2015</t>
  </si>
  <si>
    <t>CUBA</t>
  </si>
  <si>
    <t>EL SALVADOR</t>
  </si>
  <si>
    <t>ESCOCIA</t>
  </si>
  <si>
    <t>GIBRALTAR</t>
  </si>
  <si>
    <t>GRECIA</t>
  </si>
  <si>
    <t>GUATEMALA</t>
  </si>
  <si>
    <t>HONDURAS</t>
  </si>
  <si>
    <t>HONG KONG</t>
  </si>
  <si>
    <t>HUNGRIA</t>
  </si>
  <si>
    <t>IRAN</t>
  </si>
  <si>
    <t>ISLA DE MAN</t>
  </si>
  <si>
    <t>JORDANIA</t>
  </si>
  <si>
    <t>KUWAIT</t>
  </si>
  <si>
    <t>LIBANO</t>
  </si>
  <si>
    <t>LIBERIA</t>
  </si>
  <si>
    <t>LIECHTENSTEIN</t>
  </si>
  <si>
    <t>LITUANIA</t>
  </si>
  <si>
    <t>MEXICO</t>
  </si>
  <si>
    <t>NICARAGUA</t>
  </si>
  <si>
    <t>NUEVA ZELANDA</t>
  </si>
  <si>
    <t>PAISES BAJOS</t>
  </si>
  <si>
    <t>PANAMA</t>
  </si>
  <si>
    <t>PARAGUAY</t>
  </si>
  <si>
    <t>PERU</t>
  </si>
  <si>
    <t>REPUBLICA DE COREA</t>
  </si>
  <si>
    <t>REPUBLICA DOMINICANA</t>
  </si>
  <si>
    <t>SRI LANKA</t>
  </si>
  <si>
    <t>SURAFRICA</t>
  </si>
  <si>
    <t>TAILANDIA</t>
  </si>
  <si>
    <t>TAIWAN</t>
  </si>
  <si>
    <t>UCRANIA</t>
  </si>
  <si>
    <t>NO DECLARADO</t>
  </si>
  <si>
    <t>BELICE</t>
  </si>
  <si>
    <t>Vietnam</t>
  </si>
  <si>
    <t>FINLANDIA</t>
  </si>
  <si>
    <t>I-2017</t>
  </si>
  <si>
    <t>II-2017</t>
  </si>
  <si>
    <t>III-2017</t>
  </si>
  <si>
    <t>IV-2017</t>
  </si>
  <si>
    <t>EXPORTACIONES SEGÚN CIIU REV. 4  (DANE)</t>
  </si>
  <si>
    <t>Aceites y grasas</t>
  </si>
  <si>
    <t>Elaboración de productos de tabaco</t>
  </si>
  <si>
    <t>Preparación, hilatura, tejeduría y acabado de productos textiles</t>
  </si>
  <si>
    <t>Fabricación de otros productos textiles</t>
  </si>
  <si>
    <t>Confección de prendas de vestir, excepto prendas de piel</t>
  </si>
  <si>
    <t>Fabricación de artículos de piel</t>
  </si>
  <si>
    <t>Fabricación de artículos de punto y ganchillo</t>
  </si>
  <si>
    <t>Aserrado, acepillado e impregnación de la madera</t>
  </si>
  <si>
    <t>Fabricación de hojas de madera para enchapado; fabricación de tableros contrachapados, tableros laminados, tableros de partículas y otros tableros y paneles</t>
  </si>
  <si>
    <t>Fabricación de partes y piezas de madera, de carpintería y ebanistería para la construcción</t>
  </si>
  <si>
    <t>Fabricación de recipientes de madera</t>
  </si>
  <si>
    <t>Fabricación de otros productos de madera; fabricación de artículos de corcho, cestería y espartería</t>
  </si>
  <si>
    <t>Fabricación de papel, cartón y productos de papel y cartón</t>
  </si>
  <si>
    <t>Actividades de impresión y actividades de servicios relacionados con la impresión</t>
  </si>
  <si>
    <t xml:space="preserve">Producción de copias a partir de grabaciones originales </t>
  </si>
  <si>
    <t>Fabricación de productos de hornos de coque</t>
  </si>
  <si>
    <t>Fabricación de sustancias químicas básicas, abonos y compuestos inorgánicos nitrogenados, plásticos y caucho sintético en formas primarias</t>
  </si>
  <si>
    <t>Fabricación de otros productos químicos</t>
  </si>
  <si>
    <t>Fabricación de fibras sintéticas y artificiales</t>
  </si>
  <si>
    <t>Fabricación de productos farmacéuticos, sustancias químicas medicinales y productos botánicos de uso farmacéutico</t>
  </si>
  <si>
    <t>Fabricación de productos de caucho y de plástico</t>
  </si>
  <si>
    <t>Fabricación de productos de caucho</t>
  </si>
  <si>
    <t>Fabricación de productos de plástico</t>
  </si>
  <si>
    <t>Industrias básicas de hierro y de acero</t>
  </si>
  <si>
    <t>Industrias básicas de metales preciosos y de metales no ferrosos</t>
  </si>
  <si>
    <t>Fundición de metales</t>
  </si>
  <si>
    <t>Fabricación de productos metálicos para uso estructural, tanques, depósitos y generadores de vapor</t>
  </si>
  <si>
    <t>Fabricación de armas y municiones</t>
  </si>
  <si>
    <t>Fabricación de otros productos elaborados de metal y actividades de servicios relacionadas con el trabajo de metales</t>
  </si>
  <si>
    <t>Fabricación de componentes y tableros electrónicos</t>
  </si>
  <si>
    <t>Fabricación de computadoras y de equipo periférico</t>
  </si>
  <si>
    <t>Fabricación de equipos de comunicación</t>
  </si>
  <si>
    <t>Fabricación de aparatos electrónicos de consumo</t>
  </si>
  <si>
    <t>Fabricación de equipo de medición, prueba, navegación y control; fabricación de relojes</t>
  </si>
  <si>
    <t>Fabricación de equipo de irradiación y equipo electrónico de uso médico y terapéutico</t>
  </si>
  <si>
    <t>Fabricación de instrumentos ópticos y equipo fotográfico</t>
  </si>
  <si>
    <t>Fabricación de medios magnéticos y ópticos para almacenamiento de datos</t>
  </si>
  <si>
    <t>Fabricación de motores, generadores y transformadores eléctricos y de aparatos de distribución y control de la energía eléctrica</t>
  </si>
  <si>
    <t>Fabricación de pilas, baterías y acumuladores eléctricos</t>
  </si>
  <si>
    <t>Fabricación de hilos y cables aislados y sus dispositivos</t>
  </si>
  <si>
    <t>Fabricación de equipos eléctricos de iluminación</t>
  </si>
  <si>
    <t>Fabricación de aparatos de uso doméstico</t>
  </si>
  <si>
    <t>Fabricación de maquinaria y equipo n.c.p.</t>
  </si>
  <si>
    <t>Fabricación de maquinaria y equipo de uso general</t>
  </si>
  <si>
    <t>Fabricación de maquinaria y equipo de uso especial</t>
  </si>
  <si>
    <t>Fabricación de vehículos automotores y sus motores</t>
  </si>
  <si>
    <t xml:space="preserve">Fabricación de carrocerías para vehículos automotores; fabricación de remolques y semirremolques </t>
  </si>
  <si>
    <t>Fabricación de partes, piezas (autopartes) y accesorios (lujos) para vehículos automotores</t>
  </si>
  <si>
    <t>Fabricación de otros tipos de equipo de transporte</t>
  </si>
  <si>
    <t>Construcción de barcos y otras embarcaciones</t>
  </si>
  <si>
    <t>Fabricación de locomotoras y de material rodante para ferrocarriles</t>
  </si>
  <si>
    <t>Fabricación de aeronaves, naves espaciales y de maquinaria conexa</t>
  </si>
  <si>
    <t>Fabricación de vehículos militares de combate</t>
  </si>
  <si>
    <t>Fabricación de otros tipos de equipo de transporte n.c.p.</t>
  </si>
  <si>
    <t>Fabricación de muebles, colchones y somieres</t>
  </si>
  <si>
    <t>Fabricación de colchones y somieres</t>
  </si>
  <si>
    <t>Otras industrias manufactureras</t>
  </si>
  <si>
    <t>Fabricación de joyas, bisutería y artículos conexos</t>
  </si>
  <si>
    <t>Fabricación de instrumentos musicales</t>
  </si>
  <si>
    <t>Fabricación de artículos y equipo para la práctica del deporte</t>
  </si>
  <si>
    <t>Fabricación de juegos, juguetes y rompecabezas</t>
  </si>
  <si>
    <t>Fabricación de instrumentos, aparatos y materiales médicos y odontológicos (incluido mobiliario)</t>
  </si>
  <si>
    <t>Otras industrias manufactureras n.c.p.</t>
  </si>
  <si>
    <t>Instalación, mantenimiento y reparación especializado de maquinaria y equipo</t>
  </si>
  <si>
    <t>Mantenimiento y reparación especializado de productos elaborados en metal y de maquinaria y equipo</t>
  </si>
  <si>
    <t xml:space="preserve">Instalación especializada de maquinaria y equipo industrial </t>
  </si>
  <si>
    <t xml:space="preserve"> Agricultura, ganadería, caza y actividades conexas</t>
  </si>
  <si>
    <t>Cultivos agrícolas transitorios</t>
  </si>
  <si>
    <t>Cultivos agrícolas permanentes</t>
  </si>
  <si>
    <t xml:space="preserve">Propagación de plantas (actividades de los viveros, excepto viveros forestales) </t>
  </si>
  <si>
    <t xml:space="preserve">Ganadería </t>
  </si>
  <si>
    <t xml:space="preserve">Explotación mixta (agrícola y pecuaria) </t>
  </si>
  <si>
    <t xml:space="preserve">Actividades de apoyo a la agricultura y la ganadería, y actividades posteriores a la cosecha </t>
  </si>
  <si>
    <t xml:space="preserve">Caza ordinaria y mediante trampas y actividades de servicios conexas </t>
  </si>
  <si>
    <t>Silvicultura y extracción de madera</t>
  </si>
  <si>
    <t xml:space="preserve">Extracción de madera </t>
  </si>
  <si>
    <t>Recolección de productos forestales diferentes a la madera</t>
  </si>
  <si>
    <t xml:space="preserve">Servicios de apoyo a la silvicultura </t>
  </si>
  <si>
    <t>Pesca y acuicultura</t>
  </si>
  <si>
    <t xml:space="preserve">Pesca </t>
  </si>
  <si>
    <t xml:space="preserve">Acuicultura </t>
  </si>
  <si>
    <t>Extracción de carbón de piedra y lignito</t>
  </si>
  <si>
    <t>Extracción de hulla (carbón de piedra)</t>
  </si>
  <si>
    <t>Extracción de carbón lignito</t>
  </si>
  <si>
    <t>Extracción de petróleo crudo y gas natural</t>
  </si>
  <si>
    <t>Extracción de petróleo crudo</t>
  </si>
  <si>
    <t>Extracción de gas natural</t>
  </si>
  <si>
    <t>Extracción de minerales metalíferos</t>
  </si>
  <si>
    <t>Extracción de minerales de hierro</t>
  </si>
  <si>
    <t>Extracción de minerales metalíferos no ferrosos</t>
  </si>
  <si>
    <t>Extracción de otras minas y canteras</t>
  </si>
  <si>
    <t>Extracción de piedra, arena, arcillas, cal, yeso, caolín, bentonitas y similares</t>
  </si>
  <si>
    <t>Extracción de esmeraldas, piedras preciosas y semipreciosas</t>
  </si>
  <si>
    <t>Extracción de otros minerales no metálicos n.c.p.</t>
  </si>
  <si>
    <t>Elaboración de bebidas</t>
  </si>
  <si>
    <t>Alimentos</t>
  </si>
  <si>
    <t>Carne y pescado</t>
  </si>
  <si>
    <t>Café</t>
  </si>
  <si>
    <t>Alimentos preparados para animales</t>
  </si>
  <si>
    <t>Frutas, legumbres, aceites y grasa</t>
  </si>
  <si>
    <t>Lácteos</t>
  </si>
  <si>
    <t>Productos de molineria</t>
  </si>
  <si>
    <t xml:space="preserve">   Ingenios, refinerías de azúcar</t>
  </si>
  <si>
    <t>Otros productos alimenticios</t>
  </si>
  <si>
    <t>Bebidas</t>
  </si>
  <si>
    <t>Calzado</t>
  </si>
  <si>
    <t>Cuero y productos de cuero</t>
  </si>
  <si>
    <t xml:space="preserve">Actividades de impresión </t>
  </si>
  <si>
    <t>Productos farmacéuticos, sustancias químicas medicinales y productos botánicos de uso farmacéutico</t>
  </si>
  <si>
    <t>Otros productos minerales no metálicos</t>
  </si>
  <si>
    <t>Vidrio y productos de vidrio</t>
  </si>
  <si>
    <t>Minerales no metálicos n.c.p.</t>
  </si>
  <si>
    <t>Productos informáticos, electrónicos y ópticos</t>
  </si>
  <si>
    <t>2017-I</t>
  </si>
  <si>
    <t>2017-II</t>
  </si>
  <si>
    <t>LICENCIAS DE CONSTRUCCIÓN - 302 MUNICIPIOS (Area m2)</t>
  </si>
  <si>
    <t>EXPORTACIONES TOTALES (Millones de dólares, DANE)</t>
  </si>
  <si>
    <t>DEMANDA DE ENERGÍA (ISA-XM)</t>
  </si>
  <si>
    <t>Licencias de construcción 302 Municipios</t>
  </si>
  <si>
    <t>OBLIGACIONES (%)</t>
  </si>
  <si>
    <t>LICENCIAS DE CONSTRUCCIÓN - 302 MUNICIPIOS</t>
  </si>
  <si>
    <t>Variación Corrido Año</t>
  </si>
  <si>
    <t>2000 (r)</t>
  </si>
  <si>
    <t>2001 (r)</t>
  </si>
  <si>
    <t>2002 (r)</t>
  </si>
  <si>
    <t>2003 (r)</t>
  </si>
  <si>
    <t>2004 (r)</t>
  </si>
  <si>
    <t>2005 (r)</t>
  </si>
  <si>
    <t>2006 (r)</t>
  </si>
  <si>
    <t>2007 (r)</t>
  </si>
  <si>
    <t>2008 (r)</t>
  </si>
  <si>
    <t>2009 (r)</t>
  </si>
  <si>
    <t>2010 (r)</t>
  </si>
  <si>
    <t>2011 (r)</t>
  </si>
  <si>
    <t>2012 (r)</t>
  </si>
  <si>
    <t>2013 (r)</t>
  </si>
  <si>
    <t>2014 (r)</t>
  </si>
  <si>
    <t>2015 (pr)</t>
  </si>
  <si>
    <t>2016 (pr)</t>
  </si>
  <si>
    <t>1 Cuenta corriente</t>
  </si>
  <si>
    <t>    Crédito (exportaciones)</t>
  </si>
  <si>
    <t>    Débito (importaciones)</t>
  </si>
  <si>
    <t>      1.A Bienes y servicios</t>
  </si>
  <si>
    <t>         Crédito (exportaciones)</t>
  </si>
  <si>
    <t>         Débito (importaciones)</t>
  </si>
  <si>
    <t>           1.A.a Bienes</t>
  </si>
  <si>
    <t>              Crédito (exportaciones)</t>
  </si>
  <si>
    <t>              Débito (importaciones)</t>
  </si>
  <si>
    <t>           1.A.b Servicios</t>
  </si>
  <si>
    <t>      1.B Ingreso primario (Renta factorial)</t>
  </si>
  <si>
    <t>         Crédito</t>
  </si>
  <si>
    <t>         Débito</t>
  </si>
  <si>
    <t>      1.C Ingreso secundario (Transferencias corrientes)</t>
  </si>
  <si>
    <t>3 Cuenta financiera</t>
  </si>
  <si>
    <t>      3.1 Inversión directa</t>
  </si>
  <si>
    <t>         Adquisición neta de activos financieros</t>
  </si>
  <si>
    <t>           3.1.1 Participaciones de capital y participaciones en fondos de inversión</t>
  </si>
  <si>
    <t>           3.1.2 Instrumentos de deuda</t>
  </si>
  <si>
    <t>         Pasivos netos incurridos</t>
  </si>
  <si>
    <t>      3.2 Inversión de cartera</t>
  </si>
  <si>
    <t>           3.2.1 Participaciones de capital y participaciones en fondos de inversión</t>
  </si>
  <si>
    <t>           3.2.2 Títulos de deuda</t>
  </si>
  <si>
    <t>      3.3 Derivados financieros (distintos de reservas) y opciones de compra de acciones por parte de empleados</t>
  </si>
  <si>
    <t>      3.4 Otra inversión</t>
  </si>
  <si>
    <t>      3.5 Activos de reserva</t>
  </si>
  <si>
    <t>I</t>
  </si>
  <si>
    <t>BELGICA</t>
  </si>
  <si>
    <t>CANADA</t>
  </si>
  <si>
    <t>ISLAS VIRGENES BRITANICAS</t>
  </si>
  <si>
    <t>JAPON</t>
  </si>
  <si>
    <t>Agricultura, Caza, Silvicultura Y Pesca</t>
  </si>
  <si>
    <t>Minas y Canteras (incluye carbón)</t>
  </si>
  <si>
    <t>Manufactureras</t>
  </si>
  <si>
    <t>Electricidad, Gas Y Agua</t>
  </si>
  <si>
    <t>Comercio, Restaurantes Y Hoteles</t>
  </si>
  <si>
    <t>Transportes, Almacenamiento y Comunicaciones</t>
  </si>
  <si>
    <t>Establecimientos Financieros</t>
  </si>
  <si>
    <t>Servicios Comunales</t>
  </si>
  <si>
    <t>Saldo Cartera Bruta</t>
  </si>
  <si>
    <t>TASA DE CAMBIO REAL BASE 2010=100</t>
  </si>
  <si>
    <t>Tasa de cambio real Base 2010</t>
  </si>
  <si>
    <t>2017 (p)</t>
  </si>
  <si>
    <t>2017-III</t>
  </si>
  <si>
    <t>%</t>
  </si>
  <si>
    <t>Total Comercio minorista</t>
  </si>
  <si>
    <t>IRLANDA</t>
  </si>
  <si>
    <t>TOTAL  3/</t>
  </si>
  <si>
    <t>Banco de la Republica: http://www.banrep.gov.co/es/boletin-deuda-publica</t>
  </si>
  <si>
    <t>Fabricación de productos de la refinación del petróleo</t>
  </si>
  <si>
    <t>Fabricacíon de muebles</t>
  </si>
  <si>
    <t>2017-IV</t>
  </si>
  <si>
    <t>TOTAL 2017</t>
  </si>
  <si>
    <t>ÍNDICE</t>
  </si>
  <si>
    <t>2018p</t>
  </si>
  <si>
    <t>IV-2017 pr</t>
  </si>
  <si>
    <t>Total 2017 pr</t>
  </si>
  <si>
    <t>Total 2016 pr</t>
  </si>
  <si>
    <t>TRM promedio anual 1999-2018</t>
  </si>
  <si>
    <t>Total 2015 pr</t>
  </si>
  <si>
    <t>% PIB 2018</t>
  </si>
  <si>
    <t xml:space="preserve">Balance Fiscal como % del PIB </t>
  </si>
  <si>
    <t>IV-2018</t>
  </si>
  <si>
    <t>Balanza 2018</t>
  </si>
  <si>
    <t>Año corrido Millones de dólares)</t>
  </si>
  <si>
    <t>2018 (p)</t>
  </si>
  <si>
    <t>I-2018</t>
  </si>
  <si>
    <t>II-2018</t>
  </si>
  <si>
    <t>III-2018</t>
  </si>
  <si>
    <t>Total 2018 pr</t>
  </si>
  <si>
    <t>MUESTRA MENSUAL MANUFACTURERA</t>
  </si>
  <si>
    <t>1. Alimentos (víveres en general) y bebidas no alcohólicas</t>
  </si>
  <si>
    <t>2. Bebidas alcohólicas, cigarros, cigarrillos y productos del tabaco</t>
  </si>
  <si>
    <t xml:space="preserve">3. Prendas de vestir y textiles </t>
  </si>
  <si>
    <t>4. Calzado, artículos de cuero y sucedáneos del cuero</t>
  </si>
  <si>
    <t>5. Productos farmacéuticos y medicinales</t>
  </si>
  <si>
    <t>6. Productos de aseo personal, cosméticos y perfumería</t>
  </si>
  <si>
    <t>7. Electrodomésticos, muebles para el hogar</t>
  </si>
  <si>
    <t>8. Artículos y utensilios de uso doméstico</t>
  </si>
  <si>
    <t>9. Productos para el aseo del hogar</t>
  </si>
  <si>
    <t>11. Libros, papelería, periódicos, revistas y útiles escolares</t>
  </si>
  <si>
    <t>12. Artículos de ferretería, vidrios y pinturas</t>
  </si>
  <si>
    <t>13. Otras mercancías para uso personal o doméstico, no especificadas anteriormente</t>
  </si>
  <si>
    <t>14. Repuestos, partes, accesorios y lubricantes para vehículo</t>
  </si>
  <si>
    <t>15. Combustibles para vehículos automotores</t>
  </si>
  <si>
    <t>16. Vehículos automotores y motocicletas</t>
  </si>
  <si>
    <t>http://www.banrep.gov.co/es/informe-estadisticas-monetarias-y-cambiarias</t>
  </si>
  <si>
    <t>https://www.superfinanciera.gov.co</t>
  </si>
  <si>
    <t>Deuda Externa</t>
  </si>
  <si>
    <t>PIB. VARIACIÓN ANUAL A PRECIOS CONSTANTES 2015 (%)</t>
  </si>
  <si>
    <t>PIB. Variación anual a precios constantes 2015</t>
  </si>
  <si>
    <t>Agricultura, ganadería, caza, silvicultura y pesca</t>
  </si>
  <si>
    <t>Industrias manufactureras</t>
  </si>
  <si>
    <t>Comercio al por mayor y al por menor; reparación de vehículos automotores y motocicletas; Transporte y almacenamiento; Alojamiento y servicios de comida</t>
  </si>
  <si>
    <t>Información y comunicaciones</t>
  </si>
  <si>
    <t>Actividades financieras y de seguros</t>
  </si>
  <si>
    <t>Actividades inmobiliarias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</si>
  <si>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</si>
  <si>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</si>
  <si>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</si>
  <si>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Valor agregado bruto</t>
  </si>
  <si>
    <t>Impuestos menos subvenciones sobre los productos</t>
  </si>
  <si>
    <t>Electricidad, gas, vapor y aire acondicionado; Distribución de agua; evacuación y tratamiento de aguas residuales, gestión de desechos y actividades de saneamiento ambiental</t>
  </si>
  <si>
    <t>TOTAL 2018</t>
  </si>
  <si>
    <t>2018-I</t>
  </si>
  <si>
    <t>2018-II</t>
  </si>
  <si>
    <t>2018-III</t>
  </si>
  <si>
    <t>2018-IV</t>
  </si>
  <si>
    <t>Gasto de consumo final</t>
  </si>
  <si>
    <t>Gasto de consumo final individual de los hogares; gasto de consumo final de las ISFLH2</t>
  </si>
  <si>
    <t>Gasto de consumo final del gobierno general</t>
  </si>
  <si>
    <t>Formación bruta de capital</t>
  </si>
  <si>
    <t>Exportaciones</t>
  </si>
  <si>
    <t>Importaciones</t>
  </si>
  <si>
    <t>Producto interno bruto</t>
  </si>
  <si>
    <t>http://www.banrep.gov.co/es/informe-operaciones-divisas</t>
  </si>
  <si>
    <t>Unión Europeaa</t>
  </si>
  <si>
    <t>Bienes de Capital y material de construcción</t>
  </si>
  <si>
    <t>Corea</t>
  </si>
  <si>
    <t>Unión Europea</t>
  </si>
  <si>
    <t>Fabricación de otros tipos de equipo eléctrico n.c.p.</t>
  </si>
  <si>
    <t>Número</t>
  </si>
  <si>
    <t>10. Equipo de informática y telecomunicaciones para uso personal o doméstico</t>
  </si>
  <si>
    <t>Encuesta Mensual Manufacturera</t>
  </si>
  <si>
    <t>2019p</t>
  </si>
  <si>
    <t>Gobierno Nacional (desde 2019)</t>
  </si>
  <si>
    <t>Carbón</t>
  </si>
  <si>
    <t>Balanza 2019</t>
  </si>
  <si>
    <t>% PIB 2019</t>
  </si>
  <si>
    <t>I-2019</t>
  </si>
  <si>
    <t>II-2019</t>
  </si>
  <si>
    <t>III-2019</t>
  </si>
  <si>
    <t>IV-2019</t>
  </si>
  <si>
    <t>Importaciones según CUODE en lo corrido de 2019</t>
  </si>
  <si>
    <t>Importaciones totales 2000-2019</t>
  </si>
  <si>
    <t>Exportaciones Totales en lo corrido del 2019</t>
  </si>
  <si>
    <t>Exportaciones según pais de destino en lo corrido del 2019</t>
  </si>
  <si>
    <t>Exportaciones por sectores en lo corrido del 2019</t>
  </si>
  <si>
    <t>Exportaciones Totales 2000-2019</t>
  </si>
  <si>
    <t>Evolución del Comercio total minorista 2014-2019</t>
  </si>
  <si>
    <t>Comercio al por Menor según Grupos de Mercancías 2019</t>
  </si>
  <si>
    <t>Demanda de Energía 2012-2019 (Ajustado por dias comerciales y festivos)</t>
  </si>
  <si>
    <t>Demanda de Energía No Regulada Total e Industria 2008-2019</t>
  </si>
  <si>
    <t>Inflación anual al Consumidor y al Productor 2007-2019</t>
  </si>
  <si>
    <t>Inflación anual al Consumidor y al Productor 2000-2018</t>
  </si>
  <si>
    <t>Inversión Extranjera Anual 2000-2018</t>
  </si>
  <si>
    <t>BALANCE FISCAL 2004 - 2019 (COMO % PIB)</t>
  </si>
  <si>
    <t>Tasa de cambio fin de mes 2019</t>
  </si>
  <si>
    <t>Operaciones de Compra Venta de Divisas 2007-2019</t>
  </si>
  <si>
    <t>2019-I</t>
  </si>
  <si>
    <t>PIB por actividad económica 2010-2019</t>
  </si>
  <si>
    <t>PIB por componentes de demanda 2010-2019 (I)</t>
  </si>
  <si>
    <t>PIB Anual (Mllones de pesos y en dólares) y PIB per cápita (Dólares) 2000-2018</t>
  </si>
  <si>
    <t>Actualizado: Mayo 2019</t>
  </si>
  <si>
    <t>ENERO - ABRIL</t>
  </si>
  <si>
    <r>
      <t>Destino Zonas Francas</t>
    </r>
    <r>
      <rPr>
        <sz val="8"/>
        <rFont val="Calibri"/>
        <family val="2"/>
      </rPr>
      <t>b</t>
    </r>
  </si>
  <si>
    <r>
      <t xml:space="preserve">b </t>
    </r>
    <r>
      <rPr>
        <sz val="10"/>
        <rFont val="Segoe UI"/>
        <family val="2"/>
      </rPr>
      <t>Son las exportaciones hacia Zonas Francas Colombianas</t>
    </r>
  </si>
  <si>
    <t>2019 (Ene - Abr)</t>
  </si>
  <si>
    <t>2019 (p)</t>
  </si>
  <si>
    <t>Inversión Extranjera por país de origen 2009-2019</t>
  </si>
  <si>
    <t>Inversión Extranjera por sectores 2009-2019</t>
  </si>
  <si>
    <t>Acumulado Ene - May</t>
  </si>
  <si>
    <t>2019 (Ene-Abr)</t>
  </si>
  <si>
    <t>Exportaciones FOB ENERO - ABRIL 2018</t>
  </si>
  <si>
    <t>Exportaciones FOB ENERO - ABRIL 2019</t>
  </si>
  <si>
    <t>Importaciones FOB ENERO - ABRIL 2018</t>
  </si>
  <si>
    <t>Importaciones FOB ENERO - ABRIL 2019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</si>
</sst>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(* #,##0.00_);_(* \(#,##0.00\);_(* &quot;-&quot;??_);_(@_)"/>
    <numFmt numFmtId="173" formatCode="_-* #,##0\ &quot;$&quot;_-;\-* #,##0\ &quot;$&quot;_-;_-* &quot;-&quot;\ &quot;$&quot;_-;_-@_-"/>
    <numFmt numFmtId="174" formatCode="_-* #,##0\ _$_-;\-* #,##0\ _$_-;_-* &quot;-&quot;\ _$_-;_-@_-"/>
    <numFmt numFmtId="175" formatCode="_-* #,##0.00\ &quot;$&quot;_-;\-* #,##0.00\ &quot;$&quot;_-;_-* &quot;-&quot;??\ &quot;$&quot;_-;_-@_-"/>
    <numFmt numFmtId="176" formatCode="_-* #,##0.00\ _$_-;\-* #,##0.00\ _$_-;_-* &quot;-&quot;??\ _$_-;_-@_-"/>
    <numFmt numFmtId="177" formatCode="0.0"/>
    <numFmt numFmtId="178" formatCode="#,##0.0"/>
    <numFmt numFmtId="179" formatCode="#,##0.0_);\(#,##0.0\)"/>
    <numFmt numFmtId="180" formatCode="0.00_ ;[Red]\-0.00\ "/>
    <numFmt numFmtId="181" formatCode="#,##0_ ;[Red]\-#,##0\ "/>
    <numFmt numFmtId="182" formatCode="0.0_ ;[Red]\-0.0\ "/>
    <numFmt numFmtId="183" formatCode="General_)"/>
    <numFmt numFmtId="184" formatCode="#,##0.00_ ;[Red]\-#,##0.00\ "/>
    <numFmt numFmtId="185" formatCode="0_ ;[Red]\-0\ "/>
    <numFmt numFmtId="186" formatCode="#,##0.0_ ;[Red]\-#,##0.0\ "/>
    <numFmt numFmtId="187" formatCode="0.0%"/>
    <numFmt numFmtId="188" formatCode="mmm\-yyyy"/>
    <numFmt numFmtId="189" formatCode="_-* #,##0\ _P_t_s_-;\-* #,##0\ _P_t_s_-;_-* &quot;-&quot;??\ _P_t_s_-;_-@_-"/>
    <numFmt numFmtId="190" formatCode="mmmm\-yyyy"/>
    <numFmt numFmtId="191" formatCode="#,##0.0;[Red]\-#,##0.0"/>
    <numFmt numFmtId="192" formatCode="#,##0.0;[Red]#,##0.0"/>
    <numFmt numFmtId="193" formatCode="0.000"/>
    <numFmt numFmtId="194" formatCode="_-* #,##0.00\ _P_t_s_-;\-* #,##0.00\ _P_t_s_-;_-* &quot;-&quot;??\ _P_t_s_-;_-@_-"/>
    <numFmt numFmtId="195" formatCode="dd\-mmm\-yyyy"/>
    <numFmt numFmtId="196" formatCode="_ * #,##0.00_ ;_ * \-#,##0.00_ ;_ * &quot;-&quot;??_ ;_ @_ "/>
    <numFmt numFmtId="197" formatCode="_ * #,##0_ ;_ * \-#,##0_ ;_ * &quot;-&quot;??_ ;_ @_ "/>
    <numFmt numFmtId="198" formatCode="_ [$€-2]\ * #,##0.00_ ;_ [$€-2]\ * \-#,##0.00_ ;_ [$€-2]\ * &quot;-&quot;??_ "/>
    <numFmt numFmtId="199" formatCode="yyyy"/>
    <numFmt numFmtId="200" formatCode="0.00;[Red]\-0.00"/>
    <numFmt numFmtId="201" formatCode="0.0;[Red]\-0.0"/>
    <numFmt numFmtId="202" formatCode="0.0;[Red]0.0"/>
    <numFmt numFmtId="203" formatCode="#,##0.00_);[Red]\-#,##0.00"/>
    <numFmt numFmtId="204" formatCode="_(&quot;C$&quot;* #,##0.00_);_(&quot;C$&quot;* \(#,##0.00\);_(&quot;C$&quot;* &quot;-&quot;??_);_(@_)"/>
    <numFmt numFmtId="205" formatCode="_-* #,##0.00\ [$€]_-;\-* #,##0.00\ [$€]_-;_-* &quot;-&quot;??\ [$€]_-;_-@_-"/>
    <numFmt numFmtId="206" formatCode="_-* #,##0.00\ _P_t_a_-;\-* #,##0.00\ _P_t_a_-;_-* &quot;-&quot;??\ _P_t_a_-;_-@_-"/>
    <numFmt numFmtId="207" formatCode="#,###,"/>
    <numFmt numFmtId="208" formatCode="_(* #,##0_);_(* \(#,##0\);_(* &quot;-&quot;??_);_(@_)"/>
    <numFmt numFmtId="209" formatCode="#,##0.0\ _€;[Red]\-#,##0.0\ _€"/>
    <numFmt numFmtId="210" formatCode="0_)"/>
    <numFmt numFmtId="211" formatCode="_(&quot;$&quot;\ * #,##0_);_(&quot;$&quot;\ * \(#,##0\);_(&quot;$&quot;\ * &quot;-&quot;_);_(@_)"/>
    <numFmt numFmtId="212" formatCode="_(&quot;$&quot;\ * #,##0.00_);_(&quot;$&quot;\ * \(#,##0.00\);_(&quot;$&quot;\ * &quot;-&quot;??_);_(@_)"/>
    <numFmt numFmtId="213" formatCode="mmmm"/>
    <numFmt numFmtId="214" formatCode="#,##0.000_);\(#,##0.000\)"/>
    <numFmt numFmtId="215" formatCode="_-* #,##0.00\ _p_t_a_-;\-* #,##0.00\ _p_t_a_-;_-* &quot;-&quot;??\ _p_t_a_-;_-@_-"/>
    <numFmt numFmtId="216" formatCode="_ &quot;$&quot;\ * #,##0_ ;_ &quot;$&quot;\ * \-#,##0_ ;_ &quot;$&quot;\ * &quot;-&quot;_ ;_ @_ "/>
    <numFmt numFmtId="217" formatCode="_ * #,##0_ ;_ * \-#,##0_ ;_ * &quot;-&quot;_ ;_ @_ "/>
    <numFmt numFmtId="218" formatCode="_ &quot;$&quot;\ * #,##0.00_ ;_ &quot;$&quot;\ * \-#,##0.00_ ;_ &quot;$&quot;\ * &quot;-&quot;??_ ;_ @_ "/>
    <numFmt numFmtId="219" formatCode="mmm\ dd"/>
    <numFmt numFmtId="220" formatCode="#,##0.00000"/>
    <numFmt numFmtId="221" formatCode="0.00000"/>
    <numFmt numFmtId="222" formatCode="0.0000"/>
    <numFmt numFmtId="223" formatCode="[$-C0A]dddd\,\ d&quot; de &quot;mmmm&quot; de &quot;yyyy"/>
    <numFmt numFmtId="224" formatCode="0.00000000"/>
    <numFmt numFmtId="225" formatCode="0.0000000"/>
    <numFmt numFmtId="226" formatCode="0.000000"/>
    <numFmt numFmtId="227" formatCode="#,##0.000"/>
  </numFmts>
  <fonts count="10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ms Rmn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Courier"/>
      <family val="3"/>
    </font>
    <font>
      <sz val="11"/>
      <color indexed="63"/>
      <name val="Calibri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u val="single"/>
      <sz val="7.5"/>
      <color indexed="12"/>
      <name val="Arial"/>
      <family val="2"/>
    </font>
    <font>
      <sz val="12"/>
      <name val="SWISS"/>
      <family val="0"/>
    </font>
    <font>
      <sz val="11"/>
      <name val="Calibri"/>
      <family val="2"/>
    </font>
    <font>
      <b/>
      <u val="single"/>
      <sz val="10"/>
      <color indexed="12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2"/>
      <color indexed="48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b/>
      <sz val="11"/>
      <name val="Calibri"/>
      <family val="2"/>
    </font>
    <font>
      <b/>
      <sz val="13"/>
      <color indexed="10"/>
      <name val="Calibri"/>
      <family val="2"/>
    </font>
    <font>
      <b/>
      <sz val="10"/>
      <color indexed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3"/>
      <color indexed="12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8"/>
      <name val="Calibri"/>
      <family val="2"/>
    </font>
    <font>
      <sz val="10"/>
      <color indexed="18"/>
      <name val="Calibri"/>
      <family val="2"/>
    </font>
    <font>
      <sz val="12"/>
      <color indexed="8"/>
      <name val="Calibri"/>
      <family val="2"/>
    </font>
    <font>
      <sz val="12"/>
      <color indexed="48"/>
      <name val="Calibri"/>
      <family val="2"/>
    </font>
    <font>
      <b/>
      <sz val="14"/>
      <color indexed="48"/>
      <name val="Calibri"/>
      <family val="2"/>
    </font>
    <font>
      <sz val="14"/>
      <color indexed="48"/>
      <name val="Calibri"/>
      <family val="2"/>
    </font>
    <font>
      <sz val="14"/>
      <name val="Calibri"/>
      <family val="2"/>
    </font>
    <font>
      <sz val="12"/>
      <color indexed="10"/>
      <name val="Calibri"/>
      <family val="2"/>
    </font>
    <font>
      <b/>
      <sz val="11"/>
      <color indexed="48"/>
      <name val="Calibri"/>
      <family val="2"/>
    </font>
    <font>
      <b/>
      <u val="single"/>
      <sz val="11"/>
      <color indexed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4"/>
      <color indexed="10"/>
      <name val="Calibri"/>
      <family val="2"/>
    </font>
    <font>
      <sz val="9"/>
      <color indexed="9"/>
      <name val="Calibri"/>
      <family val="2"/>
    </font>
    <font>
      <sz val="10"/>
      <color indexed="12"/>
      <name val="Calibri"/>
      <family val="2"/>
    </font>
    <font>
      <b/>
      <i/>
      <u val="single"/>
      <sz val="10"/>
      <color indexed="12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0"/>
      <color indexed="10"/>
      <name val="Calibri"/>
      <family val="2"/>
    </font>
    <font>
      <sz val="14"/>
      <color indexed="10"/>
      <name val="Calibri"/>
      <family val="2"/>
    </font>
    <font>
      <b/>
      <sz val="14"/>
      <color indexed="12"/>
      <name val="Calibri"/>
      <family val="2"/>
    </font>
    <font>
      <sz val="12"/>
      <color indexed="12"/>
      <name val="Calibri"/>
      <family val="2"/>
    </font>
    <font>
      <sz val="13"/>
      <name val="Calibri"/>
      <family val="2"/>
    </font>
    <font>
      <sz val="10"/>
      <color indexed="48"/>
      <name val="Calibri"/>
      <family val="2"/>
    </font>
    <font>
      <sz val="11"/>
      <color indexed="48"/>
      <name val="Calibri"/>
      <family val="2"/>
    </font>
    <font>
      <sz val="12"/>
      <color indexed="40"/>
      <name val="Calibri"/>
      <family val="2"/>
    </font>
    <font>
      <b/>
      <u val="single"/>
      <sz val="12"/>
      <color indexed="48"/>
      <name val="Calibri"/>
      <family val="2"/>
    </font>
    <font>
      <b/>
      <sz val="14"/>
      <color indexed="57"/>
      <name val="Calibri"/>
      <family val="2"/>
    </font>
    <font>
      <sz val="10"/>
      <color indexed="57"/>
      <name val="Calibri"/>
      <family val="2"/>
    </font>
    <font>
      <sz val="11"/>
      <color indexed="57"/>
      <name val="Calibri"/>
      <family val="2"/>
    </font>
    <font>
      <sz val="12"/>
      <color indexed="57"/>
      <name val="Calibri"/>
      <family val="2"/>
    </font>
    <font>
      <b/>
      <sz val="10"/>
      <color indexed="57"/>
      <name val="Calibri"/>
      <family val="2"/>
    </font>
    <font>
      <u val="single"/>
      <sz val="10"/>
      <color indexed="57"/>
      <name val="Calibri"/>
      <family val="2"/>
    </font>
    <font>
      <b/>
      <sz val="12"/>
      <color indexed="57"/>
      <name val="Calibri"/>
      <family val="2"/>
    </font>
    <font>
      <b/>
      <u val="single"/>
      <sz val="12"/>
      <color indexed="57"/>
      <name val="Calibri"/>
      <family val="2"/>
    </font>
    <font>
      <u val="single"/>
      <sz val="12"/>
      <color indexed="57"/>
      <name val="Calibri"/>
      <family val="2"/>
    </font>
    <font>
      <sz val="10"/>
      <name val="Verdana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Calibri"/>
      <family val="2"/>
    </font>
    <font>
      <vertAlign val="superscript"/>
      <sz val="10"/>
      <name val="Segoe UI"/>
      <family val="2"/>
    </font>
    <font>
      <sz val="10"/>
      <name val="Segoe UI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6"/>
      <color indexed="5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55"/>
      </left>
      <right/>
      <top style="thin">
        <color indexed="55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22" fillId="3" borderId="0" applyNumberFormat="0" applyBorder="0" applyAlignment="0" applyProtection="0"/>
    <xf numFmtId="0" fontId="5" fillId="4" borderId="0" applyNumberFormat="0" applyBorder="0" applyAlignment="0" applyProtection="0"/>
    <xf numFmtId="0" fontId="94" fillId="5" borderId="0" applyNumberFormat="0" applyBorder="0" applyAlignment="0" applyProtection="0"/>
    <xf numFmtId="0" fontId="22" fillId="5" borderId="0" applyNumberFormat="0" applyBorder="0" applyAlignment="0" applyProtection="0"/>
    <xf numFmtId="0" fontId="5" fillId="6" borderId="0" applyNumberFormat="0" applyBorder="0" applyAlignment="0" applyProtection="0"/>
    <xf numFmtId="0" fontId="94" fillId="7" borderId="0" applyNumberFormat="0" applyBorder="0" applyAlignment="0" applyProtection="0"/>
    <xf numFmtId="0" fontId="22" fillId="7" borderId="0" applyNumberFormat="0" applyBorder="0" applyAlignment="0" applyProtection="0"/>
    <xf numFmtId="0" fontId="5" fillId="7" borderId="0" applyNumberFormat="0" applyBorder="0" applyAlignment="0" applyProtection="0"/>
    <xf numFmtId="0" fontId="94" fillId="2" borderId="0" applyNumberFormat="0" applyBorder="0" applyAlignment="0" applyProtection="0"/>
    <xf numFmtId="0" fontId="22" fillId="3" borderId="0" applyNumberFormat="0" applyBorder="0" applyAlignment="0" applyProtection="0"/>
    <xf numFmtId="0" fontId="5" fillId="5" borderId="0" applyNumberFormat="0" applyBorder="0" applyAlignment="0" applyProtection="0"/>
    <xf numFmtId="0" fontId="94" fillId="8" borderId="0" applyNumberFormat="0" applyBorder="0" applyAlignment="0" applyProtection="0"/>
    <xf numFmtId="0" fontId="22" fillId="9" borderId="0" applyNumberFormat="0" applyBorder="0" applyAlignment="0" applyProtection="0"/>
    <xf numFmtId="0" fontId="5" fillId="9" borderId="0" applyNumberFormat="0" applyBorder="0" applyAlignment="0" applyProtection="0"/>
    <xf numFmtId="0" fontId="94" fillId="10" borderId="0" applyNumberFormat="0" applyBorder="0" applyAlignment="0" applyProtection="0"/>
    <xf numFmtId="0" fontId="22" fillId="5" borderId="0" applyNumberFormat="0" applyBorder="0" applyAlignment="0" applyProtection="0"/>
    <xf numFmtId="0" fontId="5" fillId="7" borderId="0" applyNumberFormat="0" applyBorder="0" applyAlignment="0" applyProtection="0"/>
    <xf numFmtId="0" fontId="94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9" borderId="0" applyNumberFormat="0" applyBorder="0" applyAlignment="0" applyProtection="0"/>
    <xf numFmtId="0" fontId="94" fillId="12" borderId="0" applyNumberFormat="0" applyBorder="0" applyAlignment="0" applyProtection="0"/>
    <xf numFmtId="0" fontId="22" fillId="6" borderId="0" applyNumberFormat="0" applyBorder="0" applyAlignment="0" applyProtection="0"/>
    <xf numFmtId="0" fontId="5" fillId="6" borderId="0" applyNumberFormat="0" applyBorder="0" applyAlignment="0" applyProtection="0"/>
    <xf numFmtId="0" fontId="94" fillId="13" borderId="0" applyNumberFormat="0" applyBorder="0" applyAlignment="0" applyProtection="0"/>
    <xf numFmtId="0" fontId="22" fillId="13" borderId="0" applyNumberFormat="0" applyBorder="0" applyAlignment="0" applyProtection="0"/>
    <xf numFmtId="0" fontId="5" fillId="13" borderId="0" applyNumberFormat="0" applyBorder="0" applyAlignment="0" applyProtection="0"/>
    <xf numFmtId="0" fontId="94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2" borderId="0" applyNumberFormat="0" applyBorder="0" applyAlignment="0" applyProtection="0"/>
    <xf numFmtId="0" fontId="94" fillId="14" borderId="0" applyNumberFormat="0" applyBorder="0" applyAlignment="0" applyProtection="0"/>
    <xf numFmtId="0" fontId="22" fillId="4" borderId="0" applyNumberFormat="0" applyBorder="0" applyAlignment="0" applyProtection="0"/>
    <xf numFmtId="0" fontId="5" fillId="9" borderId="0" applyNumberFormat="0" applyBorder="0" applyAlignment="0" applyProtection="0"/>
    <xf numFmtId="0" fontId="94" fillId="5" borderId="0" applyNumberFormat="0" applyBorder="0" applyAlignment="0" applyProtection="0"/>
    <xf numFmtId="0" fontId="22" fillId="5" borderId="0" applyNumberFormat="0" applyBorder="0" applyAlignment="0" applyProtection="0"/>
    <xf numFmtId="0" fontId="5" fillId="7" borderId="0" applyNumberFormat="0" applyBorder="0" applyAlignment="0" applyProtection="0"/>
    <xf numFmtId="0" fontId="95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95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95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8" borderId="0" applyNumberFormat="0" applyBorder="0" applyAlignment="0" applyProtection="0"/>
    <xf numFmtId="0" fontId="95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95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9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96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9" borderId="0" applyNumberFormat="0" applyBorder="0" applyAlignment="0" applyProtection="0"/>
    <xf numFmtId="0" fontId="97" fillId="2" borderId="1" applyNumberFormat="0" applyAlignment="0" applyProtection="0"/>
    <xf numFmtId="0" fontId="8" fillId="3" borderId="2" applyNumberFormat="0" applyAlignment="0" applyProtection="0"/>
    <xf numFmtId="0" fontId="25" fillId="22" borderId="2" applyNumberFormat="0" applyAlignment="0" applyProtection="0"/>
    <xf numFmtId="0" fontId="98" fillId="23" borderId="3" applyNumberFormat="0" applyAlignment="0" applyProtection="0"/>
    <xf numFmtId="0" fontId="9" fillId="24" borderId="4" applyNumberFormat="0" applyAlignment="0" applyProtection="0"/>
    <xf numFmtId="0" fontId="99" fillId="0" borderId="5" applyNumberFormat="0" applyFill="0" applyAlignment="0" applyProtection="0"/>
    <xf numFmtId="0" fontId="10" fillId="0" borderId="6" applyNumberFormat="0" applyFill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5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95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7" borderId="0" applyNumberFormat="0" applyBorder="0" applyAlignment="0" applyProtection="0"/>
    <xf numFmtId="0" fontId="95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8" borderId="0" applyNumberFormat="0" applyBorder="0" applyAlignment="0" applyProtection="0"/>
    <xf numFmtId="0" fontId="95" fillId="30" borderId="0" applyNumberFormat="0" applyBorder="0" applyAlignment="0" applyProtection="0"/>
    <xf numFmtId="0" fontId="6" fillId="30" borderId="0" applyNumberFormat="0" applyBorder="0" applyAlignment="0" applyProtection="0"/>
    <xf numFmtId="0" fontId="95" fillId="31" borderId="0" applyNumberFormat="0" applyBorder="0" applyAlignment="0" applyProtection="0"/>
    <xf numFmtId="0" fontId="6" fillId="15" borderId="0" applyNumberFormat="0" applyBorder="0" applyAlignment="0" applyProtection="0"/>
    <xf numFmtId="0" fontId="95" fillId="32" borderId="0" applyNumberFormat="0" applyBorder="0" applyAlignment="0" applyProtection="0"/>
    <xf numFmtId="0" fontId="6" fillId="17" borderId="0" applyNumberFormat="0" applyBorder="0" applyAlignment="0" applyProtection="0"/>
    <xf numFmtId="0" fontId="6" fillId="27" borderId="0" applyNumberFormat="0" applyBorder="0" applyAlignment="0" applyProtection="0"/>
    <xf numFmtId="0" fontId="100" fillId="33" borderId="1" applyNumberFormat="0" applyAlignment="0" applyProtection="0"/>
    <xf numFmtId="0" fontId="12" fillId="5" borderId="2" applyNumberFormat="0" applyAlignment="0" applyProtection="0"/>
    <xf numFmtId="0" fontId="12" fillId="13" borderId="2" applyNumberFormat="0" applyAlignment="0" applyProtection="0"/>
    <xf numFmtId="198" fontId="0" fillId="0" borderId="0" applyFont="0" applyFill="0" applyBorder="0" applyAlignment="0" applyProtection="0"/>
    <xf numFmtId="205" fontId="28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34" borderId="0" applyNumberFormat="0" applyBorder="0" applyAlignment="0" applyProtection="0"/>
    <xf numFmtId="0" fontId="13" fillId="2" borderId="0" applyNumberFormat="0" applyBorder="0" applyAlignment="0" applyProtection="0"/>
    <xf numFmtId="0" fontId="13" fillId="34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85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103" fillId="35" borderId="0" applyNumberFormat="0" applyBorder="0" applyAlignment="0" applyProtection="0"/>
    <xf numFmtId="0" fontId="14" fillId="13" borderId="0" applyNumberFormat="0" applyBorder="0" applyAlignment="0" applyProtection="0"/>
    <xf numFmtId="0" fontId="26" fillId="13" borderId="0" applyNumberFormat="0" applyBorder="0" applyAlignment="0" applyProtection="0"/>
    <xf numFmtId="0" fontId="94" fillId="0" borderId="0">
      <alignment/>
      <protection/>
    </xf>
    <xf numFmtId="0" fontId="94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23" fillId="0" borderId="0">
      <alignment/>
      <protection/>
    </xf>
    <xf numFmtId="0" fontId="94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1" fillId="0" borderId="0">
      <alignment/>
      <protection/>
    </xf>
    <xf numFmtId="0" fontId="5" fillId="0" borderId="0">
      <alignment/>
      <protection/>
    </xf>
    <xf numFmtId="0" fontId="94" fillId="0" borderId="0">
      <alignment/>
      <protection/>
    </xf>
    <xf numFmtId="0" fontId="0" fillId="0" borderId="0" applyFill="0">
      <alignment/>
      <protection/>
    </xf>
    <xf numFmtId="0" fontId="94" fillId="0" borderId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94" fillId="0" borderId="0">
      <alignment/>
      <protection/>
    </xf>
    <xf numFmtId="0" fontId="102" fillId="0" borderId="0">
      <alignment/>
      <protection/>
    </xf>
    <xf numFmtId="183" fontId="3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0" fillId="7" borderId="10" applyNumberFormat="0" applyFont="0" applyAlignment="0" applyProtection="0"/>
    <xf numFmtId="9" fontId="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4" fillId="2" borderId="11" applyNumberFormat="0" applyAlignment="0" applyProtection="0"/>
    <xf numFmtId="0" fontId="15" fillId="3" borderId="12" applyNumberFormat="0" applyAlignment="0" applyProtection="0"/>
    <xf numFmtId="0" fontId="15" fillId="22" borderId="12" applyNumberFormat="0" applyAlignment="0" applyProtection="0"/>
    <xf numFmtId="0" fontId="10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07" fillId="0" borderId="19" applyNumberFormat="0" applyFill="0" applyAlignment="0" applyProtection="0"/>
    <xf numFmtId="0" fontId="15" fillId="0" borderId="19" applyNumberFormat="0" applyFill="0" applyAlignment="0" applyProtection="0"/>
    <xf numFmtId="0" fontId="24" fillId="0" borderId="20" applyNumberFormat="0" applyFill="0" applyAlignment="0" applyProtection="0"/>
  </cellStyleXfs>
  <cellXfs count="1450">
    <xf numFmtId="0" fontId="0" fillId="0" borderId="0" xfId="0" applyAlignment="1">
      <alignment/>
    </xf>
    <xf numFmtId="0" fontId="1" fillId="22" borderId="0" xfId="106" applyFill="1" applyAlignment="1" applyProtection="1">
      <alignment horizontal="center"/>
      <protection/>
    </xf>
    <xf numFmtId="0" fontId="1" fillId="22" borderId="0" xfId="106" applyFill="1" applyAlignment="1" applyProtection="1">
      <alignment/>
      <protection/>
    </xf>
    <xf numFmtId="0" fontId="24" fillId="0" borderId="21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left" vertical="center"/>
    </xf>
    <xf numFmtId="0" fontId="30" fillId="22" borderId="0" xfId="106" applyFont="1" applyFill="1" applyAlignment="1" applyProtection="1">
      <alignment vertical="center"/>
      <protection/>
    </xf>
    <xf numFmtId="0" fontId="31" fillId="0" borderId="0" xfId="0" applyFont="1" applyFill="1" applyAlignment="1">
      <alignment/>
    </xf>
    <xf numFmtId="0" fontId="31" fillId="22" borderId="0" xfId="0" applyFont="1" applyFill="1" applyAlignment="1">
      <alignment/>
    </xf>
    <xf numFmtId="0" fontId="31" fillId="22" borderId="0" xfId="0" applyFont="1" applyFill="1" applyBorder="1" applyAlignment="1">
      <alignment/>
    </xf>
    <xf numFmtId="0" fontId="32" fillId="0" borderId="0" xfId="185" applyNumberFormat="1" applyFont="1" applyFill="1" applyBorder="1" applyAlignment="1" applyProtection="1">
      <alignment vertical="center"/>
      <protection/>
    </xf>
    <xf numFmtId="179" fontId="33" fillId="22" borderId="0" xfId="0" applyNumberFormat="1" applyFont="1" applyFill="1" applyBorder="1" applyAlignment="1" applyProtection="1">
      <alignment vertical="center"/>
      <protection/>
    </xf>
    <xf numFmtId="179" fontId="34" fillId="0" borderId="0" xfId="0" applyNumberFormat="1" applyFont="1" applyFill="1" applyBorder="1" applyAlignment="1" applyProtection="1">
      <alignment vertical="center"/>
      <protection/>
    </xf>
    <xf numFmtId="179" fontId="34" fillId="22" borderId="0" xfId="0" applyNumberFormat="1" applyFont="1" applyFill="1" applyBorder="1" applyAlignment="1" applyProtection="1">
      <alignment vertical="center"/>
      <protection/>
    </xf>
    <xf numFmtId="0" fontId="35" fillId="22" borderId="0" xfId="106" applyFont="1" applyFill="1" applyAlignment="1" applyProtection="1">
      <alignment horizontal="center" vertical="center"/>
      <protection/>
    </xf>
    <xf numFmtId="179" fontId="25" fillId="22" borderId="0" xfId="0" applyNumberFormat="1" applyFont="1" applyFill="1" applyBorder="1" applyAlignment="1" applyProtection="1">
      <alignment horizontal="center"/>
      <protection/>
    </xf>
    <xf numFmtId="181" fontId="31" fillId="22" borderId="0" xfId="0" applyNumberFormat="1" applyFont="1" applyFill="1" applyAlignment="1">
      <alignment/>
    </xf>
    <xf numFmtId="0" fontId="31" fillId="22" borderId="0" xfId="0" applyFont="1" applyFill="1" applyAlignment="1">
      <alignment/>
    </xf>
    <xf numFmtId="0" fontId="29" fillId="22" borderId="0" xfId="0" applyFont="1" applyFill="1" applyBorder="1" applyAlignment="1" quotePrefix="1">
      <alignment horizontal="left"/>
    </xf>
    <xf numFmtId="3" fontId="31" fillId="0" borderId="0" xfId="0" applyNumberFormat="1" applyFont="1" applyFill="1" applyBorder="1" applyAlignment="1">
      <alignment horizontal="center"/>
    </xf>
    <xf numFmtId="3" fontId="31" fillId="22" borderId="0" xfId="0" applyNumberFormat="1" applyFont="1" applyFill="1" applyBorder="1" applyAlignment="1">
      <alignment horizontal="center"/>
    </xf>
    <xf numFmtId="0" fontId="29" fillId="22" borderId="0" xfId="0" applyFont="1" applyFill="1" applyBorder="1" applyAlignment="1">
      <alignment/>
    </xf>
    <xf numFmtId="0" fontId="29" fillId="22" borderId="0" xfId="0" applyFont="1" applyFill="1" applyAlignment="1">
      <alignment/>
    </xf>
    <xf numFmtId="0" fontId="36" fillId="22" borderId="0" xfId="0" applyFont="1" applyFill="1" applyBorder="1" applyAlignment="1">
      <alignment/>
    </xf>
    <xf numFmtId="0" fontId="30" fillId="22" borderId="0" xfId="106" applyFont="1" applyFill="1" applyBorder="1" applyAlignment="1" applyProtection="1">
      <alignment horizontal="left"/>
      <protection/>
    </xf>
    <xf numFmtId="0" fontId="37" fillId="22" borderId="0" xfId="0" applyFont="1" applyFill="1" applyBorder="1" applyAlignment="1">
      <alignment/>
    </xf>
    <xf numFmtId="0" fontId="38" fillId="22" borderId="0" xfId="0" applyFont="1" applyFill="1" applyBorder="1" applyAlignment="1">
      <alignment wrapText="1"/>
    </xf>
    <xf numFmtId="0" fontId="37" fillId="22" borderId="0" xfId="0" applyFont="1" applyFill="1" applyBorder="1" applyAlignment="1">
      <alignment wrapText="1"/>
    </xf>
    <xf numFmtId="0" fontId="29" fillId="22" borderId="0" xfId="0" applyFont="1" applyFill="1" applyAlignment="1" quotePrefix="1">
      <alignment horizontal="left"/>
    </xf>
    <xf numFmtId="0" fontId="38" fillId="22" borderId="0" xfId="0" applyFont="1" applyFill="1" applyBorder="1" applyAlignment="1">
      <alignment/>
    </xf>
    <xf numFmtId="0" fontId="37" fillId="22" borderId="0" xfId="0" applyFont="1" applyFill="1" applyBorder="1" applyAlignment="1" quotePrefix="1">
      <alignment horizontal="left"/>
    </xf>
    <xf numFmtId="0" fontId="29" fillId="22" borderId="0" xfId="0" applyFont="1" applyFill="1" applyAlignment="1">
      <alignment horizontal="left"/>
    </xf>
    <xf numFmtId="0" fontId="37" fillId="22" borderId="0" xfId="0" applyFont="1" applyFill="1" applyAlignment="1" quotePrefix="1">
      <alignment horizontal="left"/>
    </xf>
    <xf numFmtId="0" fontId="38" fillId="22" borderId="0" xfId="0" applyFont="1" applyFill="1" applyAlignment="1">
      <alignment/>
    </xf>
    <xf numFmtId="0" fontId="29" fillId="22" borderId="0" xfId="0" applyFont="1" applyFill="1" applyAlignment="1">
      <alignment/>
    </xf>
    <xf numFmtId="0" fontId="38" fillId="22" borderId="0" xfId="0" applyFont="1" applyFill="1" applyBorder="1" applyAlignment="1">
      <alignment horizontal="center"/>
    </xf>
    <xf numFmtId="179" fontId="37" fillId="22" borderId="0" xfId="0" applyNumberFormat="1" applyFont="1" applyFill="1" applyBorder="1" applyAlignment="1" applyProtection="1" quotePrefix="1">
      <alignment horizontal="left"/>
      <protection/>
    </xf>
    <xf numFmtId="179" fontId="37" fillId="22" borderId="0" xfId="0" applyNumberFormat="1" applyFont="1" applyFill="1" applyBorder="1" applyAlignment="1" applyProtection="1">
      <alignment horizontal="left"/>
      <protection/>
    </xf>
    <xf numFmtId="0" fontId="39" fillId="22" borderId="0" xfId="106" applyFont="1" applyFill="1" applyAlignment="1" applyProtection="1" quotePrefix="1">
      <alignment horizontal="left"/>
      <protection/>
    </xf>
    <xf numFmtId="15" fontId="38" fillId="22" borderId="0" xfId="0" applyNumberFormat="1" applyFont="1" applyFill="1" applyAlignment="1">
      <alignment/>
    </xf>
    <xf numFmtId="0" fontId="39" fillId="22" borderId="0" xfId="106" applyFont="1" applyFill="1" applyAlignment="1" applyProtection="1">
      <alignment/>
      <protection/>
    </xf>
    <xf numFmtId="0" fontId="40" fillId="22" borderId="0" xfId="0" applyFont="1" applyFill="1" applyBorder="1" applyAlignment="1">
      <alignment/>
    </xf>
    <xf numFmtId="0" fontId="30" fillId="22" borderId="0" xfId="106" applyFont="1" applyFill="1" applyAlignment="1" applyProtection="1">
      <alignment/>
      <protection/>
    </xf>
    <xf numFmtId="0" fontId="33" fillId="22" borderId="0" xfId="0" applyFont="1" applyFill="1" applyBorder="1" applyAlignment="1" quotePrefix="1">
      <alignment vertical="center"/>
    </xf>
    <xf numFmtId="0" fontId="41" fillId="22" borderId="0" xfId="0" applyFont="1" applyFill="1" applyBorder="1" applyAlignment="1" quotePrefix="1">
      <alignment horizontal="center" vertical="center" wrapText="1"/>
    </xf>
    <xf numFmtId="0" fontId="42" fillId="22" borderId="0" xfId="0" applyFont="1" applyFill="1" applyBorder="1" applyAlignment="1" quotePrefix="1">
      <alignment horizontal="right"/>
    </xf>
    <xf numFmtId="0" fontId="30" fillId="22" borderId="0" xfId="106" applyFont="1" applyFill="1" applyBorder="1" applyAlignment="1" applyProtection="1">
      <alignment vertical="center"/>
      <protection/>
    </xf>
    <xf numFmtId="0" fontId="30" fillId="22" borderId="0" xfId="106" applyFont="1" applyFill="1" applyBorder="1" applyAlignment="1" applyProtection="1" quotePrefix="1">
      <alignment horizontal="left" vertical="center"/>
      <protection/>
    </xf>
    <xf numFmtId="2" fontId="29" fillId="22" borderId="0" xfId="0" applyNumberFormat="1" applyFont="1" applyFill="1" applyBorder="1" applyAlignment="1">
      <alignment horizontal="center"/>
    </xf>
    <xf numFmtId="0" fontId="43" fillId="22" borderId="0" xfId="0" applyFont="1" applyFill="1" applyBorder="1" applyAlignment="1" quotePrefix="1">
      <alignment horizontal="left"/>
    </xf>
    <xf numFmtId="0" fontId="29" fillId="22" borderId="0" xfId="0" applyFont="1" applyFill="1" applyBorder="1" applyAlignment="1">
      <alignment horizontal="center"/>
    </xf>
    <xf numFmtId="0" fontId="29" fillId="22" borderId="22" xfId="0" applyFont="1" applyFill="1" applyBorder="1" applyAlignment="1">
      <alignment/>
    </xf>
    <xf numFmtId="0" fontId="37" fillId="22" borderId="23" xfId="0" applyFont="1" applyFill="1" applyBorder="1" applyAlignment="1">
      <alignment horizontal="center"/>
    </xf>
    <xf numFmtId="0" fontId="37" fillId="22" borderId="24" xfId="0" applyFont="1" applyFill="1" applyBorder="1" applyAlignment="1">
      <alignment horizontal="center"/>
    </xf>
    <xf numFmtId="0" fontId="37" fillId="22" borderId="25" xfId="0" applyFont="1" applyFill="1" applyBorder="1" applyAlignment="1">
      <alignment horizontal="center"/>
    </xf>
    <xf numFmtId="0" fontId="29" fillId="22" borderId="26" xfId="0" applyFont="1" applyFill="1" applyBorder="1" applyAlignment="1">
      <alignment/>
    </xf>
    <xf numFmtId="3" fontId="29" fillId="22" borderId="27" xfId="0" applyNumberFormat="1" applyFont="1" applyFill="1" applyBorder="1" applyAlignment="1">
      <alignment horizontal="center"/>
    </xf>
    <xf numFmtId="3" fontId="29" fillId="22" borderId="28" xfId="0" applyNumberFormat="1" applyFont="1" applyFill="1" applyBorder="1" applyAlignment="1">
      <alignment horizontal="center"/>
    </xf>
    <xf numFmtId="3" fontId="29" fillId="22" borderId="29" xfId="0" applyNumberFormat="1" applyFont="1" applyFill="1" applyBorder="1" applyAlignment="1">
      <alignment horizontal="center"/>
    </xf>
    <xf numFmtId="3" fontId="29" fillId="22" borderId="30" xfId="0" applyNumberFormat="1" applyFont="1" applyFill="1" applyBorder="1" applyAlignment="1">
      <alignment horizontal="center"/>
    </xf>
    <xf numFmtId="0" fontId="29" fillId="22" borderId="31" xfId="0" applyFont="1" applyFill="1" applyBorder="1" applyAlignment="1">
      <alignment/>
    </xf>
    <xf numFmtId="3" fontId="29" fillId="22" borderId="32" xfId="0" applyNumberFormat="1" applyFont="1" applyFill="1" applyBorder="1" applyAlignment="1">
      <alignment horizontal="center"/>
    </xf>
    <xf numFmtId="3" fontId="29" fillId="22" borderId="33" xfId="0" applyNumberFormat="1" applyFont="1" applyFill="1" applyBorder="1" applyAlignment="1">
      <alignment horizontal="center"/>
    </xf>
    <xf numFmtId="0" fontId="29" fillId="22" borderId="31" xfId="0" applyFont="1" applyFill="1" applyBorder="1" applyAlignment="1" quotePrefix="1">
      <alignment horizontal="left"/>
    </xf>
    <xf numFmtId="17" fontId="29" fillId="22" borderId="31" xfId="0" applyNumberFormat="1" applyFont="1" applyFill="1" applyBorder="1" applyAlignment="1" quotePrefix="1">
      <alignment horizontal="left"/>
    </xf>
    <xf numFmtId="17" fontId="29" fillId="22" borderId="31" xfId="0" applyNumberFormat="1" applyFont="1" applyFill="1" applyBorder="1" applyAlignment="1">
      <alignment/>
    </xf>
    <xf numFmtId="17" fontId="29" fillId="22" borderId="34" xfId="0" applyNumberFormat="1" applyFont="1" applyFill="1" applyBorder="1" applyAlignment="1">
      <alignment/>
    </xf>
    <xf numFmtId="3" fontId="29" fillId="22" borderId="35" xfId="0" applyNumberFormat="1" applyFont="1" applyFill="1" applyBorder="1" applyAlignment="1">
      <alignment horizontal="center"/>
    </xf>
    <xf numFmtId="3" fontId="29" fillId="22" borderId="36" xfId="0" applyNumberFormat="1" applyFont="1" applyFill="1" applyBorder="1" applyAlignment="1">
      <alignment horizontal="center"/>
    </xf>
    <xf numFmtId="3" fontId="29" fillId="22" borderId="37" xfId="0" applyNumberFormat="1" applyFont="1" applyFill="1" applyBorder="1" applyAlignment="1">
      <alignment horizontal="center"/>
    </xf>
    <xf numFmtId="0" fontId="32" fillId="22" borderId="0" xfId="0" applyFont="1" applyFill="1" applyBorder="1" applyAlignment="1" quotePrefix="1">
      <alignment horizontal="center"/>
    </xf>
    <xf numFmtId="0" fontId="32" fillId="22" borderId="0" xfId="0" applyFont="1" applyFill="1" applyBorder="1" applyAlignment="1">
      <alignment horizontal="center"/>
    </xf>
    <xf numFmtId="0" fontId="40" fillId="22" borderId="38" xfId="0" applyFont="1" applyFill="1" applyBorder="1" applyAlignment="1">
      <alignment/>
    </xf>
    <xf numFmtId="0" fontId="31" fillId="22" borderId="39" xfId="0" applyFont="1" applyFill="1" applyBorder="1" applyAlignment="1">
      <alignment/>
    </xf>
    <xf numFmtId="188" fontId="37" fillId="22" borderId="40" xfId="0" applyNumberFormat="1" applyFont="1" applyFill="1" applyBorder="1" applyAlignment="1">
      <alignment horizontal="center" vertical="center" wrapText="1"/>
    </xf>
    <xf numFmtId="0" fontId="40" fillId="22" borderId="38" xfId="0" applyFont="1" applyFill="1" applyBorder="1" applyAlignment="1">
      <alignment horizontal="left"/>
    </xf>
    <xf numFmtId="0" fontId="44" fillId="0" borderId="39" xfId="0" applyFont="1" applyBorder="1" applyAlignment="1">
      <alignment horizontal="center"/>
    </xf>
    <xf numFmtId="186" fontId="40" fillId="22" borderId="41" xfId="0" applyNumberFormat="1" applyFont="1" applyFill="1" applyBorder="1" applyAlignment="1">
      <alignment horizontal="center"/>
    </xf>
    <xf numFmtId="0" fontId="29" fillId="22" borderId="42" xfId="0" applyFont="1" applyFill="1" applyBorder="1" applyAlignment="1">
      <alignment/>
    </xf>
    <xf numFmtId="0" fontId="31" fillId="0" borderId="43" xfId="0" applyFont="1" applyBorder="1" applyAlignment="1">
      <alignment/>
    </xf>
    <xf numFmtId="186" fontId="29" fillId="22" borderId="44" xfId="0" applyNumberFormat="1" applyFont="1" applyFill="1" applyBorder="1" applyAlignment="1">
      <alignment horizontal="center"/>
    </xf>
    <xf numFmtId="0" fontId="29" fillId="22" borderId="45" xfId="0" applyFont="1" applyFill="1" applyBorder="1" applyAlignment="1">
      <alignment/>
    </xf>
    <xf numFmtId="0" fontId="31" fillId="0" borderId="46" xfId="0" applyFont="1" applyBorder="1" applyAlignment="1">
      <alignment wrapText="1"/>
    </xf>
    <xf numFmtId="0" fontId="29" fillId="22" borderId="47" xfId="0" applyFont="1" applyFill="1" applyBorder="1" applyAlignment="1">
      <alignment/>
    </xf>
    <xf numFmtId="0" fontId="31" fillId="0" borderId="48" xfId="0" applyFont="1" applyBorder="1" applyAlignment="1">
      <alignment wrapText="1"/>
    </xf>
    <xf numFmtId="0" fontId="29" fillId="22" borderId="47" xfId="0" applyFont="1" applyFill="1" applyBorder="1" applyAlignment="1" quotePrefix="1">
      <alignment horizontal="left" wrapText="1"/>
    </xf>
    <xf numFmtId="186" fontId="29" fillId="22" borderId="49" xfId="0" applyNumberFormat="1" applyFont="1" applyFill="1" applyBorder="1" applyAlignment="1">
      <alignment horizontal="center"/>
    </xf>
    <xf numFmtId="0" fontId="29" fillId="22" borderId="47" xfId="0" applyFont="1" applyFill="1" applyBorder="1" applyAlignment="1">
      <alignment horizontal="left" indent="1"/>
    </xf>
    <xf numFmtId="0" fontId="29" fillId="22" borderId="50" xfId="0" applyFont="1" applyFill="1" applyBorder="1" applyAlignment="1">
      <alignment/>
    </xf>
    <xf numFmtId="0" fontId="31" fillId="0" borderId="51" xfId="0" applyFont="1" applyBorder="1" applyAlignment="1">
      <alignment/>
    </xf>
    <xf numFmtId="186" fontId="29" fillId="22" borderId="52" xfId="0" applyNumberFormat="1" applyFont="1" applyFill="1" applyBorder="1" applyAlignment="1">
      <alignment/>
    </xf>
    <xf numFmtId="0" fontId="40" fillId="22" borderId="53" xfId="0" applyFont="1" applyFill="1" applyBorder="1" applyAlignment="1">
      <alignment horizontal="left"/>
    </xf>
    <xf numFmtId="0" fontId="44" fillId="0" borderId="54" xfId="0" applyFont="1" applyBorder="1" applyAlignment="1">
      <alignment horizontal="center"/>
    </xf>
    <xf numFmtId="186" fontId="40" fillId="22" borderId="40" xfId="0" applyNumberFormat="1" applyFont="1" applyFill="1" applyBorder="1" applyAlignment="1">
      <alignment horizontal="center"/>
    </xf>
    <xf numFmtId="0" fontId="31" fillId="0" borderId="46" xfId="0" applyFont="1" applyBorder="1" applyAlignment="1">
      <alignment/>
    </xf>
    <xf numFmtId="186" fontId="29" fillId="22" borderId="55" xfId="0" applyNumberFormat="1" applyFont="1" applyFill="1" applyBorder="1" applyAlignment="1">
      <alignment horizontal="center"/>
    </xf>
    <xf numFmtId="0" fontId="31" fillId="0" borderId="48" xfId="0" applyFont="1" applyBorder="1" applyAlignment="1">
      <alignment/>
    </xf>
    <xf numFmtId="0" fontId="32" fillId="22" borderId="0" xfId="0" applyFont="1" applyFill="1" applyAlignment="1">
      <alignment horizontal="center"/>
    </xf>
    <xf numFmtId="0" fontId="30" fillId="22" borderId="0" xfId="106" applyFont="1" applyFill="1" applyAlignment="1" applyProtection="1">
      <alignment horizontal="left"/>
      <protection/>
    </xf>
    <xf numFmtId="0" fontId="30" fillId="22" borderId="0" xfId="106" applyFont="1" applyFill="1" applyAlignment="1" applyProtection="1" quotePrefix="1">
      <alignment horizontal="left"/>
      <protection/>
    </xf>
    <xf numFmtId="0" fontId="37" fillId="22" borderId="0" xfId="0" applyFont="1" applyFill="1" applyBorder="1" applyAlignment="1">
      <alignment horizontal="center"/>
    </xf>
    <xf numFmtId="0" fontId="42" fillId="22" borderId="0" xfId="0" applyFont="1" applyFill="1" applyAlignment="1">
      <alignment horizontal="center"/>
    </xf>
    <xf numFmtId="0" fontId="29" fillId="22" borderId="0" xfId="0" applyFont="1" applyFill="1" applyBorder="1" applyAlignment="1">
      <alignment/>
    </xf>
    <xf numFmtId="0" fontId="29" fillId="22" borderId="38" xfId="0" applyFont="1" applyFill="1" applyBorder="1" applyAlignment="1">
      <alignment/>
    </xf>
    <xf numFmtId="17" fontId="40" fillId="22" borderId="56" xfId="0" applyNumberFormat="1" applyFont="1" applyFill="1" applyBorder="1" applyAlignment="1">
      <alignment horizontal="center" vertical="center" wrapText="1"/>
    </xf>
    <xf numFmtId="17" fontId="40" fillId="22" borderId="41" xfId="0" applyNumberFormat="1" applyFont="1" applyFill="1" applyBorder="1" applyAlignment="1">
      <alignment horizontal="center" vertical="center" wrapText="1"/>
    </xf>
    <xf numFmtId="0" fontId="45" fillId="22" borderId="44" xfId="0" applyFont="1" applyFill="1" applyBorder="1" applyAlignment="1">
      <alignment horizontal="center"/>
    </xf>
    <xf numFmtId="177" fontId="45" fillId="22" borderId="44" xfId="0" applyNumberFormat="1" applyFont="1" applyFill="1" applyBorder="1" applyAlignment="1">
      <alignment horizontal="center"/>
    </xf>
    <xf numFmtId="0" fontId="43" fillId="22" borderId="57" xfId="0" applyFont="1" applyFill="1" applyBorder="1" applyAlignment="1" quotePrefix="1">
      <alignment horizontal="left"/>
    </xf>
    <xf numFmtId="0" fontId="43" fillId="22" borderId="58" xfId="0" applyFont="1" applyFill="1" applyBorder="1" applyAlignment="1" quotePrefix="1">
      <alignment horizontal="left"/>
    </xf>
    <xf numFmtId="0" fontId="44" fillId="22" borderId="59" xfId="0" applyFont="1" applyFill="1" applyBorder="1" applyAlignment="1">
      <alignment horizontal="center"/>
    </xf>
    <xf numFmtId="0" fontId="44" fillId="22" borderId="23" xfId="0" applyFont="1" applyFill="1" applyBorder="1" applyAlignment="1">
      <alignment horizontal="center"/>
    </xf>
    <xf numFmtId="0" fontId="44" fillId="22" borderId="60" xfId="0" applyFont="1" applyFill="1" applyBorder="1" applyAlignment="1" quotePrefix="1">
      <alignment horizontal="center"/>
    </xf>
    <xf numFmtId="0" fontId="44" fillId="22" borderId="61" xfId="0" applyFont="1" applyFill="1" applyBorder="1" applyAlignment="1">
      <alignment horizontal="center"/>
    </xf>
    <xf numFmtId="0" fontId="31" fillId="22" borderId="58" xfId="0" applyFont="1" applyFill="1" applyBorder="1" applyAlignment="1">
      <alignment vertical="center" wrapText="1"/>
    </xf>
    <xf numFmtId="0" fontId="45" fillId="22" borderId="49" xfId="0" applyFont="1" applyFill="1" applyBorder="1" applyAlignment="1">
      <alignment horizontal="center"/>
    </xf>
    <xf numFmtId="177" fontId="45" fillId="22" borderId="49" xfId="0" applyNumberFormat="1" applyFont="1" applyFill="1" applyBorder="1" applyAlignment="1">
      <alignment horizontal="center"/>
    </xf>
    <xf numFmtId="15" fontId="40" fillId="22" borderId="42" xfId="0" applyNumberFormat="1" applyFont="1" applyFill="1" applyBorder="1" applyAlignment="1">
      <alignment horizontal="left"/>
    </xf>
    <xf numFmtId="4" fontId="29" fillId="22" borderId="44" xfId="0" applyNumberFormat="1" applyFont="1" applyFill="1" applyBorder="1" applyAlignment="1">
      <alignment horizontal="center"/>
    </xf>
    <xf numFmtId="182" fontId="29" fillId="22" borderId="62" xfId="0" applyNumberFormat="1" applyFont="1" applyFill="1" applyBorder="1" applyAlignment="1">
      <alignment horizontal="center"/>
    </xf>
    <xf numFmtId="182" fontId="29" fillId="22" borderId="63" xfId="0" applyNumberFormat="1" applyFont="1" applyFill="1" applyBorder="1" applyAlignment="1">
      <alignment horizontal="center"/>
    </xf>
    <xf numFmtId="182" fontId="29" fillId="22" borderId="29" xfId="0" applyNumberFormat="1" applyFont="1" applyFill="1" applyBorder="1" applyAlignment="1">
      <alignment horizontal="center"/>
    </xf>
    <xf numFmtId="182" fontId="29" fillId="22" borderId="64" xfId="0" applyNumberFormat="1" applyFont="1" applyFill="1" applyBorder="1" applyAlignment="1">
      <alignment horizontal="center"/>
    </xf>
    <xf numFmtId="178" fontId="29" fillId="22" borderId="26" xfId="0" applyNumberFormat="1" applyFont="1" applyFill="1" applyBorder="1" applyAlignment="1">
      <alignment horizontal="center"/>
    </xf>
    <xf numFmtId="15" fontId="40" fillId="22" borderId="47" xfId="0" applyNumberFormat="1" applyFont="1" applyFill="1" applyBorder="1" applyAlignment="1">
      <alignment horizontal="left"/>
    </xf>
    <xf numFmtId="4" fontId="29" fillId="22" borderId="49" xfId="0" applyNumberFormat="1" applyFont="1" applyFill="1" applyBorder="1" applyAlignment="1">
      <alignment horizontal="center"/>
    </xf>
    <xf numFmtId="182" fontId="29" fillId="22" borderId="30" xfId="0" applyNumberFormat="1" applyFont="1" applyFill="1" applyBorder="1" applyAlignment="1">
      <alignment horizontal="center"/>
    </xf>
    <xf numFmtId="182" fontId="29" fillId="22" borderId="32" xfId="0" applyNumberFormat="1" applyFont="1" applyFill="1" applyBorder="1" applyAlignment="1">
      <alignment horizontal="center"/>
    </xf>
    <xf numFmtId="178" fontId="29" fillId="22" borderId="31" xfId="0" applyNumberFormat="1" applyFont="1" applyFill="1" applyBorder="1" applyAlignment="1">
      <alignment horizontal="center"/>
    </xf>
    <xf numFmtId="15" fontId="24" fillId="22" borderId="47" xfId="0" applyNumberFormat="1" applyFont="1" applyFill="1" applyBorder="1" applyAlignment="1">
      <alignment horizontal="left"/>
    </xf>
    <xf numFmtId="182" fontId="29" fillId="22" borderId="48" xfId="0" applyNumberFormat="1" applyFont="1" applyFill="1" applyBorder="1" applyAlignment="1">
      <alignment horizontal="center"/>
    </xf>
    <xf numFmtId="0" fontId="45" fillId="22" borderId="52" xfId="0" applyFont="1" applyFill="1" applyBorder="1" applyAlignment="1">
      <alignment horizontal="center"/>
    </xf>
    <xf numFmtId="177" fontId="45" fillId="22" borderId="52" xfId="0" applyNumberFormat="1" applyFont="1" applyFill="1" applyBorder="1" applyAlignment="1">
      <alignment horizontal="center"/>
    </xf>
    <xf numFmtId="182" fontId="29" fillId="22" borderId="0" xfId="0" applyNumberFormat="1" applyFont="1" applyFill="1" applyBorder="1" applyAlignment="1">
      <alignment horizontal="center"/>
    </xf>
    <xf numFmtId="15" fontId="24" fillId="22" borderId="65" xfId="0" applyNumberFormat="1" applyFont="1" applyFill="1" applyBorder="1" applyAlignment="1">
      <alignment horizontal="left"/>
    </xf>
    <xf numFmtId="4" fontId="29" fillId="22" borderId="66" xfId="0" applyNumberFormat="1" applyFont="1" applyFill="1" applyBorder="1" applyAlignment="1">
      <alignment horizontal="center"/>
    </xf>
    <xf numFmtId="182" fontId="29" fillId="22" borderId="67" xfId="0" applyNumberFormat="1" applyFont="1" applyFill="1" applyBorder="1" applyAlignment="1">
      <alignment horizontal="center"/>
    </xf>
    <xf numFmtId="182" fontId="29" fillId="22" borderId="68" xfId="0" applyNumberFormat="1" applyFont="1" applyFill="1" applyBorder="1" applyAlignment="1">
      <alignment horizontal="center"/>
    </xf>
    <xf numFmtId="182" fontId="29" fillId="22" borderId="34" xfId="0" applyNumberFormat="1" applyFont="1" applyFill="1" applyBorder="1" applyAlignment="1">
      <alignment horizontal="center"/>
    </xf>
    <xf numFmtId="178" fontId="29" fillId="22" borderId="34" xfId="0" applyNumberFormat="1" applyFont="1" applyFill="1" applyBorder="1" applyAlignment="1">
      <alignment horizontal="center"/>
    </xf>
    <xf numFmtId="180" fontId="29" fillId="22" borderId="67" xfId="0" applyNumberFormat="1" applyFont="1" applyFill="1" applyBorder="1" applyAlignment="1">
      <alignment horizontal="center"/>
    </xf>
    <xf numFmtId="180" fontId="29" fillId="22" borderId="37" xfId="0" applyNumberFormat="1" applyFont="1" applyFill="1" applyBorder="1" applyAlignment="1">
      <alignment horizontal="center"/>
    </xf>
    <xf numFmtId="4" fontId="29" fillId="22" borderId="0" xfId="0" applyNumberFormat="1" applyFont="1" applyFill="1" applyBorder="1" applyAlignment="1">
      <alignment/>
    </xf>
    <xf numFmtId="9" fontId="29" fillId="22" borderId="0" xfId="204" applyFont="1" applyFill="1" applyBorder="1" applyAlignment="1">
      <alignment/>
    </xf>
    <xf numFmtId="0" fontId="32" fillId="22" borderId="26" xfId="0" applyFont="1" applyFill="1" applyBorder="1" applyAlignment="1">
      <alignment horizontal="center" vertical="center"/>
    </xf>
    <xf numFmtId="0" fontId="32" fillId="22" borderId="44" xfId="0" applyFont="1" applyFill="1" applyBorder="1" applyAlignment="1">
      <alignment horizontal="center" vertical="center"/>
    </xf>
    <xf numFmtId="0" fontId="32" fillId="22" borderId="34" xfId="0" applyFont="1" applyFill="1" applyBorder="1" applyAlignment="1">
      <alignment horizontal="center" vertical="center"/>
    </xf>
    <xf numFmtId="0" fontId="40" fillId="22" borderId="35" xfId="0" applyFont="1" applyFill="1" applyBorder="1" applyAlignment="1">
      <alignment horizontal="center" vertical="center"/>
    </xf>
    <xf numFmtId="0" fontId="40" fillId="22" borderId="37" xfId="0" applyFont="1" applyFill="1" applyBorder="1" applyAlignment="1">
      <alignment horizontal="center" vertical="center"/>
    </xf>
    <xf numFmtId="0" fontId="32" fillId="22" borderId="66" xfId="0" applyFont="1" applyFill="1" applyBorder="1" applyAlignment="1">
      <alignment horizontal="center" vertical="center"/>
    </xf>
    <xf numFmtId="0" fontId="40" fillId="22" borderId="45" xfId="0" applyFont="1" applyFill="1" applyBorder="1" applyAlignment="1">
      <alignment/>
    </xf>
    <xf numFmtId="177" fontId="29" fillId="22" borderId="69" xfId="0" applyNumberFormat="1" applyFont="1" applyFill="1" applyBorder="1" applyAlignment="1">
      <alignment horizontal="center"/>
    </xf>
    <xf numFmtId="201" fontId="29" fillId="22" borderId="70" xfId="0" applyNumberFormat="1" applyFont="1" applyFill="1" applyBorder="1" applyAlignment="1">
      <alignment horizontal="center"/>
    </xf>
    <xf numFmtId="201" fontId="29" fillId="22" borderId="71" xfId="0" applyNumberFormat="1" applyFont="1" applyFill="1" applyBorder="1" applyAlignment="1">
      <alignment horizontal="center"/>
    </xf>
    <xf numFmtId="177" fontId="29" fillId="22" borderId="55" xfId="0" applyNumberFormat="1" applyFont="1" applyFill="1" applyBorder="1" applyAlignment="1">
      <alignment horizontal="center"/>
    </xf>
    <xf numFmtId="0" fontId="40" fillId="22" borderId="47" xfId="0" applyFont="1" applyFill="1" applyBorder="1" applyAlignment="1">
      <alignment/>
    </xf>
    <xf numFmtId="177" fontId="29" fillId="22" borderId="31" xfId="0" applyNumberFormat="1" applyFont="1" applyFill="1" applyBorder="1" applyAlignment="1">
      <alignment horizontal="center"/>
    </xf>
    <xf numFmtId="201" fontId="29" fillId="22" borderId="32" xfId="0" applyNumberFormat="1" applyFont="1" applyFill="1" applyBorder="1" applyAlignment="1">
      <alignment horizontal="center"/>
    </xf>
    <xf numFmtId="201" fontId="29" fillId="22" borderId="30" xfId="0" applyNumberFormat="1" applyFont="1" applyFill="1" applyBorder="1" applyAlignment="1">
      <alignment horizontal="center"/>
    </xf>
    <xf numFmtId="177" fontId="29" fillId="22" borderId="49" xfId="0" applyNumberFormat="1" applyFont="1" applyFill="1" applyBorder="1" applyAlignment="1">
      <alignment horizontal="center"/>
    </xf>
    <xf numFmtId="0" fontId="40" fillId="22" borderId="65" xfId="0" applyFont="1" applyFill="1" applyBorder="1" applyAlignment="1">
      <alignment/>
    </xf>
    <xf numFmtId="177" fontId="29" fillId="22" borderId="34" xfId="0" applyNumberFormat="1" applyFont="1" applyFill="1" applyBorder="1" applyAlignment="1">
      <alignment horizontal="center"/>
    </xf>
    <xf numFmtId="201" fontId="29" fillId="22" borderId="35" xfId="0" applyNumberFormat="1" applyFont="1" applyFill="1" applyBorder="1" applyAlignment="1">
      <alignment horizontal="center"/>
    </xf>
    <xf numFmtId="201" fontId="29" fillId="22" borderId="37" xfId="0" applyNumberFormat="1" applyFont="1" applyFill="1" applyBorder="1" applyAlignment="1">
      <alignment horizontal="center"/>
    </xf>
    <xf numFmtId="177" fontId="29" fillId="22" borderId="66" xfId="0" applyNumberFormat="1" applyFont="1" applyFill="1" applyBorder="1" applyAlignment="1">
      <alignment horizontal="center"/>
    </xf>
    <xf numFmtId="0" fontId="39" fillId="22" borderId="0" xfId="106" applyFont="1" applyFill="1" applyAlignment="1" applyProtection="1">
      <alignment horizontal="center"/>
      <protection/>
    </xf>
    <xf numFmtId="0" fontId="30" fillId="22" borderId="0" xfId="106" applyFont="1" applyFill="1" applyAlignment="1" applyProtection="1">
      <alignment horizontal="center"/>
      <protection/>
    </xf>
    <xf numFmtId="1" fontId="29" fillId="22" borderId="0" xfId="0" applyNumberFormat="1" applyFont="1" applyFill="1" applyBorder="1" applyAlignment="1">
      <alignment/>
    </xf>
    <xf numFmtId="187" fontId="29" fillId="22" borderId="0" xfId="204" applyNumberFormat="1" applyFont="1" applyFill="1" applyBorder="1" applyAlignment="1">
      <alignment/>
    </xf>
    <xf numFmtId="0" fontId="46" fillId="22" borderId="0" xfId="0" applyFont="1" applyFill="1" applyBorder="1" applyAlignment="1">
      <alignment horizontal="left"/>
    </xf>
    <xf numFmtId="2" fontId="31" fillId="22" borderId="0" xfId="0" applyNumberFormat="1" applyFont="1" applyFill="1" applyBorder="1" applyAlignment="1">
      <alignment horizontal="right"/>
    </xf>
    <xf numFmtId="0" fontId="39" fillId="22" borderId="0" xfId="106" applyFont="1" applyFill="1" applyAlignment="1" applyProtection="1">
      <alignment vertical="center"/>
      <protection/>
    </xf>
    <xf numFmtId="0" fontId="31" fillId="22" borderId="0" xfId="0" applyFont="1" applyFill="1" applyAlignment="1">
      <alignment horizontal="center"/>
    </xf>
    <xf numFmtId="0" fontId="31" fillId="22" borderId="0" xfId="0" applyFont="1" applyFill="1" applyAlignment="1">
      <alignment horizontal="left"/>
    </xf>
    <xf numFmtId="0" fontId="45" fillId="22" borderId="0" xfId="0" applyFont="1" applyFill="1" applyBorder="1" applyAlignment="1">
      <alignment/>
    </xf>
    <xf numFmtId="0" fontId="34" fillId="22" borderId="0" xfId="0" applyFont="1" applyFill="1" applyBorder="1" applyAlignment="1">
      <alignment horizontal="center"/>
    </xf>
    <xf numFmtId="0" fontId="44" fillId="22" borderId="0" xfId="0" applyFont="1" applyFill="1" applyAlignment="1">
      <alignment horizontal="center"/>
    </xf>
    <xf numFmtId="0" fontId="47" fillId="22" borderId="0" xfId="0" applyFont="1" applyFill="1" applyBorder="1" applyAlignment="1" quotePrefix="1">
      <alignment/>
    </xf>
    <xf numFmtId="0" fontId="47" fillId="0" borderId="0" xfId="0" applyFont="1" applyAlignment="1">
      <alignment/>
    </xf>
    <xf numFmtId="0" fontId="47" fillId="22" borderId="0" xfId="0" applyFont="1" applyFill="1" applyAlignment="1">
      <alignment/>
    </xf>
    <xf numFmtId="3" fontId="29" fillId="22" borderId="0" xfId="0" applyNumberFormat="1" applyFont="1" applyFill="1" applyBorder="1" applyAlignment="1">
      <alignment horizontal="center"/>
    </xf>
    <xf numFmtId="177" fontId="29" fillId="22" borderId="0" xfId="0" applyNumberFormat="1" applyFont="1" applyFill="1" applyBorder="1" applyAlignment="1">
      <alignment horizontal="center"/>
    </xf>
    <xf numFmtId="0" fontId="40" fillId="22" borderId="53" xfId="0" applyFont="1" applyFill="1" applyBorder="1" applyAlignment="1">
      <alignment/>
    </xf>
    <xf numFmtId="0" fontId="37" fillId="22" borderId="22" xfId="0" applyNumberFormat="1" applyFont="1" applyFill="1" applyBorder="1" applyAlignment="1">
      <alignment horizontal="center"/>
    </xf>
    <xf numFmtId="0" fontId="37" fillId="22" borderId="23" xfId="0" applyNumberFormat="1" applyFont="1" applyFill="1" applyBorder="1" applyAlignment="1">
      <alignment horizontal="center"/>
    </xf>
    <xf numFmtId="0" fontId="37" fillId="22" borderId="25" xfId="0" applyNumberFormat="1" applyFont="1" applyFill="1" applyBorder="1" applyAlignment="1">
      <alignment horizontal="center"/>
    </xf>
    <xf numFmtId="0" fontId="29" fillId="22" borderId="45" xfId="0" applyFont="1" applyFill="1" applyBorder="1" applyAlignment="1" quotePrefix="1">
      <alignment horizontal="left"/>
    </xf>
    <xf numFmtId="182" fontId="29" fillId="0" borderId="69" xfId="0" applyNumberFormat="1" applyFont="1" applyFill="1" applyBorder="1" applyAlignment="1">
      <alignment horizontal="center"/>
    </xf>
    <xf numFmtId="182" fontId="29" fillId="0" borderId="70" xfId="0" applyNumberFormat="1" applyFont="1" applyFill="1" applyBorder="1" applyAlignment="1">
      <alignment horizontal="center"/>
    </xf>
    <xf numFmtId="182" fontId="29" fillId="22" borderId="69" xfId="0" applyNumberFormat="1" applyFont="1" applyFill="1" applyBorder="1" applyAlignment="1">
      <alignment horizontal="center"/>
    </xf>
    <xf numFmtId="182" fontId="29" fillId="0" borderId="44" xfId="0" applyNumberFormat="1" applyFont="1" applyFill="1" applyBorder="1" applyAlignment="1">
      <alignment horizontal="center"/>
    </xf>
    <xf numFmtId="0" fontId="29" fillId="22" borderId="47" xfId="0" applyFont="1" applyFill="1" applyBorder="1" applyAlignment="1">
      <alignment/>
    </xf>
    <xf numFmtId="182" fontId="29" fillId="0" borderId="31" xfId="0" applyNumberFormat="1" applyFont="1" applyFill="1" applyBorder="1" applyAlignment="1">
      <alignment horizontal="center"/>
    </xf>
    <xf numFmtId="182" fontId="29" fillId="0" borderId="32" xfId="0" applyNumberFormat="1" applyFont="1" applyFill="1" applyBorder="1" applyAlignment="1">
      <alignment horizontal="center"/>
    </xf>
    <xf numFmtId="182" fontId="29" fillId="22" borderId="31" xfId="0" applyNumberFormat="1" applyFont="1" applyFill="1" applyBorder="1" applyAlignment="1">
      <alignment horizontal="center"/>
    </xf>
    <xf numFmtId="182" fontId="29" fillId="22" borderId="49" xfId="0" applyNumberFormat="1" applyFont="1" applyFill="1" applyBorder="1" applyAlignment="1">
      <alignment horizontal="center"/>
    </xf>
    <xf numFmtId="182" fontId="29" fillId="0" borderId="49" xfId="0" applyNumberFormat="1" applyFont="1" applyFill="1" applyBorder="1" applyAlignment="1">
      <alignment horizontal="center"/>
    </xf>
    <xf numFmtId="0" fontId="29" fillId="22" borderId="65" xfId="0" applyFont="1" applyFill="1" applyBorder="1" applyAlignment="1">
      <alignment/>
    </xf>
    <xf numFmtId="182" fontId="29" fillId="0" borderId="34" xfId="0" applyNumberFormat="1" applyFont="1" applyFill="1" applyBorder="1" applyAlignment="1">
      <alignment horizontal="center"/>
    </xf>
    <xf numFmtId="182" fontId="29" fillId="0" borderId="35" xfId="0" applyNumberFormat="1" applyFont="1" applyFill="1" applyBorder="1" applyAlignment="1">
      <alignment horizontal="center"/>
    </xf>
    <xf numFmtId="182" fontId="29" fillId="22" borderId="66" xfId="0" applyNumberFormat="1" applyFont="1" applyFill="1" applyBorder="1" applyAlignment="1">
      <alignment horizontal="center"/>
    </xf>
    <xf numFmtId="0" fontId="40" fillId="22" borderId="0" xfId="0" applyFont="1" applyFill="1" applyBorder="1" applyAlignment="1">
      <alignment horizontal="left" indent="6"/>
    </xf>
    <xf numFmtId="0" fontId="24" fillId="22" borderId="0" xfId="0" applyFont="1" applyFill="1" applyBorder="1" applyAlignment="1" quotePrefix="1">
      <alignment horizontal="left"/>
    </xf>
    <xf numFmtId="3" fontId="24" fillId="22" borderId="0" xfId="0" applyNumberFormat="1" applyFont="1" applyFill="1" applyBorder="1" applyAlignment="1">
      <alignment horizontal="center"/>
    </xf>
    <xf numFmtId="177" fontId="24" fillId="22" borderId="0" xfId="0" applyNumberFormat="1" applyFont="1" applyFill="1" applyBorder="1" applyAlignment="1">
      <alignment horizontal="center"/>
    </xf>
    <xf numFmtId="0" fontId="5" fillId="22" borderId="0" xfId="0" applyFont="1" applyFill="1" applyBorder="1" applyAlignment="1" quotePrefix="1">
      <alignment horizontal="left"/>
    </xf>
    <xf numFmtId="3" fontId="5" fillId="22" borderId="0" xfId="0" applyNumberFormat="1" applyFont="1" applyFill="1" applyBorder="1" applyAlignment="1">
      <alignment horizontal="center"/>
    </xf>
    <xf numFmtId="177" fontId="5" fillId="22" borderId="0" xfId="0" applyNumberFormat="1" applyFont="1" applyFill="1" applyBorder="1" applyAlignment="1">
      <alignment horizontal="center"/>
    </xf>
    <xf numFmtId="0" fontId="44" fillId="22" borderId="0" xfId="0" applyFont="1" applyFill="1" applyAlignment="1">
      <alignment/>
    </xf>
    <xf numFmtId="3" fontId="31" fillId="22" borderId="0" xfId="0" applyNumberFormat="1" applyFont="1" applyFill="1" applyAlignment="1">
      <alignment horizontal="center"/>
    </xf>
    <xf numFmtId="0" fontId="45" fillId="22" borderId="0" xfId="0" applyFont="1" applyFill="1" applyAlignment="1">
      <alignment/>
    </xf>
    <xf numFmtId="0" fontId="48" fillId="22" borderId="0" xfId="106" applyFont="1" applyFill="1" applyAlignment="1" applyProtection="1">
      <alignment/>
      <protection/>
    </xf>
    <xf numFmtId="0" fontId="45" fillId="22" borderId="0" xfId="0" applyFont="1" applyFill="1" applyAlignment="1">
      <alignment horizontal="center"/>
    </xf>
    <xf numFmtId="0" fontId="45" fillId="22" borderId="0" xfId="0" applyFont="1" applyFill="1" applyBorder="1" applyAlignment="1">
      <alignment horizontal="center"/>
    </xf>
    <xf numFmtId="0" fontId="46" fillId="22" borderId="0" xfId="0" applyFont="1" applyFill="1" applyBorder="1" applyAlignment="1">
      <alignment/>
    </xf>
    <xf numFmtId="0" fontId="46" fillId="22" borderId="50" xfId="0" applyFont="1" applyFill="1" applyBorder="1" applyAlignment="1">
      <alignment horizontal="center"/>
    </xf>
    <xf numFmtId="3" fontId="45" fillId="22" borderId="52" xfId="0" applyNumberFormat="1" applyFont="1" applyFill="1" applyBorder="1" applyAlignment="1">
      <alignment horizontal="center"/>
    </xf>
    <xf numFmtId="177" fontId="45" fillId="22" borderId="51" xfId="0" applyNumberFormat="1" applyFont="1" applyFill="1" applyBorder="1" applyAlignment="1">
      <alignment horizontal="center"/>
    </xf>
    <xf numFmtId="0" fontId="46" fillId="22" borderId="53" xfId="0" applyFont="1" applyFill="1" applyBorder="1" applyAlignment="1" quotePrefix="1">
      <alignment horizontal="left"/>
    </xf>
    <xf numFmtId="2" fontId="45" fillId="22" borderId="51" xfId="0" applyNumberFormat="1" applyFont="1" applyFill="1" applyBorder="1" applyAlignment="1">
      <alignment horizontal="center"/>
    </xf>
    <xf numFmtId="0" fontId="46" fillId="22" borderId="72" xfId="0" applyFont="1" applyFill="1" applyBorder="1" applyAlignment="1">
      <alignment/>
    </xf>
    <xf numFmtId="0" fontId="46" fillId="22" borderId="0" xfId="0" applyFont="1" applyFill="1" applyBorder="1" applyAlignment="1">
      <alignment horizontal="center"/>
    </xf>
    <xf numFmtId="3" fontId="45" fillId="22" borderId="0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3" fontId="31" fillId="22" borderId="0" xfId="0" applyNumberFormat="1" applyFont="1" applyFill="1" applyAlignment="1">
      <alignment/>
    </xf>
    <xf numFmtId="0" fontId="43" fillId="22" borderId="0" xfId="0" applyFont="1" applyFill="1" applyBorder="1" applyAlignment="1">
      <alignment/>
    </xf>
    <xf numFmtId="3" fontId="46" fillId="22" borderId="56" xfId="0" applyNumberFormat="1" applyFont="1" applyFill="1" applyBorder="1" applyAlignment="1">
      <alignment horizontal="center"/>
    </xf>
    <xf numFmtId="3" fontId="46" fillId="22" borderId="58" xfId="0" applyNumberFormat="1" applyFont="1" applyFill="1" applyBorder="1" applyAlignment="1">
      <alignment horizontal="center"/>
    </xf>
    <xf numFmtId="177" fontId="46" fillId="22" borderId="40" xfId="0" applyNumberFormat="1" applyFont="1" applyFill="1" applyBorder="1" applyAlignment="1">
      <alignment horizontal="center"/>
    </xf>
    <xf numFmtId="0" fontId="46" fillId="22" borderId="40" xfId="0" applyFont="1" applyFill="1" applyBorder="1" applyAlignment="1">
      <alignment horizontal="center"/>
    </xf>
    <xf numFmtId="0" fontId="45" fillId="0" borderId="47" xfId="0" applyFont="1" applyFill="1" applyBorder="1" applyAlignment="1" quotePrefix="1">
      <alignment horizontal="left" wrapText="1"/>
    </xf>
    <xf numFmtId="0" fontId="45" fillId="0" borderId="47" xfId="0" applyFont="1" applyFill="1" applyBorder="1" applyAlignment="1" quotePrefix="1">
      <alignment horizontal="left"/>
    </xf>
    <xf numFmtId="0" fontId="45" fillId="0" borderId="49" xfId="0" applyFont="1" applyFill="1" applyBorder="1" applyAlignment="1" quotePrefix="1">
      <alignment horizontal="left"/>
    </xf>
    <xf numFmtId="0" fontId="45" fillId="0" borderId="65" xfId="0" applyFont="1" applyFill="1" applyBorder="1" applyAlignment="1" quotePrefix="1">
      <alignment horizontal="left" wrapText="1"/>
    </xf>
    <xf numFmtId="3" fontId="45" fillId="0" borderId="66" xfId="0" applyNumberFormat="1" applyFont="1" applyFill="1" applyBorder="1" applyAlignment="1">
      <alignment horizontal="center" vertical="center"/>
    </xf>
    <xf numFmtId="0" fontId="40" fillId="22" borderId="0" xfId="0" applyFont="1" applyFill="1" applyBorder="1" applyAlignment="1" quotePrefix="1">
      <alignment horizontal="left"/>
    </xf>
    <xf numFmtId="0" fontId="45" fillId="22" borderId="0" xfId="0" applyFont="1" applyFill="1" applyBorder="1" applyAlignment="1">
      <alignment/>
    </xf>
    <xf numFmtId="0" fontId="32" fillId="22" borderId="53" xfId="0" applyFont="1" applyFill="1" applyBorder="1" applyAlignment="1">
      <alignment/>
    </xf>
    <xf numFmtId="0" fontId="32" fillId="22" borderId="54" xfId="0" applyFont="1" applyFill="1" applyBorder="1" applyAlignment="1">
      <alignment/>
    </xf>
    <xf numFmtId="0" fontId="46" fillId="22" borderId="55" xfId="0" applyFont="1" applyFill="1" applyBorder="1" applyAlignment="1">
      <alignment horizontal="center"/>
    </xf>
    <xf numFmtId="2" fontId="45" fillId="22" borderId="0" xfId="0" applyNumberFormat="1" applyFont="1" applyFill="1" applyBorder="1" applyAlignment="1">
      <alignment horizontal="center"/>
    </xf>
    <xf numFmtId="0" fontId="32" fillId="22" borderId="73" xfId="0" applyFont="1" applyFill="1" applyBorder="1" applyAlignment="1">
      <alignment horizontal="center"/>
    </xf>
    <xf numFmtId="0" fontId="32" fillId="22" borderId="74" xfId="0" applyFont="1" applyFill="1" applyBorder="1" applyAlignment="1">
      <alignment horizontal="center"/>
    </xf>
    <xf numFmtId="0" fontId="32" fillId="22" borderId="22" xfId="0" applyFont="1" applyFill="1" applyBorder="1" applyAlignment="1">
      <alignment horizontal="center"/>
    </xf>
    <xf numFmtId="0" fontId="32" fillId="22" borderId="25" xfId="0" applyFont="1" applyFill="1" applyBorder="1" applyAlignment="1">
      <alignment horizontal="center"/>
    </xf>
    <xf numFmtId="2" fontId="45" fillId="22" borderId="63" xfId="0" applyNumberFormat="1" applyFont="1" applyFill="1" applyBorder="1" applyAlignment="1">
      <alignment horizontal="center"/>
    </xf>
    <xf numFmtId="2" fontId="45" fillId="22" borderId="71" xfId="0" applyNumberFormat="1" applyFont="1" applyFill="1" applyBorder="1" applyAlignment="1">
      <alignment horizontal="center"/>
    </xf>
    <xf numFmtId="2" fontId="45" fillId="22" borderId="26" xfId="0" applyNumberFormat="1" applyFont="1" applyFill="1" applyBorder="1" applyAlignment="1">
      <alignment horizontal="center"/>
    </xf>
    <xf numFmtId="2" fontId="45" fillId="22" borderId="29" xfId="0" applyNumberFormat="1" applyFont="1" applyFill="1" applyBorder="1" applyAlignment="1">
      <alignment horizontal="center"/>
    </xf>
    <xf numFmtId="0" fontId="46" fillId="22" borderId="49" xfId="0" applyFont="1" applyFill="1" applyBorder="1" applyAlignment="1">
      <alignment horizontal="center"/>
    </xf>
    <xf numFmtId="2" fontId="45" fillId="22" borderId="62" xfId="0" applyNumberFormat="1" applyFont="1" applyFill="1" applyBorder="1" applyAlignment="1">
      <alignment horizontal="center"/>
    </xf>
    <xf numFmtId="2" fontId="45" fillId="22" borderId="69" xfId="0" applyNumberFormat="1" applyFont="1" applyFill="1" applyBorder="1" applyAlignment="1">
      <alignment horizontal="center"/>
    </xf>
    <xf numFmtId="0" fontId="46" fillId="22" borderId="52" xfId="0" applyFont="1" applyFill="1" applyBorder="1" applyAlignment="1">
      <alignment horizontal="center"/>
    </xf>
    <xf numFmtId="2" fontId="45" fillId="22" borderId="37" xfId="0" applyNumberFormat="1" applyFont="1" applyFill="1" applyBorder="1" applyAlignment="1">
      <alignment horizontal="center"/>
    </xf>
    <xf numFmtId="2" fontId="45" fillId="22" borderId="74" xfId="0" applyNumberFormat="1" applyFont="1" applyFill="1" applyBorder="1" applyAlignment="1">
      <alignment horizontal="center"/>
    </xf>
    <xf numFmtId="0" fontId="45" fillId="22" borderId="73" xfId="0" applyFont="1" applyFill="1" applyBorder="1" applyAlignment="1">
      <alignment horizontal="center"/>
    </xf>
    <xf numFmtId="2" fontId="45" fillId="22" borderId="73" xfId="0" applyNumberFormat="1" applyFont="1" applyFill="1" applyBorder="1" applyAlignment="1">
      <alignment horizontal="center"/>
    </xf>
    <xf numFmtId="2" fontId="45" fillId="22" borderId="0" xfId="0" applyNumberFormat="1" applyFont="1" applyFill="1" applyBorder="1" applyAlignment="1">
      <alignment/>
    </xf>
    <xf numFmtId="10" fontId="45" fillId="22" borderId="0" xfId="0" applyNumberFormat="1" applyFont="1" applyFill="1" applyBorder="1" applyAlignment="1">
      <alignment/>
    </xf>
    <xf numFmtId="0" fontId="48" fillId="22" borderId="0" xfId="106" applyFont="1" applyFill="1" applyAlignment="1" applyProtection="1">
      <alignment horizontal="center"/>
      <protection/>
    </xf>
    <xf numFmtId="0" fontId="52" fillId="22" borderId="0" xfId="0" applyFont="1" applyFill="1" applyAlignment="1">
      <alignment/>
    </xf>
    <xf numFmtId="179" fontId="53" fillId="22" borderId="0" xfId="0" applyNumberFormat="1" applyFont="1" applyFill="1" applyBorder="1" applyAlignment="1" applyProtection="1" quotePrefix="1">
      <alignment horizontal="left" vertical="center"/>
      <protection/>
    </xf>
    <xf numFmtId="0" fontId="54" fillId="0" borderId="0" xfId="0" applyFont="1" applyAlignment="1">
      <alignment/>
    </xf>
    <xf numFmtId="0" fontId="55" fillId="22" borderId="0" xfId="0" applyFont="1" applyFill="1" applyAlignment="1">
      <alignment/>
    </xf>
    <xf numFmtId="179" fontId="33" fillId="22" borderId="0" xfId="0" applyNumberFormat="1" applyFont="1" applyFill="1" applyBorder="1" applyAlignment="1" applyProtection="1">
      <alignment horizontal="left" vertical="center"/>
      <protection/>
    </xf>
    <xf numFmtId="0" fontId="54" fillId="22" borderId="0" xfId="0" applyFont="1" applyFill="1" applyAlignment="1">
      <alignment/>
    </xf>
    <xf numFmtId="0" fontId="46" fillId="22" borderId="0" xfId="0" applyFont="1" applyFill="1" applyAlignment="1">
      <alignment/>
    </xf>
    <xf numFmtId="0" fontId="43" fillId="22" borderId="0" xfId="0" applyFont="1" applyFill="1" applyAlignment="1">
      <alignment/>
    </xf>
    <xf numFmtId="0" fontId="55" fillId="22" borderId="0" xfId="0" applyFont="1" applyFill="1" applyBorder="1" applyAlignment="1">
      <alignment/>
    </xf>
    <xf numFmtId="0" fontId="56" fillId="22" borderId="0" xfId="0" applyFont="1" applyFill="1" applyAlignment="1">
      <alignment horizontal="center"/>
    </xf>
    <xf numFmtId="0" fontId="56" fillId="22" borderId="0" xfId="0" applyFont="1" applyFill="1" applyBorder="1" applyAlignment="1">
      <alignment horizontal="center"/>
    </xf>
    <xf numFmtId="0" fontId="29" fillId="22" borderId="0" xfId="0" applyFont="1" applyFill="1" applyAlignment="1">
      <alignment vertical="center"/>
    </xf>
    <xf numFmtId="0" fontId="40" fillId="22" borderId="40" xfId="0" applyFont="1" applyFill="1" applyBorder="1" applyAlignment="1" quotePrefix="1">
      <alignment horizontal="left" vertical="center"/>
    </xf>
    <xf numFmtId="181" fontId="40" fillId="22" borderId="75" xfId="0" applyNumberFormat="1" applyFont="1" applyFill="1" applyBorder="1" applyAlignment="1">
      <alignment horizontal="center"/>
    </xf>
    <xf numFmtId="181" fontId="40" fillId="22" borderId="58" xfId="0" applyNumberFormat="1" applyFont="1" applyFill="1" applyBorder="1" applyAlignment="1">
      <alignment horizontal="center"/>
    </xf>
    <xf numFmtId="181" fontId="40" fillId="9" borderId="58" xfId="0" applyNumberFormat="1" applyFont="1" applyFill="1" applyBorder="1" applyAlignment="1">
      <alignment horizontal="center"/>
    </xf>
    <xf numFmtId="181" fontId="40" fillId="22" borderId="40" xfId="0" applyNumberFormat="1" applyFont="1" applyFill="1" applyBorder="1" applyAlignment="1">
      <alignment horizontal="center"/>
    </xf>
    <xf numFmtId="3" fontId="29" fillId="22" borderId="0" xfId="0" applyNumberFormat="1" applyFont="1" applyFill="1" applyAlignment="1">
      <alignment/>
    </xf>
    <xf numFmtId="0" fontId="57" fillId="22" borderId="0" xfId="0" applyFont="1" applyFill="1" applyAlignment="1">
      <alignment/>
    </xf>
    <xf numFmtId="0" fontId="40" fillId="22" borderId="40" xfId="0" applyFont="1" applyFill="1" applyBorder="1" applyAlignment="1">
      <alignment/>
    </xf>
    <xf numFmtId="3" fontId="29" fillId="22" borderId="53" xfId="0" applyNumberFormat="1" applyFont="1" applyFill="1" applyBorder="1" applyAlignment="1">
      <alignment horizontal="center"/>
    </xf>
    <xf numFmtId="3" fontId="29" fillId="22" borderId="40" xfId="0" applyNumberFormat="1" applyFont="1" applyFill="1" applyBorder="1" applyAlignment="1">
      <alignment horizontal="center"/>
    </xf>
    <xf numFmtId="1" fontId="40" fillId="22" borderId="44" xfId="0" applyNumberFormat="1" applyFont="1" applyFill="1" applyBorder="1" applyAlignment="1" applyProtection="1">
      <alignment horizontal="center" vertical="center"/>
      <protection/>
    </xf>
    <xf numFmtId="181" fontId="29" fillId="22" borderId="76" xfId="0" applyNumberFormat="1" applyFont="1" applyFill="1" applyBorder="1" applyAlignment="1">
      <alignment horizontal="center"/>
    </xf>
    <xf numFmtId="181" fontId="29" fillId="22" borderId="44" xfId="0" applyNumberFormat="1" applyFont="1" applyFill="1" applyBorder="1" applyAlignment="1">
      <alignment horizontal="center"/>
    </xf>
    <xf numFmtId="1" fontId="40" fillId="22" borderId="55" xfId="0" applyNumberFormat="1" applyFont="1" applyFill="1" applyBorder="1" applyAlignment="1" applyProtection="1">
      <alignment horizontal="center" vertical="center"/>
      <protection/>
    </xf>
    <xf numFmtId="181" fontId="29" fillId="22" borderId="77" xfId="0" applyNumberFormat="1" applyFont="1" applyFill="1" applyBorder="1" applyAlignment="1">
      <alignment horizontal="center"/>
    </xf>
    <xf numFmtId="181" fontId="29" fillId="22" borderId="55" xfId="0" applyNumberFormat="1" applyFont="1" applyFill="1" applyBorder="1" applyAlignment="1">
      <alignment horizontal="center"/>
    </xf>
    <xf numFmtId="1" fontId="40" fillId="22" borderId="49" xfId="0" applyNumberFormat="1" applyFont="1" applyFill="1" applyBorder="1" applyAlignment="1" applyProtection="1">
      <alignment horizontal="center" vertical="center"/>
      <protection/>
    </xf>
    <xf numFmtId="181" fontId="29" fillId="22" borderId="78" xfId="0" applyNumberFormat="1" applyFont="1" applyFill="1" applyBorder="1" applyAlignment="1">
      <alignment horizontal="center"/>
    </xf>
    <xf numFmtId="181" fontId="29" fillId="22" borderId="49" xfId="0" applyNumberFormat="1" applyFont="1" applyFill="1" applyBorder="1" applyAlignment="1">
      <alignment horizontal="center"/>
    </xf>
    <xf numFmtId="1" fontId="40" fillId="22" borderId="52" xfId="0" applyNumberFormat="1" applyFont="1" applyFill="1" applyBorder="1" applyAlignment="1">
      <alignment horizontal="center"/>
    </xf>
    <xf numFmtId="181" fontId="29" fillId="22" borderId="79" xfId="0" applyNumberFormat="1" applyFont="1" applyFill="1" applyBorder="1" applyAlignment="1">
      <alignment horizontal="center"/>
    </xf>
    <xf numFmtId="181" fontId="29" fillId="22" borderId="52" xfId="0" applyNumberFormat="1" applyFont="1" applyFill="1" applyBorder="1" applyAlignment="1">
      <alignment horizontal="center"/>
    </xf>
    <xf numFmtId="181" fontId="29" fillId="22" borderId="51" xfId="0" applyNumberFormat="1" applyFont="1" applyFill="1" applyBorder="1" applyAlignment="1">
      <alignment horizontal="center"/>
    </xf>
    <xf numFmtId="1" fontId="40" fillId="22" borderId="32" xfId="0" applyNumberFormat="1" applyFont="1" applyFill="1" applyBorder="1" applyAlignment="1">
      <alignment horizontal="center"/>
    </xf>
    <xf numFmtId="181" fontId="29" fillId="22" borderId="71" xfId="0" applyNumberFormat="1" applyFont="1" applyFill="1" applyBorder="1" applyAlignment="1">
      <alignment horizontal="center"/>
    </xf>
    <xf numFmtId="181" fontId="29" fillId="22" borderId="30" xfId="0" applyNumberFormat="1" applyFont="1" applyFill="1" applyBorder="1" applyAlignment="1">
      <alignment horizontal="center"/>
    </xf>
    <xf numFmtId="0" fontId="58" fillId="22" borderId="0" xfId="106" applyFont="1" applyFill="1" applyAlignment="1" applyProtection="1">
      <alignment vertical="center"/>
      <protection/>
    </xf>
    <xf numFmtId="0" fontId="33" fillId="22" borderId="0" xfId="0" applyFont="1" applyFill="1" applyBorder="1" applyAlignment="1">
      <alignment/>
    </xf>
    <xf numFmtId="183" fontId="59" fillId="22" borderId="0" xfId="200" applyFont="1" applyFill="1" applyBorder="1" applyAlignment="1" applyProtection="1">
      <alignment horizontal="centerContinuous"/>
      <protection/>
    </xf>
    <xf numFmtId="183" fontId="59" fillId="22" borderId="0" xfId="200" applyFont="1" applyFill="1" applyBorder="1" applyAlignment="1">
      <alignment horizontal="centerContinuous"/>
      <protection/>
    </xf>
    <xf numFmtId="3" fontId="59" fillId="22" borderId="0" xfId="200" applyNumberFormat="1" applyFont="1" applyFill="1" applyBorder="1" applyAlignment="1" applyProtection="1">
      <alignment horizontal="centerContinuous"/>
      <protection/>
    </xf>
    <xf numFmtId="3" fontId="59" fillId="22" borderId="0" xfId="200" applyNumberFormat="1" applyFont="1" applyFill="1" applyBorder="1" applyAlignment="1">
      <alignment horizontal="centerContinuous"/>
      <protection/>
    </xf>
    <xf numFmtId="0" fontId="43" fillId="22" borderId="0" xfId="0" applyFont="1" applyFill="1" applyBorder="1" applyAlignment="1">
      <alignment horizontal="left"/>
    </xf>
    <xf numFmtId="178" fontId="29" fillId="22" borderId="0" xfId="0" applyNumberFormat="1" applyFont="1" applyFill="1" applyBorder="1" applyAlignment="1">
      <alignment/>
    </xf>
    <xf numFmtId="0" fontId="46" fillId="22" borderId="0" xfId="0" applyFont="1" applyFill="1" applyBorder="1" applyAlignment="1">
      <alignment horizontal="center" vertical="center" wrapText="1"/>
    </xf>
    <xf numFmtId="183" fontId="46" fillId="22" borderId="0" xfId="200" applyFont="1" applyFill="1" applyBorder="1" applyAlignment="1">
      <alignment horizontal="centerContinuous"/>
      <protection/>
    </xf>
    <xf numFmtId="3" fontId="46" fillId="22" borderId="0" xfId="200" applyNumberFormat="1" applyFont="1" applyFill="1" applyBorder="1" applyAlignment="1">
      <alignment horizontal="centerContinuous"/>
      <protection/>
    </xf>
    <xf numFmtId="186" fontId="40" fillId="22" borderId="0" xfId="0" applyNumberFormat="1" applyFont="1" applyFill="1" applyBorder="1" applyAlignment="1">
      <alignment horizontal="center"/>
    </xf>
    <xf numFmtId="3" fontId="59" fillId="22" borderId="0" xfId="200" applyNumberFormat="1" applyFont="1" applyFill="1" applyBorder="1" applyProtection="1">
      <alignment/>
      <protection/>
    </xf>
    <xf numFmtId="3" fontId="60" fillId="22" borderId="0" xfId="200" applyNumberFormat="1" applyFont="1" applyFill="1" applyBorder="1">
      <alignment/>
      <protection/>
    </xf>
    <xf numFmtId="3" fontId="60" fillId="22" borderId="0" xfId="200" applyNumberFormat="1" applyFont="1" applyFill="1" applyBorder="1" applyProtection="1">
      <alignment/>
      <protection/>
    </xf>
    <xf numFmtId="3" fontId="59" fillId="22" borderId="0" xfId="200" applyNumberFormat="1" applyFont="1" applyFill="1" applyBorder="1">
      <alignment/>
      <protection/>
    </xf>
    <xf numFmtId="181" fontId="40" fillId="22" borderId="0" xfId="200" applyNumberFormat="1" applyFont="1" applyFill="1" applyBorder="1" applyAlignment="1" applyProtection="1">
      <alignment horizontal="center"/>
      <protection/>
    </xf>
    <xf numFmtId="0" fontId="33" fillId="22" borderId="0" xfId="0" applyFont="1" applyFill="1" applyAlignment="1">
      <alignment/>
    </xf>
    <xf numFmtId="0" fontId="61" fillId="22" borderId="0" xfId="0" applyFont="1" applyFill="1" applyAlignment="1">
      <alignment/>
    </xf>
    <xf numFmtId="4" fontId="62" fillId="22" borderId="0" xfId="0" applyNumberFormat="1" applyFont="1" applyFill="1" applyBorder="1" applyAlignment="1" applyProtection="1">
      <alignment horizontal="right"/>
      <protection/>
    </xf>
    <xf numFmtId="178" fontId="62" fillId="22" borderId="0" xfId="0" applyNumberFormat="1" applyFont="1" applyFill="1" applyBorder="1" applyAlignment="1" applyProtection="1">
      <alignment horizontal="right"/>
      <protection/>
    </xf>
    <xf numFmtId="3" fontId="62" fillId="22" borderId="0" xfId="0" applyNumberFormat="1" applyFont="1" applyFill="1" applyBorder="1" applyAlignment="1" applyProtection="1">
      <alignment horizontal="right"/>
      <protection/>
    </xf>
    <xf numFmtId="0" fontId="6" fillId="22" borderId="0" xfId="0" applyFont="1" applyFill="1" applyBorder="1" applyAlignment="1">
      <alignment/>
    </xf>
    <xf numFmtId="3" fontId="40" fillId="22" borderId="0" xfId="204" applyNumberFormat="1" applyFont="1" applyFill="1" applyBorder="1" applyAlignment="1">
      <alignment horizontal="center"/>
    </xf>
    <xf numFmtId="187" fontId="40" fillId="22" borderId="0" xfId="0" applyNumberFormat="1" applyFont="1" applyFill="1" applyBorder="1" applyAlignment="1" applyProtection="1">
      <alignment horizontal="center"/>
      <protection/>
    </xf>
    <xf numFmtId="4" fontId="40" fillId="22" borderId="0" xfId="204" applyNumberFormat="1" applyFont="1" applyFill="1" applyBorder="1" applyAlignment="1">
      <alignment horizontal="center"/>
    </xf>
    <xf numFmtId="3" fontId="60" fillId="22" borderId="0" xfId="0" applyNumberFormat="1" applyFont="1" applyFill="1" applyBorder="1" applyAlignment="1" applyProtection="1">
      <alignment horizontal="right"/>
      <protection/>
    </xf>
    <xf numFmtId="0" fontId="30" fillId="22" borderId="0" xfId="106" applyFont="1" applyFill="1" applyBorder="1" applyAlignment="1" applyProtection="1" quotePrefix="1">
      <alignment horizontal="left"/>
      <protection/>
    </xf>
    <xf numFmtId="0" fontId="39" fillId="22" borderId="0" xfId="106" applyFont="1" applyFill="1" applyBorder="1" applyAlignment="1" applyProtection="1" quotePrefix="1">
      <alignment horizontal="left"/>
      <protection/>
    </xf>
    <xf numFmtId="0" fontId="42" fillId="22" borderId="0" xfId="0" applyFont="1" applyFill="1" applyAlignment="1">
      <alignment/>
    </xf>
    <xf numFmtId="189" fontId="59" fillId="22" borderId="0" xfId="112" applyNumberFormat="1" applyFont="1" applyFill="1" applyBorder="1" applyAlignment="1">
      <alignment horizontal="right"/>
    </xf>
    <xf numFmtId="177" fontId="59" fillId="22" borderId="0" xfId="112" applyNumberFormat="1" applyFont="1" applyFill="1" applyBorder="1" applyAlignment="1">
      <alignment horizontal="right"/>
    </xf>
    <xf numFmtId="0" fontId="60" fillId="22" borderId="0" xfId="0" applyFont="1" applyFill="1" applyBorder="1" applyAlignment="1">
      <alignment/>
    </xf>
    <xf numFmtId="189" fontId="60" fillId="22" borderId="0" xfId="112" applyNumberFormat="1" applyFont="1" applyFill="1" applyBorder="1" applyAlignment="1">
      <alignment/>
    </xf>
    <xf numFmtId="0" fontId="44" fillId="22" borderId="22" xfId="0" applyFont="1" applyFill="1" applyBorder="1" applyAlignment="1">
      <alignment vertical="center"/>
    </xf>
    <xf numFmtId="0" fontId="59" fillId="22" borderId="0" xfId="0" applyFont="1" applyFill="1" applyBorder="1" applyAlignment="1">
      <alignment/>
    </xf>
    <xf numFmtId="0" fontId="44" fillId="22" borderId="80" xfId="0" applyFont="1" applyFill="1" applyBorder="1" applyAlignment="1">
      <alignment vertical="center"/>
    </xf>
    <xf numFmtId="177" fontId="60" fillId="22" borderId="0" xfId="112" applyNumberFormat="1" applyFont="1" applyFill="1" applyBorder="1" applyAlignment="1">
      <alignment horizontal="right"/>
    </xf>
    <xf numFmtId="0" fontId="31" fillId="22" borderId="69" xfId="0" applyFont="1" applyFill="1" applyBorder="1" applyAlignment="1">
      <alignment vertical="center"/>
    </xf>
    <xf numFmtId="0" fontId="31" fillId="22" borderId="31" xfId="0" applyFont="1" applyFill="1" applyBorder="1" applyAlignment="1">
      <alignment vertical="center" wrapText="1"/>
    </xf>
    <xf numFmtId="0" fontId="31" fillId="22" borderId="34" xfId="0" applyFont="1" applyFill="1" applyBorder="1" applyAlignment="1">
      <alignment horizontal="left" vertical="center" wrapText="1" indent="1"/>
    </xf>
    <xf numFmtId="0" fontId="31" fillId="22" borderId="81" xfId="0" applyFont="1" applyFill="1" applyBorder="1" applyAlignment="1">
      <alignment vertical="center"/>
    </xf>
    <xf numFmtId="0" fontId="44" fillId="22" borderId="22" xfId="0" applyFont="1" applyFill="1" applyBorder="1" applyAlignment="1">
      <alignment horizontal="left" vertical="center"/>
    </xf>
    <xf numFmtId="0" fontId="31" fillId="22" borderId="31" xfId="0" applyFont="1" applyFill="1" applyBorder="1" applyAlignment="1">
      <alignment horizontal="left" vertical="center" wrapText="1"/>
    </xf>
    <xf numFmtId="0" fontId="31" fillId="22" borderId="34" xfId="0" applyFont="1" applyFill="1" applyBorder="1" applyAlignment="1">
      <alignment horizontal="left" vertical="center"/>
    </xf>
    <xf numFmtId="189" fontId="60" fillId="22" borderId="0" xfId="112" applyNumberFormat="1" applyFont="1" applyFill="1" applyBorder="1" applyAlignment="1">
      <alignment horizontal="right"/>
    </xf>
    <xf numFmtId="179" fontId="31" fillId="22" borderId="31" xfId="0" applyNumberFormat="1" applyFont="1" applyFill="1" applyBorder="1" applyAlignment="1" applyProtection="1" quotePrefix="1">
      <alignment horizontal="left"/>
      <protection/>
    </xf>
    <xf numFmtId="177" fontId="60" fillId="22" borderId="0" xfId="0" applyNumberFormat="1" applyFont="1" applyFill="1" applyBorder="1" applyAlignment="1">
      <alignment/>
    </xf>
    <xf numFmtId="179" fontId="31" fillId="22" borderId="31" xfId="0" applyNumberFormat="1" applyFont="1" applyFill="1" applyBorder="1" applyAlignment="1" applyProtection="1">
      <alignment horizontal="left"/>
      <protection/>
    </xf>
    <xf numFmtId="179" fontId="31" fillId="22" borderId="81" xfId="0" applyNumberFormat="1" applyFont="1" applyFill="1" applyBorder="1" applyAlignment="1" applyProtection="1">
      <alignment horizontal="left"/>
      <protection/>
    </xf>
    <xf numFmtId="3" fontId="40" fillId="22" borderId="82" xfId="204" applyNumberFormat="1" applyFont="1" applyFill="1" applyBorder="1" applyAlignment="1">
      <alignment horizontal="center" vertical="center"/>
    </xf>
    <xf numFmtId="3" fontId="40" fillId="22" borderId="56" xfId="204" applyNumberFormat="1" applyFont="1" applyFill="1" applyBorder="1" applyAlignment="1">
      <alignment horizontal="center" vertical="center"/>
    </xf>
    <xf numFmtId="187" fontId="40" fillId="22" borderId="56" xfId="0" applyNumberFormat="1" applyFont="1" applyFill="1" applyBorder="1" applyAlignment="1" applyProtection="1" quotePrefix="1">
      <alignment horizontal="center" vertical="center" wrapText="1"/>
      <protection/>
    </xf>
    <xf numFmtId="4" fontId="40" fillId="22" borderId="56" xfId="204" applyNumberFormat="1" applyFont="1" applyFill="1" applyBorder="1" applyAlignment="1" quotePrefix="1">
      <alignment horizontal="center" vertical="center" wrapText="1"/>
    </xf>
    <xf numFmtId="0" fontId="40" fillId="22" borderId="49" xfId="0" applyFont="1" applyFill="1" applyBorder="1" applyAlignment="1">
      <alignment horizontal="center"/>
    </xf>
    <xf numFmtId="3" fontId="29" fillId="22" borderId="78" xfId="204" applyNumberFormat="1" applyFont="1" applyFill="1" applyBorder="1" applyAlignment="1">
      <alignment horizontal="center"/>
    </xf>
    <xf numFmtId="3" fontId="29" fillId="22" borderId="49" xfId="204" applyNumberFormat="1" applyFont="1" applyFill="1" applyBorder="1" applyAlignment="1">
      <alignment horizontal="center"/>
    </xf>
    <xf numFmtId="3" fontId="29" fillId="22" borderId="49" xfId="0" applyNumberFormat="1" applyFont="1" applyFill="1" applyBorder="1" applyAlignment="1" applyProtection="1">
      <alignment horizontal="center"/>
      <protection/>
    </xf>
    <xf numFmtId="0" fontId="40" fillId="22" borderId="52" xfId="0" applyFont="1" applyFill="1" applyBorder="1" applyAlignment="1">
      <alignment horizontal="center"/>
    </xf>
    <xf numFmtId="3" fontId="29" fillId="22" borderId="79" xfId="204" applyNumberFormat="1" applyFont="1" applyFill="1" applyBorder="1" applyAlignment="1">
      <alignment horizontal="center"/>
    </xf>
    <xf numFmtId="3" fontId="29" fillId="22" borderId="52" xfId="204" applyNumberFormat="1" applyFont="1" applyFill="1" applyBorder="1" applyAlignment="1">
      <alignment horizontal="center"/>
    </xf>
    <xf numFmtId="3" fontId="29" fillId="22" borderId="52" xfId="0" applyNumberFormat="1" applyFont="1" applyFill="1" applyBorder="1" applyAlignment="1" applyProtection="1">
      <alignment horizontal="center"/>
      <protection/>
    </xf>
    <xf numFmtId="0" fontId="40" fillId="22" borderId="50" xfId="0" applyFont="1" applyFill="1" applyBorder="1" applyAlignment="1">
      <alignment horizontal="center"/>
    </xf>
    <xf numFmtId="3" fontId="29" fillId="22" borderId="66" xfId="0" applyNumberFormat="1" applyFont="1" applyFill="1" applyBorder="1" applyAlignment="1" applyProtection="1">
      <alignment horizontal="center"/>
      <protection/>
    </xf>
    <xf numFmtId="0" fontId="40" fillId="22" borderId="0" xfId="0" applyFont="1" applyFill="1" applyBorder="1" applyAlignment="1">
      <alignment horizontal="center"/>
    </xf>
    <xf numFmtId="3" fontId="29" fillId="22" borderId="0" xfId="0" applyNumberFormat="1" applyFont="1" applyFill="1" applyBorder="1" applyAlignment="1" applyProtection="1">
      <alignment horizontal="center"/>
      <protection/>
    </xf>
    <xf numFmtId="3" fontId="31" fillId="22" borderId="0" xfId="0" applyNumberFormat="1" applyFont="1" applyFill="1" applyAlignment="1">
      <alignment/>
    </xf>
    <xf numFmtId="3" fontId="39" fillId="22" borderId="0" xfId="106" applyNumberFormat="1" applyFont="1" applyFill="1" applyAlignment="1" applyProtection="1">
      <alignment horizontal="center"/>
      <protection/>
    </xf>
    <xf numFmtId="0" fontId="52" fillId="22" borderId="0" xfId="0" applyFont="1" applyFill="1" applyBorder="1" applyAlignment="1">
      <alignment/>
    </xf>
    <xf numFmtId="0" fontId="63" fillId="22" borderId="0" xfId="0" applyFont="1" applyFill="1" applyBorder="1" applyAlignment="1" quotePrefix="1">
      <alignment horizontal="right"/>
    </xf>
    <xf numFmtId="0" fontId="64" fillId="22" borderId="0" xfId="106" applyFont="1" applyFill="1" applyBorder="1" applyAlignment="1" applyProtection="1" quotePrefix="1">
      <alignment horizontal="left"/>
      <protection/>
    </xf>
    <xf numFmtId="0" fontId="39" fillId="22" borderId="0" xfId="106" applyFont="1" applyFill="1" applyBorder="1" applyAlignment="1" applyProtection="1">
      <alignment horizontal="left"/>
      <protection/>
    </xf>
    <xf numFmtId="178" fontId="65" fillId="22" borderId="0" xfId="158" applyNumberFormat="1" applyFont="1" applyFill="1" applyAlignment="1">
      <alignment horizontal="right"/>
    </xf>
    <xf numFmtId="0" fontId="31" fillId="22" borderId="0" xfId="0" applyFont="1" applyFill="1" applyBorder="1" applyAlignment="1">
      <alignment vertical="center"/>
    </xf>
    <xf numFmtId="177" fontId="29" fillId="22" borderId="0" xfId="0" applyNumberFormat="1" applyFont="1" applyFill="1" applyBorder="1" applyAlignment="1" applyProtection="1">
      <alignment horizontal="center"/>
      <protection/>
    </xf>
    <xf numFmtId="182" fontId="31" fillId="22" borderId="0" xfId="0" applyNumberFormat="1" applyFont="1" applyFill="1" applyAlignment="1">
      <alignment/>
    </xf>
    <xf numFmtId="4" fontId="66" fillId="22" borderId="0" xfId="0" applyNumberFormat="1" applyFont="1" applyFill="1" applyBorder="1" applyAlignment="1" applyProtection="1">
      <alignment horizontal="right"/>
      <protection/>
    </xf>
    <xf numFmtId="178" fontId="66" fillId="22" borderId="0" xfId="0" applyNumberFormat="1" applyFont="1" applyFill="1" applyBorder="1" applyAlignment="1" applyProtection="1">
      <alignment horizontal="right"/>
      <protection/>
    </xf>
    <xf numFmtId="3" fontId="66" fillId="22" borderId="0" xfId="0" applyNumberFormat="1" applyFont="1" applyFill="1" applyBorder="1" applyAlignment="1" applyProtection="1">
      <alignment horizontal="right"/>
      <protection/>
    </xf>
    <xf numFmtId="0" fontId="9" fillId="22" borderId="0" xfId="0" applyFont="1" applyFill="1" applyBorder="1" applyAlignment="1">
      <alignment/>
    </xf>
    <xf numFmtId="3" fontId="59" fillId="22" borderId="0" xfId="0" applyNumberFormat="1" applyFont="1" applyFill="1" applyBorder="1" applyAlignment="1" applyProtection="1">
      <alignment horizontal="right"/>
      <protection/>
    </xf>
    <xf numFmtId="0" fontId="67" fillId="22" borderId="0" xfId="0" applyFont="1" applyFill="1" applyAlignment="1">
      <alignment/>
    </xf>
    <xf numFmtId="0" fontId="31" fillId="22" borderId="0" xfId="0" applyFont="1" applyFill="1" applyBorder="1" applyAlignment="1" quotePrefix="1">
      <alignment horizontal="left"/>
    </xf>
    <xf numFmtId="182" fontId="40" fillId="22" borderId="29" xfId="0" applyNumberFormat="1" applyFont="1" applyFill="1" applyBorder="1" applyAlignment="1">
      <alignment horizontal="center"/>
    </xf>
    <xf numFmtId="182" fontId="40" fillId="22" borderId="30" xfId="0" applyNumberFormat="1" applyFont="1" applyFill="1" applyBorder="1" applyAlignment="1">
      <alignment horizontal="center"/>
    </xf>
    <xf numFmtId="182" fontId="40" fillId="22" borderId="37" xfId="0" applyNumberFormat="1" applyFont="1" applyFill="1" applyBorder="1" applyAlignment="1">
      <alignment horizontal="center"/>
    </xf>
    <xf numFmtId="0" fontId="68" fillId="22" borderId="0" xfId="0" applyFont="1" applyFill="1" applyBorder="1" applyAlignment="1" quotePrefix="1">
      <alignment horizontal="center"/>
    </xf>
    <xf numFmtId="0" fontId="67" fillId="22" borderId="0" xfId="0" applyFont="1" applyFill="1" applyAlignment="1">
      <alignment horizontal="center"/>
    </xf>
    <xf numFmtId="0" fontId="37" fillId="22" borderId="56" xfId="0" applyFont="1" applyFill="1" applyBorder="1" applyAlignment="1">
      <alignment horizontal="center"/>
    </xf>
    <xf numFmtId="0" fontId="67" fillId="22" borderId="0" xfId="0" applyFont="1" applyFill="1" applyBorder="1" applyAlignment="1">
      <alignment horizontal="center"/>
    </xf>
    <xf numFmtId="0" fontId="29" fillId="22" borderId="49" xfId="0" applyFont="1" applyFill="1" applyBorder="1" applyAlignment="1" quotePrefix="1">
      <alignment horizontal="center"/>
    </xf>
    <xf numFmtId="3" fontId="29" fillId="22" borderId="49" xfId="0" applyNumberFormat="1" applyFont="1" applyFill="1" applyBorder="1" applyAlignment="1">
      <alignment horizontal="center"/>
    </xf>
    <xf numFmtId="0" fontId="29" fillId="22" borderId="52" xfId="0" applyFont="1" applyFill="1" applyBorder="1" applyAlignment="1" quotePrefix="1">
      <alignment horizontal="center"/>
    </xf>
    <xf numFmtId="3" fontId="29" fillId="22" borderId="52" xfId="0" applyNumberFormat="1" applyFont="1" applyFill="1" applyBorder="1" applyAlignment="1">
      <alignment horizontal="center"/>
    </xf>
    <xf numFmtId="3" fontId="67" fillId="22" borderId="0" xfId="0" applyNumberFormat="1" applyFont="1" applyFill="1" applyAlignment="1">
      <alignment horizontal="center"/>
    </xf>
    <xf numFmtId="3" fontId="40" fillId="22" borderId="0" xfId="0" applyNumberFormat="1" applyFont="1" applyFill="1" applyBorder="1" applyAlignment="1" applyProtection="1">
      <alignment horizontal="center"/>
      <protection/>
    </xf>
    <xf numFmtId="0" fontId="31" fillId="0" borderId="56" xfId="0" applyFont="1" applyFill="1" applyBorder="1" applyAlignment="1">
      <alignment vertical="center"/>
    </xf>
    <xf numFmtId="0" fontId="31" fillId="22" borderId="58" xfId="0" applyFont="1" applyFill="1" applyBorder="1" applyAlignment="1">
      <alignment vertical="center"/>
    </xf>
    <xf numFmtId="0" fontId="29" fillId="22" borderId="49" xfId="0" applyFont="1" applyFill="1" applyBorder="1" applyAlignment="1">
      <alignment horizontal="center" vertical="center"/>
    </xf>
    <xf numFmtId="0" fontId="29" fillId="22" borderId="52" xfId="0" applyFont="1" applyFill="1" applyBorder="1" applyAlignment="1">
      <alignment horizontal="center" vertical="center"/>
    </xf>
    <xf numFmtId="0" fontId="61" fillId="22" borderId="0" xfId="0" applyFont="1" applyFill="1" applyBorder="1" applyAlignment="1">
      <alignment/>
    </xf>
    <xf numFmtId="0" fontId="61" fillId="22" borderId="0" xfId="0" applyFont="1" applyFill="1" applyBorder="1" applyAlignment="1">
      <alignment horizontal="center"/>
    </xf>
    <xf numFmtId="0" fontId="42" fillId="22" borderId="0" xfId="0" applyFont="1" applyFill="1" applyBorder="1" applyAlignment="1">
      <alignment horizontal="center"/>
    </xf>
    <xf numFmtId="0" fontId="40" fillId="22" borderId="67" xfId="0" applyFont="1" applyFill="1" applyBorder="1" applyAlignment="1">
      <alignment horizontal="center" vertical="center" wrapText="1"/>
    </xf>
    <xf numFmtId="0" fontId="40" fillId="22" borderId="35" xfId="0" applyFont="1" applyFill="1" applyBorder="1" applyAlignment="1">
      <alignment horizontal="center" vertical="center" wrapText="1"/>
    </xf>
    <xf numFmtId="0" fontId="40" fillId="22" borderId="37" xfId="0" applyFont="1" applyFill="1" applyBorder="1" applyAlignment="1" quotePrefix="1">
      <alignment horizontal="center" vertical="center" wrapText="1"/>
    </xf>
    <xf numFmtId="0" fontId="40" fillId="22" borderId="37" xfId="0" applyFont="1" applyFill="1" applyBorder="1" applyAlignment="1">
      <alignment horizontal="center" vertical="center" wrapText="1"/>
    </xf>
    <xf numFmtId="0" fontId="29" fillId="22" borderId="0" xfId="0" applyFont="1" applyFill="1" applyBorder="1" applyAlignment="1">
      <alignment wrapText="1"/>
    </xf>
    <xf numFmtId="0" fontId="29" fillId="22" borderId="44" xfId="0" applyFont="1" applyFill="1" applyBorder="1" applyAlignment="1">
      <alignment horizontal="left"/>
    </xf>
    <xf numFmtId="182" fontId="40" fillId="22" borderId="26" xfId="0" applyNumberFormat="1" applyFont="1" applyFill="1" applyBorder="1" applyAlignment="1">
      <alignment horizontal="center"/>
    </xf>
    <xf numFmtId="182" fontId="40" fillId="22" borderId="27" xfId="0" applyNumberFormat="1" applyFont="1" applyFill="1" applyBorder="1" applyAlignment="1">
      <alignment horizontal="center"/>
    </xf>
    <xf numFmtId="182" fontId="40" fillId="22" borderId="44" xfId="0" applyNumberFormat="1" applyFont="1" applyFill="1" applyBorder="1" applyAlignment="1">
      <alignment horizontal="center"/>
    </xf>
    <xf numFmtId="0" fontId="29" fillId="22" borderId="49" xfId="0" applyFont="1" applyFill="1" applyBorder="1" applyAlignment="1">
      <alignment horizontal="left"/>
    </xf>
    <xf numFmtId="182" fontId="40" fillId="22" borderId="31" xfId="0" applyNumberFormat="1" applyFont="1" applyFill="1" applyBorder="1" applyAlignment="1">
      <alignment horizontal="center"/>
    </xf>
    <xf numFmtId="182" fontId="40" fillId="22" borderId="32" xfId="0" applyNumberFormat="1" applyFont="1" applyFill="1" applyBorder="1" applyAlignment="1">
      <alignment horizontal="center"/>
    </xf>
    <xf numFmtId="182" fontId="40" fillId="22" borderId="49" xfId="0" applyNumberFormat="1" applyFont="1" applyFill="1" applyBorder="1" applyAlignment="1">
      <alignment horizontal="center"/>
    </xf>
    <xf numFmtId="0" fontId="29" fillId="22" borderId="55" xfId="0" applyFont="1" applyFill="1" applyBorder="1" applyAlignment="1">
      <alignment horizontal="left"/>
    </xf>
    <xf numFmtId="182" fontId="40" fillId="22" borderId="55" xfId="0" applyNumberFormat="1" applyFont="1" applyFill="1" applyBorder="1" applyAlignment="1">
      <alignment horizontal="center"/>
    </xf>
    <xf numFmtId="182" fontId="40" fillId="0" borderId="31" xfId="0" applyNumberFormat="1" applyFont="1" applyFill="1" applyBorder="1" applyAlignment="1">
      <alignment horizontal="center"/>
    </xf>
    <xf numFmtId="182" fontId="40" fillId="0" borderId="32" xfId="0" applyNumberFormat="1" applyFont="1" applyFill="1" applyBorder="1" applyAlignment="1">
      <alignment horizontal="center"/>
    </xf>
    <xf numFmtId="182" fontId="40" fillId="0" borderId="30" xfId="0" applyNumberFormat="1" applyFont="1" applyFill="1" applyBorder="1" applyAlignment="1">
      <alignment horizontal="center"/>
    </xf>
    <xf numFmtId="182" fontId="40" fillId="0" borderId="49" xfId="0" applyNumberFormat="1" applyFont="1" applyFill="1" applyBorder="1" applyAlignment="1">
      <alignment horizontal="center"/>
    </xf>
    <xf numFmtId="0" fontId="29" fillId="22" borderId="66" xfId="0" applyFont="1" applyFill="1" applyBorder="1" applyAlignment="1">
      <alignment horizontal="left"/>
    </xf>
    <xf numFmtId="182" fontId="40" fillId="22" borderId="34" xfId="0" applyNumberFormat="1" applyFont="1" applyFill="1" applyBorder="1" applyAlignment="1">
      <alignment horizontal="center"/>
    </xf>
    <xf numFmtId="182" fontId="40" fillId="22" borderId="35" xfId="0" applyNumberFormat="1" applyFont="1" applyFill="1" applyBorder="1" applyAlignment="1">
      <alignment horizontal="center"/>
    </xf>
    <xf numFmtId="182" fontId="40" fillId="22" borderId="66" xfId="0" applyNumberFormat="1" applyFont="1" applyFill="1" applyBorder="1" applyAlignment="1">
      <alignment horizontal="center"/>
    </xf>
    <xf numFmtId="182" fontId="40" fillId="0" borderId="66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44" fillId="22" borderId="67" xfId="0" applyFont="1" applyFill="1" applyBorder="1" applyAlignment="1">
      <alignment horizontal="center" vertical="center" wrapText="1"/>
    </xf>
    <xf numFmtId="0" fontId="44" fillId="22" borderId="37" xfId="0" applyFont="1" applyFill="1" applyBorder="1" applyAlignment="1">
      <alignment horizontal="center" vertical="center" wrapText="1"/>
    </xf>
    <xf numFmtId="38" fontId="40" fillId="22" borderId="49" xfId="0" applyNumberFormat="1" applyFont="1" applyFill="1" applyBorder="1" applyAlignment="1">
      <alignment horizontal="center"/>
    </xf>
    <xf numFmtId="38" fontId="40" fillId="22" borderId="48" xfId="0" applyNumberFormat="1" applyFont="1" applyFill="1" applyBorder="1" applyAlignment="1">
      <alignment horizontal="center"/>
    </xf>
    <xf numFmtId="38" fontId="40" fillId="22" borderId="62" xfId="0" applyNumberFormat="1" applyFont="1" applyFill="1" applyBorder="1" applyAlignment="1">
      <alignment horizontal="center"/>
    </xf>
    <xf numFmtId="0" fontId="29" fillId="22" borderId="49" xfId="0" applyFont="1" applyFill="1" applyBorder="1" applyAlignment="1">
      <alignment horizontal="center"/>
    </xf>
    <xf numFmtId="182" fontId="24" fillId="22" borderId="31" xfId="0" applyNumberFormat="1" applyFont="1" applyFill="1" applyBorder="1" applyAlignment="1">
      <alignment horizontal="center"/>
    </xf>
    <xf numFmtId="182" fontId="24" fillId="22" borderId="32" xfId="0" applyNumberFormat="1" applyFont="1" applyFill="1" applyBorder="1" applyAlignment="1">
      <alignment horizontal="center"/>
    </xf>
    <xf numFmtId="182" fontId="24" fillId="22" borderId="30" xfId="0" applyNumberFormat="1" applyFont="1" applyFill="1" applyBorder="1" applyAlignment="1">
      <alignment horizontal="center"/>
    </xf>
    <xf numFmtId="0" fontId="29" fillId="22" borderId="83" xfId="0" applyFont="1" applyFill="1" applyBorder="1" applyAlignment="1">
      <alignment horizontal="center"/>
    </xf>
    <xf numFmtId="182" fontId="24" fillId="22" borderId="84" xfId="0" applyNumberFormat="1" applyFont="1" applyFill="1" applyBorder="1" applyAlignment="1">
      <alignment horizontal="center"/>
    </xf>
    <xf numFmtId="182" fontId="24" fillId="22" borderId="85" xfId="0" applyNumberFormat="1" applyFont="1" applyFill="1" applyBorder="1" applyAlignment="1">
      <alignment horizontal="center"/>
    </xf>
    <xf numFmtId="182" fontId="24" fillId="22" borderId="86" xfId="0" applyNumberFormat="1" applyFont="1" applyFill="1" applyBorder="1" applyAlignment="1">
      <alignment horizontal="center"/>
    </xf>
    <xf numFmtId="0" fontId="29" fillId="22" borderId="55" xfId="0" applyFont="1" applyFill="1" applyBorder="1" applyAlignment="1">
      <alignment horizontal="center"/>
    </xf>
    <xf numFmtId="182" fontId="24" fillId="22" borderId="69" xfId="0" applyNumberFormat="1" applyFont="1" applyFill="1" applyBorder="1" applyAlignment="1">
      <alignment horizontal="center"/>
    </xf>
    <xf numFmtId="182" fontId="24" fillId="22" borderId="70" xfId="0" applyNumberFormat="1" applyFont="1" applyFill="1" applyBorder="1" applyAlignment="1">
      <alignment horizontal="center"/>
    </xf>
    <xf numFmtId="182" fontId="24" fillId="22" borderId="71" xfId="0" applyNumberFormat="1" applyFont="1" applyFill="1" applyBorder="1" applyAlignment="1">
      <alignment horizontal="center"/>
    </xf>
    <xf numFmtId="182" fontId="40" fillId="22" borderId="69" xfId="0" applyNumberFormat="1" applyFont="1" applyFill="1" applyBorder="1" applyAlignment="1">
      <alignment horizontal="center"/>
    </xf>
    <xf numFmtId="182" fontId="40" fillId="22" borderId="70" xfId="0" applyNumberFormat="1" applyFont="1" applyFill="1" applyBorder="1" applyAlignment="1">
      <alignment horizontal="center"/>
    </xf>
    <xf numFmtId="182" fontId="40" fillId="22" borderId="71" xfId="0" applyNumberFormat="1" applyFont="1" applyFill="1" applyBorder="1" applyAlignment="1">
      <alignment horizontal="center"/>
    </xf>
    <xf numFmtId="182" fontId="40" fillId="22" borderId="84" xfId="0" applyNumberFormat="1" applyFont="1" applyFill="1" applyBorder="1" applyAlignment="1">
      <alignment horizontal="center"/>
    </xf>
    <xf numFmtId="182" fontId="40" fillId="22" borderId="85" xfId="0" applyNumberFormat="1" applyFont="1" applyFill="1" applyBorder="1" applyAlignment="1">
      <alignment horizontal="center"/>
    </xf>
    <xf numFmtId="182" fontId="40" fillId="22" borderId="86" xfId="0" applyNumberFormat="1" applyFont="1" applyFill="1" applyBorder="1" applyAlignment="1">
      <alignment horizontal="center"/>
    </xf>
    <xf numFmtId="0" fontId="53" fillId="22" borderId="0" xfId="0" applyFont="1" applyFill="1" applyBorder="1" applyAlignment="1">
      <alignment/>
    </xf>
    <xf numFmtId="0" fontId="43" fillId="22" borderId="0" xfId="0" applyFont="1" applyFill="1" applyAlignment="1" quotePrefix="1">
      <alignment horizontal="left"/>
    </xf>
    <xf numFmtId="0" fontId="40" fillId="22" borderId="40" xfId="0" applyFont="1" applyFill="1" applyBorder="1" applyAlignment="1">
      <alignment horizontal="center"/>
    </xf>
    <xf numFmtId="0" fontId="40" fillId="22" borderId="39" xfId="0" applyFont="1" applyFill="1" applyBorder="1" applyAlignment="1">
      <alignment horizontal="center"/>
    </xf>
    <xf numFmtId="191" fontId="40" fillId="22" borderId="62" xfId="0" applyNumberFormat="1" applyFont="1" applyFill="1" applyBorder="1" applyAlignment="1">
      <alignment horizontal="center"/>
    </xf>
    <xf numFmtId="191" fontId="40" fillId="22" borderId="30" xfId="0" applyNumberFormat="1" applyFont="1" applyFill="1" applyBorder="1" applyAlignment="1">
      <alignment horizontal="center"/>
    </xf>
    <xf numFmtId="0" fontId="32" fillId="22" borderId="0" xfId="0" applyFont="1" applyFill="1" applyBorder="1" applyAlignment="1">
      <alignment/>
    </xf>
    <xf numFmtId="0" fontId="32" fillId="22" borderId="0" xfId="0" applyFont="1" applyFill="1" applyBorder="1" applyAlignment="1" quotePrefix="1">
      <alignment/>
    </xf>
    <xf numFmtId="190" fontId="32" fillId="22" borderId="0" xfId="0" applyNumberFormat="1" applyFont="1" applyFill="1" applyBorder="1" applyAlignment="1" quotePrefix="1">
      <alignment/>
    </xf>
    <xf numFmtId="0" fontId="69" fillId="22" borderId="0" xfId="0" applyFont="1" applyFill="1" applyBorder="1" applyAlignment="1" quotePrefix="1">
      <alignment horizontal="center" vertical="center" wrapText="1"/>
    </xf>
    <xf numFmtId="0" fontId="37" fillId="22" borderId="0" xfId="0" applyFont="1" applyFill="1" applyBorder="1" applyAlignment="1">
      <alignment horizontal="center" vertical="center" wrapText="1"/>
    </xf>
    <xf numFmtId="0" fontId="37" fillId="22" borderId="87" xfId="0" applyFont="1" applyFill="1" applyBorder="1" applyAlignment="1">
      <alignment horizontal="center" vertical="center"/>
    </xf>
    <xf numFmtId="0" fontId="37" fillId="22" borderId="40" xfId="0" applyFont="1" applyFill="1" applyBorder="1" applyAlignment="1">
      <alignment horizontal="center" vertical="center"/>
    </xf>
    <xf numFmtId="0" fontId="44" fillId="22" borderId="38" xfId="0" applyFont="1" applyFill="1" applyBorder="1" applyAlignment="1">
      <alignment/>
    </xf>
    <xf numFmtId="180" fontId="40" fillId="22" borderId="82" xfId="0" applyNumberFormat="1" applyFont="1" applyFill="1" applyBorder="1" applyAlignment="1">
      <alignment horizontal="center"/>
    </xf>
    <xf numFmtId="182" fontId="40" fillId="22" borderId="39" xfId="0" applyNumberFormat="1" applyFont="1" applyFill="1" applyBorder="1" applyAlignment="1">
      <alignment horizontal="center"/>
    </xf>
    <xf numFmtId="0" fontId="44" fillId="22" borderId="57" xfId="0" applyFont="1" applyFill="1" applyBorder="1" applyAlignment="1">
      <alignment/>
    </xf>
    <xf numFmtId="180" fontId="40" fillId="22" borderId="0" xfId="0" applyNumberFormat="1" applyFont="1" applyFill="1" applyBorder="1" applyAlignment="1">
      <alignment horizontal="center"/>
    </xf>
    <xf numFmtId="182" fontId="40" fillId="22" borderId="72" xfId="0" applyNumberFormat="1" applyFont="1" applyFill="1" applyBorder="1" applyAlignment="1">
      <alignment horizontal="center"/>
    </xf>
    <xf numFmtId="0" fontId="44" fillId="22" borderId="88" xfId="0" applyFont="1" applyFill="1" applyBorder="1" applyAlignment="1">
      <alignment/>
    </xf>
    <xf numFmtId="180" fontId="40" fillId="22" borderId="89" xfId="0" applyNumberFormat="1" applyFont="1" applyFill="1" applyBorder="1" applyAlignment="1">
      <alignment horizontal="center"/>
    </xf>
    <xf numFmtId="182" fontId="40" fillId="22" borderId="87" xfId="0" applyNumberFormat="1" applyFont="1" applyFill="1" applyBorder="1" applyAlignment="1">
      <alignment horizontal="center"/>
    </xf>
    <xf numFmtId="182" fontId="40" fillId="22" borderId="58" xfId="0" applyNumberFormat="1" applyFont="1" applyFill="1" applyBorder="1" applyAlignment="1">
      <alignment horizontal="center"/>
    </xf>
    <xf numFmtId="0" fontId="44" fillId="22" borderId="0" xfId="0" applyFont="1" applyFill="1" applyBorder="1" applyAlignment="1">
      <alignment horizontal="left"/>
    </xf>
    <xf numFmtId="4" fontId="40" fillId="22" borderId="89" xfId="0" applyNumberFormat="1" applyFont="1" applyFill="1" applyBorder="1" applyAlignment="1">
      <alignment horizontal="center"/>
    </xf>
    <xf numFmtId="182" fontId="40" fillId="22" borderId="89" xfId="0" applyNumberFormat="1" applyFont="1" applyFill="1" applyBorder="1" applyAlignment="1">
      <alignment horizontal="center"/>
    </xf>
    <xf numFmtId="0" fontId="31" fillId="22" borderId="42" xfId="0" applyFont="1" applyFill="1" applyBorder="1" applyAlignment="1">
      <alignment/>
    </xf>
    <xf numFmtId="0" fontId="29" fillId="22" borderId="76" xfId="0" applyFont="1" applyFill="1" applyBorder="1" applyAlignment="1">
      <alignment/>
    </xf>
    <xf numFmtId="182" fontId="40" fillId="22" borderId="76" xfId="0" applyNumberFormat="1" applyFont="1" applyFill="1" applyBorder="1" applyAlignment="1">
      <alignment horizontal="center" vertical="center"/>
    </xf>
    <xf numFmtId="182" fontId="40" fillId="22" borderId="44" xfId="0" applyNumberFormat="1" applyFont="1" applyFill="1" applyBorder="1" applyAlignment="1">
      <alignment horizontal="center" vertical="center"/>
    </xf>
    <xf numFmtId="0" fontId="40" fillId="22" borderId="0" xfId="0" applyFont="1" applyFill="1" applyBorder="1" applyAlignment="1">
      <alignment/>
    </xf>
    <xf numFmtId="0" fontId="31" fillId="22" borderId="47" xfId="0" applyFont="1" applyFill="1" applyBorder="1" applyAlignment="1">
      <alignment/>
    </xf>
    <xf numFmtId="0" fontId="29" fillId="22" borderId="78" xfId="0" applyFont="1" applyFill="1" applyBorder="1" applyAlignment="1">
      <alignment/>
    </xf>
    <xf numFmtId="182" fontId="40" fillId="22" borderId="77" xfId="0" applyNumberFormat="1" applyFont="1" applyFill="1" applyBorder="1" applyAlignment="1">
      <alignment horizontal="center" vertical="center"/>
    </xf>
    <xf numFmtId="182" fontId="40" fillId="22" borderId="78" xfId="0" applyNumberFormat="1" applyFont="1" applyFill="1" applyBorder="1" applyAlignment="1">
      <alignment horizontal="center" vertical="center"/>
    </xf>
    <xf numFmtId="182" fontId="40" fillId="0" borderId="78" xfId="0" applyNumberFormat="1" applyFont="1" applyFill="1" applyBorder="1" applyAlignment="1">
      <alignment horizontal="center" vertical="center"/>
    </xf>
    <xf numFmtId="182" fontId="40" fillId="0" borderId="79" xfId="0" applyNumberFormat="1" applyFont="1" applyFill="1" applyBorder="1" applyAlignment="1">
      <alignment horizontal="center" vertical="center"/>
    </xf>
    <xf numFmtId="0" fontId="31" fillId="22" borderId="65" xfId="0" applyFont="1" applyFill="1" applyBorder="1" applyAlignment="1">
      <alignment/>
    </xf>
    <xf numFmtId="0" fontId="29" fillId="22" borderId="90" xfId="0" applyFont="1" applyFill="1" applyBorder="1" applyAlignment="1">
      <alignment/>
    </xf>
    <xf numFmtId="182" fontId="40" fillId="22" borderId="90" xfId="0" applyNumberFormat="1" applyFont="1" applyFill="1" applyBorder="1" applyAlignment="1">
      <alignment horizontal="center" vertical="center"/>
    </xf>
    <xf numFmtId="0" fontId="43" fillId="22" borderId="0" xfId="0" applyFont="1" applyFill="1" applyAlignment="1">
      <alignment/>
    </xf>
    <xf numFmtId="0" fontId="33" fillId="22" borderId="0" xfId="0" applyFont="1" applyFill="1" applyAlignment="1" quotePrefix="1">
      <alignment/>
    </xf>
    <xf numFmtId="0" fontId="36" fillId="22" borderId="0" xfId="0" applyFont="1" applyFill="1" applyBorder="1" applyAlignment="1">
      <alignment horizontal="left"/>
    </xf>
    <xf numFmtId="0" fontId="34" fillId="22" borderId="0" xfId="0" applyFont="1" applyFill="1" applyAlignment="1" quotePrefix="1">
      <alignment/>
    </xf>
    <xf numFmtId="0" fontId="61" fillId="22" borderId="0" xfId="0" applyFont="1" applyFill="1" applyAlignment="1" quotePrefix="1">
      <alignment horizontal="center"/>
    </xf>
    <xf numFmtId="0" fontId="40" fillId="22" borderId="35" xfId="0" applyFont="1" applyFill="1" applyBorder="1" applyAlignment="1" quotePrefix="1">
      <alignment horizontal="center" vertical="center" wrapText="1"/>
    </xf>
    <xf numFmtId="0" fontId="40" fillId="22" borderId="68" xfId="0" applyFont="1" applyFill="1" applyBorder="1" applyAlignment="1" quotePrefix="1">
      <alignment horizontal="center" vertical="center" wrapText="1"/>
    </xf>
    <xf numFmtId="0" fontId="40" fillId="22" borderId="68" xfId="0" applyFont="1" applyFill="1" applyBorder="1" applyAlignment="1">
      <alignment horizontal="center" vertical="center" wrapText="1"/>
    </xf>
    <xf numFmtId="182" fontId="40" fillId="0" borderId="26" xfId="0" applyNumberFormat="1" applyFont="1" applyFill="1" applyBorder="1" applyAlignment="1">
      <alignment horizontal="center"/>
    </xf>
    <xf numFmtId="182" fontId="40" fillId="0" borderId="29" xfId="0" applyNumberFormat="1" applyFont="1" applyFill="1" applyBorder="1" applyAlignment="1">
      <alignment horizontal="center"/>
    </xf>
    <xf numFmtId="182" fontId="40" fillId="0" borderId="34" xfId="0" applyNumberFormat="1" applyFont="1" applyFill="1" applyBorder="1" applyAlignment="1">
      <alignment horizontal="center"/>
    </xf>
    <xf numFmtId="182" fontId="40" fillId="0" borderId="35" xfId="0" applyNumberFormat="1" applyFont="1" applyFill="1" applyBorder="1" applyAlignment="1">
      <alignment horizontal="center"/>
    </xf>
    <xf numFmtId="182" fontId="40" fillId="0" borderId="37" xfId="0" applyNumberFormat="1" applyFont="1" applyFill="1" applyBorder="1" applyAlignment="1">
      <alignment horizontal="center"/>
    </xf>
    <xf numFmtId="182" fontId="40" fillId="0" borderId="55" xfId="0" applyNumberFormat="1" applyFont="1" applyFill="1" applyBorder="1" applyAlignment="1">
      <alignment horizontal="center"/>
    </xf>
    <xf numFmtId="0" fontId="40" fillId="22" borderId="44" xfId="0" applyFont="1" applyFill="1" applyBorder="1" applyAlignment="1">
      <alignment horizontal="center"/>
    </xf>
    <xf numFmtId="191" fontId="40" fillId="22" borderId="64" xfId="0" applyNumberFormat="1" applyFont="1" applyFill="1" applyBorder="1" applyAlignment="1">
      <alignment horizontal="center"/>
    </xf>
    <xf numFmtId="191" fontId="40" fillId="22" borderId="27" xfId="0" applyNumberFormat="1" applyFont="1" applyFill="1" applyBorder="1" applyAlignment="1">
      <alignment horizontal="center"/>
    </xf>
    <xf numFmtId="191" fontId="40" fillId="22" borderId="29" xfId="0" applyNumberFormat="1" applyFont="1" applyFill="1" applyBorder="1" applyAlignment="1">
      <alignment horizontal="center"/>
    </xf>
    <xf numFmtId="191" fontId="40" fillId="22" borderId="43" xfId="0" applyNumberFormat="1" applyFont="1" applyFill="1" applyBorder="1" applyAlignment="1">
      <alignment horizontal="center"/>
    </xf>
    <xf numFmtId="191" fontId="40" fillId="22" borderId="32" xfId="0" applyNumberFormat="1" applyFont="1" applyFill="1" applyBorder="1" applyAlignment="1">
      <alignment horizontal="center"/>
    </xf>
    <xf numFmtId="191" fontId="40" fillId="22" borderId="48" xfId="0" applyNumberFormat="1" applyFont="1" applyFill="1" applyBorder="1" applyAlignment="1">
      <alignment horizontal="center"/>
    </xf>
    <xf numFmtId="191" fontId="40" fillId="22" borderId="61" xfId="0" applyNumberFormat="1" applyFont="1" applyFill="1" applyBorder="1" applyAlignment="1">
      <alignment horizontal="center"/>
    </xf>
    <xf numFmtId="191" fontId="40" fillId="22" borderId="91" xfId="0" applyNumberFormat="1" applyFont="1" applyFill="1" applyBorder="1" applyAlignment="1">
      <alignment horizontal="center"/>
    </xf>
    <xf numFmtId="191" fontId="40" fillId="22" borderId="60" xfId="0" applyNumberFormat="1" applyFont="1" applyFill="1" applyBorder="1" applyAlignment="1">
      <alignment horizontal="center"/>
    </xf>
    <xf numFmtId="191" fontId="40" fillId="22" borderId="51" xfId="0" applyNumberFormat="1" applyFont="1" applyFill="1" applyBorder="1" applyAlignment="1">
      <alignment horizontal="center"/>
    </xf>
    <xf numFmtId="191" fontId="40" fillId="22" borderId="92" xfId="0" applyNumberFormat="1" applyFont="1" applyFill="1" applyBorder="1" applyAlignment="1">
      <alignment horizontal="center"/>
    </xf>
    <xf numFmtId="191" fontId="40" fillId="22" borderId="52" xfId="0" applyNumberFormat="1" applyFont="1" applyFill="1" applyBorder="1" applyAlignment="1">
      <alignment horizontal="center"/>
    </xf>
    <xf numFmtId="191" fontId="40" fillId="22" borderId="31" xfId="0" applyNumberFormat="1" applyFont="1" applyFill="1" applyBorder="1" applyAlignment="1">
      <alignment horizontal="center"/>
    </xf>
    <xf numFmtId="191" fontId="40" fillId="22" borderId="49" xfId="0" applyNumberFormat="1" applyFont="1" applyFill="1" applyBorder="1" applyAlignment="1">
      <alignment horizontal="center"/>
    </xf>
    <xf numFmtId="191" fontId="40" fillId="22" borderId="0" xfId="0" applyNumberFormat="1" applyFont="1" applyFill="1" applyBorder="1" applyAlignment="1">
      <alignment horizontal="center"/>
    </xf>
    <xf numFmtId="0" fontId="30" fillId="22" borderId="0" xfId="106" applyFont="1" applyFill="1" applyBorder="1" applyAlignment="1" applyProtection="1">
      <alignment/>
      <protection/>
    </xf>
    <xf numFmtId="17" fontId="32" fillId="22" borderId="0" xfId="0" applyNumberFormat="1" applyFont="1" applyFill="1" applyBorder="1" applyAlignment="1">
      <alignment horizontal="center" vertical="center"/>
    </xf>
    <xf numFmtId="0" fontId="70" fillId="22" borderId="0" xfId="0" applyFont="1" applyFill="1" applyAlignment="1">
      <alignment/>
    </xf>
    <xf numFmtId="0" fontId="70" fillId="22" borderId="0" xfId="0" applyFont="1" applyFill="1" applyBorder="1" applyAlignment="1">
      <alignment/>
    </xf>
    <xf numFmtId="17" fontId="29" fillId="22" borderId="56" xfId="0" applyNumberFormat="1" applyFont="1" applyFill="1" applyBorder="1" applyAlignment="1" quotePrefix="1">
      <alignment horizontal="left"/>
    </xf>
    <xf numFmtId="0" fontId="31" fillId="0" borderId="41" xfId="0" applyFont="1" applyBorder="1" applyAlignment="1">
      <alignment horizontal="left" wrapText="1"/>
    </xf>
    <xf numFmtId="0" fontId="44" fillId="22" borderId="93" xfId="0" applyFont="1" applyFill="1" applyBorder="1" applyAlignment="1">
      <alignment horizontal="center" vertical="center" wrapText="1"/>
    </xf>
    <xf numFmtId="0" fontId="44" fillId="22" borderId="94" xfId="0" applyFont="1" applyFill="1" applyBorder="1" applyAlignment="1">
      <alignment horizontal="center" vertical="center" wrapText="1"/>
    </xf>
    <xf numFmtId="0" fontId="44" fillId="22" borderId="25" xfId="0" applyFont="1" applyFill="1" applyBorder="1" applyAlignment="1">
      <alignment horizontal="center" vertical="center" wrapText="1"/>
    </xf>
    <xf numFmtId="0" fontId="44" fillId="22" borderId="81" xfId="0" applyFont="1" applyFill="1" applyBorder="1" applyAlignment="1">
      <alignment horizontal="center" vertical="center" wrapText="1"/>
    </xf>
    <xf numFmtId="0" fontId="44" fillId="22" borderId="0" xfId="0" applyFont="1" applyFill="1" applyBorder="1" applyAlignment="1">
      <alignment horizontal="center" vertical="center" wrapText="1"/>
    </xf>
    <xf numFmtId="0" fontId="31" fillId="22" borderId="0" xfId="0" applyFont="1" applyFill="1" applyBorder="1" applyAlignment="1">
      <alignment wrapText="1"/>
    </xf>
    <xf numFmtId="17" fontId="40" fillId="22" borderId="44" xfId="0" applyNumberFormat="1" applyFont="1" applyFill="1" applyBorder="1" applyAlignment="1">
      <alignment horizontal="left"/>
    </xf>
    <xf numFmtId="182" fontId="29" fillId="22" borderId="27" xfId="0" applyNumberFormat="1" applyFont="1" applyFill="1" applyBorder="1" applyAlignment="1">
      <alignment horizontal="center"/>
    </xf>
    <xf numFmtId="182" fontId="29" fillId="22" borderId="26" xfId="0" applyNumberFormat="1" applyFont="1" applyFill="1" applyBorder="1" applyAlignment="1">
      <alignment horizontal="center"/>
    </xf>
    <xf numFmtId="180" fontId="29" fillId="22" borderId="0" xfId="0" applyNumberFormat="1" applyFont="1" applyFill="1" applyBorder="1" applyAlignment="1">
      <alignment horizontal="center"/>
    </xf>
    <xf numFmtId="17" fontId="40" fillId="22" borderId="49" xfId="0" applyNumberFormat="1" applyFont="1" applyFill="1" applyBorder="1" applyAlignment="1">
      <alignment horizontal="left"/>
    </xf>
    <xf numFmtId="17" fontId="40" fillId="22" borderId="66" xfId="0" applyNumberFormat="1" applyFont="1" applyFill="1" applyBorder="1" applyAlignment="1">
      <alignment horizontal="left"/>
    </xf>
    <xf numFmtId="182" fontId="29" fillId="22" borderId="35" xfId="0" applyNumberFormat="1" applyFont="1" applyFill="1" applyBorder="1" applyAlignment="1">
      <alignment horizontal="center"/>
    </xf>
    <xf numFmtId="182" fontId="29" fillId="22" borderId="37" xfId="0" applyNumberFormat="1" applyFont="1" applyFill="1" applyBorder="1" applyAlignment="1">
      <alignment horizontal="center"/>
    </xf>
    <xf numFmtId="17" fontId="29" fillId="22" borderId="0" xfId="0" applyNumberFormat="1" applyFont="1" applyFill="1" applyBorder="1" applyAlignment="1">
      <alignment/>
    </xf>
    <xf numFmtId="49" fontId="29" fillId="22" borderId="0" xfId="0" applyNumberFormat="1" applyFont="1" applyFill="1" applyBorder="1" applyAlignment="1">
      <alignment horizontal="left"/>
    </xf>
    <xf numFmtId="17" fontId="47" fillId="22" borderId="0" xfId="0" applyNumberFormat="1" applyFont="1" applyFill="1" applyBorder="1" applyAlignment="1">
      <alignment vertical="center"/>
    </xf>
    <xf numFmtId="0" fontId="71" fillId="22" borderId="0" xfId="0" applyFont="1" applyFill="1" applyAlignment="1">
      <alignment/>
    </xf>
    <xf numFmtId="0" fontId="37" fillId="22" borderId="38" xfId="0" applyNumberFormat="1" applyFont="1" applyFill="1" applyBorder="1" applyAlignment="1">
      <alignment horizontal="center"/>
    </xf>
    <xf numFmtId="0" fontId="37" fillId="22" borderId="56" xfId="0" applyNumberFormat="1" applyFont="1" applyFill="1" applyBorder="1" applyAlignment="1">
      <alignment horizontal="center" vertical="center" wrapText="1"/>
    </xf>
    <xf numFmtId="0" fontId="42" fillId="22" borderId="88" xfId="0" applyNumberFormat="1" applyFont="1" applyFill="1" applyBorder="1" applyAlignment="1">
      <alignment horizontal="center" wrapText="1"/>
    </xf>
    <xf numFmtId="0" fontId="44" fillId="22" borderId="22" xfId="0" applyFont="1" applyFill="1" applyBorder="1" applyAlignment="1">
      <alignment horizontal="center" vertical="center" wrapText="1"/>
    </xf>
    <xf numFmtId="0" fontId="44" fillId="22" borderId="24" xfId="0" applyFont="1" applyFill="1" applyBorder="1" applyAlignment="1">
      <alignment horizontal="center" vertical="center" wrapText="1"/>
    </xf>
    <xf numFmtId="0" fontId="42" fillId="22" borderId="58" xfId="0" applyNumberFormat="1" applyFont="1" applyFill="1" applyBorder="1" applyAlignment="1">
      <alignment horizontal="center" vertical="center" wrapText="1"/>
    </xf>
    <xf numFmtId="0" fontId="44" fillId="22" borderId="36" xfId="0" applyFont="1" applyFill="1" applyBorder="1" applyAlignment="1">
      <alignment horizontal="center" vertical="center" wrapText="1"/>
    </xf>
    <xf numFmtId="0" fontId="44" fillId="22" borderId="34" xfId="0" applyFont="1" applyFill="1" applyBorder="1" applyAlignment="1">
      <alignment horizontal="center" vertical="center" wrapText="1"/>
    </xf>
    <xf numFmtId="17" fontId="29" fillId="22" borderId="42" xfId="0" applyNumberFormat="1" applyFont="1" applyFill="1" applyBorder="1" applyAlignment="1" quotePrefix="1">
      <alignment horizontal="center"/>
    </xf>
    <xf numFmtId="17" fontId="29" fillId="22" borderId="44" xfId="0" applyNumberFormat="1" applyFont="1" applyFill="1" applyBorder="1" applyAlignment="1" quotePrefix="1">
      <alignment horizontal="center"/>
    </xf>
    <xf numFmtId="180" fontId="29" fillId="22" borderId="26" xfId="0" applyNumberFormat="1" applyFont="1" applyFill="1" applyBorder="1" applyAlignment="1">
      <alignment horizontal="center"/>
    </xf>
    <xf numFmtId="180" fontId="29" fillId="22" borderId="29" xfId="0" applyNumberFormat="1" applyFont="1" applyFill="1" applyBorder="1" applyAlignment="1">
      <alignment horizontal="center"/>
    </xf>
    <xf numFmtId="180" fontId="29" fillId="22" borderId="64" xfId="0" applyNumberFormat="1" applyFont="1" applyFill="1" applyBorder="1" applyAlignment="1">
      <alignment horizontal="center"/>
    </xf>
    <xf numFmtId="17" fontId="29" fillId="22" borderId="47" xfId="0" applyNumberFormat="1" applyFont="1" applyFill="1" applyBorder="1" applyAlignment="1" quotePrefix="1">
      <alignment horizontal="center"/>
    </xf>
    <xf numFmtId="17" fontId="29" fillId="22" borderId="49" xfId="0" applyNumberFormat="1" applyFont="1" applyFill="1" applyBorder="1" applyAlignment="1" quotePrefix="1">
      <alignment horizontal="center"/>
    </xf>
    <xf numFmtId="180" fontId="29" fillId="22" borderId="31" xfId="0" applyNumberFormat="1" applyFont="1" applyFill="1" applyBorder="1" applyAlignment="1">
      <alignment horizontal="center"/>
    </xf>
    <xf numFmtId="180" fontId="29" fillId="22" borderId="30" xfId="0" applyNumberFormat="1" applyFont="1" applyFill="1" applyBorder="1" applyAlignment="1">
      <alignment horizontal="center"/>
    </xf>
    <xf numFmtId="180" fontId="29" fillId="22" borderId="62" xfId="0" applyNumberFormat="1" applyFont="1" applyFill="1" applyBorder="1" applyAlignment="1">
      <alignment horizontal="center"/>
    </xf>
    <xf numFmtId="180" fontId="16" fillId="22" borderId="31" xfId="0" applyNumberFormat="1" applyFont="1" applyFill="1" applyBorder="1" applyAlignment="1">
      <alignment horizontal="center"/>
    </xf>
    <xf numFmtId="180" fontId="16" fillId="22" borderId="30" xfId="0" applyNumberFormat="1" applyFont="1" applyFill="1" applyBorder="1" applyAlignment="1">
      <alignment horizontal="center"/>
    </xf>
    <xf numFmtId="182" fontId="29" fillId="0" borderId="62" xfId="0" applyNumberFormat="1" applyFont="1" applyFill="1" applyBorder="1" applyAlignment="1">
      <alignment horizontal="center"/>
    </xf>
    <xf numFmtId="182" fontId="29" fillId="0" borderId="30" xfId="0" applyNumberFormat="1" applyFont="1" applyFill="1" applyBorder="1" applyAlignment="1">
      <alignment horizontal="center"/>
    </xf>
    <xf numFmtId="17" fontId="29" fillId="22" borderId="65" xfId="0" applyNumberFormat="1" applyFont="1" applyFill="1" applyBorder="1" applyAlignment="1" quotePrefix="1">
      <alignment horizontal="center"/>
    </xf>
    <xf numFmtId="0" fontId="34" fillId="22" borderId="0" xfId="0" applyFont="1" applyFill="1" applyBorder="1" applyAlignment="1">
      <alignment/>
    </xf>
    <xf numFmtId="0" fontId="45" fillId="0" borderId="0" xfId="0" applyFont="1" applyAlignment="1">
      <alignment/>
    </xf>
    <xf numFmtId="0" fontId="45" fillId="22" borderId="0" xfId="0" applyFont="1" applyFill="1" applyAlignment="1">
      <alignment/>
    </xf>
    <xf numFmtId="0" fontId="31" fillId="22" borderId="0" xfId="0" applyFont="1" applyFill="1" applyBorder="1" applyAlignment="1">
      <alignment/>
    </xf>
    <xf numFmtId="0" fontId="70" fillId="22" borderId="0" xfId="0" applyFont="1" applyFill="1" applyAlignment="1">
      <alignment horizontal="center" vertical="center"/>
    </xf>
    <xf numFmtId="0" fontId="29" fillId="22" borderId="0" xfId="0" applyFont="1" applyFill="1" applyBorder="1" applyAlignment="1">
      <alignment vertical="center"/>
    </xf>
    <xf numFmtId="2" fontId="40" fillId="22" borderId="56" xfId="0" applyNumberFormat="1" applyFont="1" applyFill="1" applyBorder="1" applyAlignment="1">
      <alignment horizontal="center" vertical="center"/>
    </xf>
    <xf numFmtId="2" fontId="40" fillId="22" borderId="56" xfId="0" applyNumberFormat="1" applyFont="1" applyFill="1" applyBorder="1" applyAlignment="1">
      <alignment horizontal="center" vertical="center" wrapText="1"/>
    </xf>
    <xf numFmtId="2" fontId="40" fillId="22" borderId="40" xfId="0" applyNumberFormat="1" applyFont="1" applyFill="1" applyBorder="1" applyAlignment="1">
      <alignment horizontal="center" vertical="center"/>
    </xf>
    <xf numFmtId="2" fontId="40" fillId="22" borderId="40" xfId="0" applyNumberFormat="1" applyFont="1" applyFill="1" applyBorder="1" applyAlignment="1">
      <alignment horizontal="center" vertical="center" wrapText="1"/>
    </xf>
    <xf numFmtId="2" fontId="40" fillId="22" borderId="81" xfId="0" applyNumberFormat="1" applyFont="1" applyFill="1" applyBorder="1" applyAlignment="1">
      <alignment horizontal="center" vertical="center"/>
    </xf>
    <xf numFmtId="2" fontId="40" fillId="22" borderId="72" xfId="0" applyNumberFormat="1" applyFont="1" applyFill="1" applyBorder="1" applyAlignment="1">
      <alignment horizontal="center" vertical="center" wrapText="1"/>
    </xf>
    <xf numFmtId="3" fontId="38" fillId="22" borderId="0" xfId="0" applyNumberFormat="1" applyFont="1" applyFill="1" applyBorder="1" applyAlignment="1" applyProtection="1">
      <alignment horizontal="left"/>
      <protection/>
    </xf>
    <xf numFmtId="0" fontId="40" fillId="22" borderId="42" xfId="0" applyFont="1" applyFill="1" applyBorder="1" applyAlignment="1">
      <alignment/>
    </xf>
    <xf numFmtId="203" fontId="29" fillId="22" borderId="44" xfId="0" applyNumberFormat="1" applyFont="1" applyFill="1" applyBorder="1" applyAlignment="1">
      <alignment horizontal="center"/>
    </xf>
    <xf numFmtId="203" fontId="29" fillId="22" borderId="43" xfId="0" applyNumberFormat="1" applyFont="1" applyFill="1" applyBorder="1" applyAlignment="1">
      <alignment horizontal="center"/>
    </xf>
    <xf numFmtId="203" fontId="29" fillId="22" borderId="26" xfId="0" applyNumberFormat="1" applyFont="1" applyFill="1" applyBorder="1" applyAlignment="1">
      <alignment horizontal="center"/>
    </xf>
    <xf numFmtId="203" fontId="29" fillId="22" borderId="29" xfId="0" applyNumberFormat="1" applyFont="1" applyFill="1" applyBorder="1" applyAlignment="1">
      <alignment horizontal="center"/>
    </xf>
    <xf numFmtId="203" fontId="29" fillId="22" borderId="49" xfId="0" applyNumberFormat="1" applyFont="1" applyFill="1" applyBorder="1" applyAlignment="1">
      <alignment horizontal="center"/>
    </xf>
    <xf numFmtId="203" fontId="29" fillId="22" borderId="48" xfId="0" applyNumberFormat="1" applyFont="1" applyFill="1" applyBorder="1" applyAlignment="1">
      <alignment horizontal="center"/>
    </xf>
    <xf numFmtId="203" fontId="29" fillId="22" borderId="31" xfId="0" applyNumberFormat="1" applyFont="1" applyFill="1" applyBorder="1" applyAlignment="1">
      <alignment horizontal="center"/>
    </xf>
    <xf numFmtId="203" fontId="29" fillId="22" borderId="30" xfId="0" applyNumberFormat="1" applyFont="1" applyFill="1" applyBorder="1" applyAlignment="1">
      <alignment horizontal="center"/>
    </xf>
    <xf numFmtId="203" fontId="29" fillId="0" borderId="31" xfId="0" applyNumberFormat="1" applyFont="1" applyFill="1" applyBorder="1" applyAlignment="1">
      <alignment horizontal="center"/>
    </xf>
    <xf numFmtId="203" fontId="29" fillId="0" borderId="30" xfId="0" applyNumberFormat="1" applyFont="1" applyFill="1" applyBorder="1" applyAlignment="1">
      <alignment horizontal="center"/>
    </xf>
    <xf numFmtId="203" fontId="16" fillId="22" borderId="30" xfId="0" applyNumberFormat="1" applyFont="1" applyFill="1" applyBorder="1" applyAlignment="1">
      <alignment horizontal="center"/>
    </xf>
    <xf numFmtId="203" fontId="29" fillId="22" borderId="66" xfId="0" applyNumberFormat="1" applyFont="1" applyFill="1" applyBorder="1" applyAlignment="1">
      <alignment horizontal="center"/>
    </xf>
    <xf numFmtId="203" fontId="29" fillId="22" borderId="68" xfId="0" applyNumberFormat="1" applyFont="1" applyFill="1" applyBorder="1" applyAlignment="1">
      <alignment horizontal="center"/>
    </xf>
    <xf numFmtId="203" fontId="29" fillId="22" borderId="34" xfId="0" applyNumberFormat="1" applyFont="1" applyFill="1" applyBorder="1" applyAlignment="1">
      <alignment horizontal="center"/>
    </xf>
    <xf numFmtId="203" fontId="29" fillId="22" borderId="37" xfId="0" applyNumberFormat="1" applyFont="1" applyFill="1" applyBorder="1" applyAlignment="1">
      <alignment horizontal="center"/>
    </xf>
    <xf numFmtId="4" fontId="29" fillId="22" borderId="0" xfId="0" applyNumberFormat="1" applyFont="1" applyFill="1" applyBorder="1" applyAlignment="1">
      <alignment horizontal="center"/>
    </xf>
    <xf numFmtId="0" fontId="32" fillId="22" borderId="0" xfId="0" applyFont="1" applyFill="1" applyBorder="1" applyAlignment="1" quotePrefix="1">
      <alignment vertical="center"/>
    </xf>
    <xf numFmtId="0" fontId="32" fillId="22" borderId="0" xfId="0" applyFont="1" applyFill="1" applyBorder="1" applyAlignment="1" quotePrefix="1">
      <alignment horizontal="center" vertical="center"/>
    </xf>
    <xf numFmtId="0" fontId="61" fillId="22" borderId="0" xfId="0" applyFont="1" applyFill="1" applyBorder="1" applyAlignment="1" quotePrefix="1">
      <alignment horizontal="center" vertical="center"/>
    </xf>
    <xf numFmtId="190" fontId="32" fillId="0" borderId="0" xfId="0" applyNumberFormat="1" applyFont="1" applyFill="1" applyBorder="1" applyAlignment="1">
      <alignment/>
    </xf>
    <xf numFmtId="190" fontId="32" fillId="22" borderId="0" xfId="0" applyNumberFormat="1" applyFont="1" applyFill="1" applyBorder="1" applyAlignment="1">
      <alignment/>
    </xf>
    <xf numFmtId="0" fontId="40" fillId="0" borderId="40" xfId="0" applyFont="1" applyFill="1" applyBorder="1" applyAlignment="1" quotePrefix="1">
      <alignment horizontal="left"/>
    </xf>
    <xf numFmtId="0" fontId="37" fillId="0" borderId="40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left"/>
    </xf>
    <xf numFmtId="0" fontId="29" fillId="0" borderId="47" xfId="0" applyFont="1" applyFill="1" applyBorder="1" applyAlignment="1">
      <alignment horizontal="left"/>
    </xf>
    <xf numFmtId="0" fontId="29" fillId="0" borderId="47" xfId="0" applyFont="1" applyFill="1" applyBorder="1" applyAlignment="1">
      <alignment/>
    </xf>
    <xf numFmtId="0" fontId="40" fillId="0" borderId="40" xfId="0" applyFont="1" applyFill="1" applyBorder="1" applyAlignment="1">
      <alignment horizontal="center"/>
    </xf>
    <xf numFmtId="200" fontId="40" fillId="0" borderId="40" xfId="0" applyNumberFormat="1" applyFont="1" applyFill="1" applyBorder="1" applyAlignment="1">
      <alignment horizontal="center"/>
    </xf>
    <xf numFmtId="2" fontId="40" fillId="0" borderId="40" xfId="0" applyNumberFormat="1" applyFont="1" applyFill="1" applyBorder="1" applyAlignment="1">
      <alignment horizontal="center"/>
    </xf>
    <xf numFmtId="0" fontId="32" fillId="22" borderId="53" xfId="0" applyFont="1" applyFill="1" applyBorder="1" applyAlignment="1">
      <alignment horizontal="center"/>
    </xf>
    <xf numFmtId="0" fontId="46" fillId="22" borderId="45" xfId="0" applyFont="1" applyFill="1" applyBorder="1" applyAlignment="1">
      <alignment horizontal="center"/>
    </xf>
    <xf numFmtId="0" fontId="46" fillId="22" borderId="47" xfId="0" applyFont="1" applyFill="1" applyBorder="1" applyAlignment="1">
      <alignment horizontal="center"/>
    </xf>
    <xf numFmtId="2" fontId="31" fillId="22" borderId="0" xfId="0" applyNumberFormat="1" applyFont="1" applyFill="1" applyAlignment="1">
      <alignment/>
    </xf>
    <xf numFmtId="180" fontId="45" fillId="0" borderId="0" xfId="0" applyNumberFormat="1" applyFont="1" applyBorder="1" applyAlignment="1">
      <alignment horizontal="center"/>
    </xf>
    <xf numFmtId="2" fontId="45" fillId="22" borderId="67" xfId="0" applyNumberFormat="1" applyFont="1" applyFill="1" applyBorder="1" applyAlignment="1">
      <alignment horizontal="center"/>
    </xf>
    <xf numFmtId="0" fontId="33" fillId="22" borderId="0" xfId="0" applyFont="1" applyFill="1" applyBorder="1" applyAlignment="1" quotePrefix="1">
      <alignment horizontal="left"/>
    </xf>
    <xf numFmtId="0" fontId="32" fillId="22" borderId="32" xfId="0" applyFont="1" applyFill="1" applyBorder="1" applyAlignment="1">
      <alignment horizontal="center" vertical="center"/>
    </xf>
    <xf numFmtId="0" fontId="32" fillId="22" borderId="32" xfId="0" applyFont="1" applyFill="1" applyBorder="1" applyAlignment="1" quotePrefix="1">
      <alignment horizontal="center" vertical="center" wrapText="1"/>
    </xf>
    <xf numFmtId="0" fontId="32" fillId="22" borderId="32" xfId="0" applyFont="1" applyFill="1" applyBorder="1" applyAlignment="1">
      <alignment horizontal="center" vertical="center" wrapText="1"/>
    </xf>
    <xf numFmtId="0" fontId="45" fillId="22" borderId="32" xfId="0" applyFont="1" applyFill="1" applyBorder="1" applyAlignment="1">
      <alignment horizontal="center"/>
    </xf>
    <xf numFmtId="177" fontId="45" fillId="22" borderId="32" xfId="0" applyNumberFormat="1" applyFont="1" applyFill="1" applyBorder="1" applyAlignment="1">
      <alignment horizontal="center"/>
    </xf>
    <xf numFmtId="193" fontId="45" fillId="22" borderId="32" xfId="0" applyNumberFormat="1" applyFont="1" applyFill="1" applyBorder="1" applyAlignment="1">
      <alignment horizontal="center"/>
    </xf>
    <xf numFmtId="187" fontId="29" fillId="0" borderId="0" xfId="206" applyNumberFormat="1" applyFont="1" applyBorder="1" applyAlignment="1">
      <alignment horizontal="center"/>
    </xf>
    <xf numFmtId="187" fontId="29" fillId="22" borderId="0" xfId="206" applyNumberFormat="1" applyFont="1" applyFill="1" applyBorder="1" applyAlignment="1">
      <alignment horizontal="center"/>
    </xf>
    <xf numFmtId="0" fontId="60" fillId="22" borderId="0" xfId="0" applyFont="1" applyFill="1" applyAlignment="1">
      <alignment/>
    </xf>
    <xf numFmtId="0" fontId="33" fillId="22" borderId="0" xfId="0" applyFont="1" applyFill="1" applyAlignment="1" quotePrefix="1">
      <alignment horizontal="left"/>
    </xf>
    <xf numFmtId="0" fontId="52" fillId="0" borderId="0" xfId="0" applyFont="1" applyAlignment="1">
      <alignment horizontal="left"/>
    </xf>
    <xf numFmtId="0" fontId="72" fillId="0" borderId="0" xfId="0" applyFont="1" applyAlignment="1">
      <alignment horizontal="center"/>
    </xf>
    <xf numFmtId="0" fontId="73" fillId="22" borderId="0" xfId="0" applyFont="1" applyFill="1" applyBorder="1" applyAlignment="1">
      <alignment horizontal="center"/>
    </xf>
    <xf numFmtId="0" fontId="72" fillId="22" borderId="0" xfId="0" applyFont="1" applyFill="1" applyAlignment="1">
      <alignment/>
    </xf>
    <xf numFmtId="0" fontId="37" fillId="22" borderId="34" xfId="0" applyFont="1" applyFill="1" applyBorder="1" applyAlignment="1">
      <alignment horizontal="center"/>
    </xf>
    <xf numFmtId="0" fontId="37" fillId="22" borderId="37" xfId="0" applyFont="1" applyFill="1" applyBorder="1" applyAlignment="1">
      <alignment horizontal="center"/>
    </xf>
    <xf numFmtId="186" fontId="40" fillId="0" borderId="76" xfId="0" applyNumberFormat="1" applyFont="1" applyFill="1" applyBorder="1" applyAlignment="1">
      <alignment horizontal="center"/>
    </xf>
    <xf numFmtId="186" fontId="40" fillId="0" borderId="27" xfId="0" applyNumberFormat="1" applyFont="1" applyFill="1" applyBorder="1" applyAlignment="1">
      <alignment horizontal="center"/>
    </xf>
    <xf numFmtId="186" fontId="40" fillId="0" borderId="43" xfId="0" applyNumberFormat="1" applyFont="1" applyFill="1" applyBorder="1" applyAlignment="1">
      <alignment horizontal="center"/>
    </xf>
    <xf numFmtId="186" fontId="40" fillId="0" borderId="26" xfId="0" applyNumberFormat="1" applyFont="1" applyFill="1" applyBorder="1" applyAlignment="1">
      <alignment horizontal="center"/>
    </xf>
    <xf numFmtId="0" fontId="29" fillId="22" borderId="49" xfId="0" applyFont="1" applyFill="1" applyBorder="1" applyAlignment="1" quotePrefix="1">
      <alignment horizontal="left"/>
    </xf>
    <xf numFmtId="186" fontId="40" fillId="22" borderId="78" xfId="0" applyNumberFormat="1" applyFont="1" applyFill="1" applyBorder="1" applyAlignment="1">
      <alignment horizontal="center"/>
    </xf>
    <xf numFmtId="186" fontId="40" fillId="22" borderId="32" xfId="0" applyNumberFormat="1" applyFont="1" applyFill="1" applyBorder="1" applyAlignment="1">
      <alignment horizontal="center"/>
    </xf>
    <xf numFmtId="186" fontId="40" fillId="22" borderId="48" xfId="0" applyNumberFormat="1" applyFont="1" applyFill="1" applyBorder="1" applyAlignment="1">
      <alignment horizontal="center"/>
    </xf>
    <xf numFmtId="186" fontId="40" fillId="0" borderId="78" xfId="0" applyNumberFormat="1" applyFont="1" applyFill="1" applyBorder="1" applyAlignment="1">
      <alignment horizontal="center"/>
    </xf>
    <xf numFmtId="186" fontId="40" fillId="0" borderId="31" xfId="0" applyNumberFormat="1" applyFont="1" applyFill="1" applyBorder="1" applyAlignment="1">
      <alignment horizontal="center"/>
    </xf>
    <xf numFmtId="186" fontId="40" fillId="0" borderId="48" xfId="0" applyNumberFormat="1" applyFont="1" applyFill="1" applyBorder="1" applyAlignment="1">
      <alignment horizontal="center"/>
    </xf>
    <xf numFmtId="186" fontId="40" fillId="0" borderId="32" xfId="0" applyNumberFormat="1" applyFont="1" applyFill="1" applyBorder="1" applyAlignment="1">
      <alignment horizontal="center"/>
    </xf>
    <xf numFmtId="186" fontId="40" fillId="0" borderId="49" xfId="0" applyNumberFormat="1" applyFont="1" applyFill="1" applyBorder="1" applyAlignment="1" quotePrefix="1">
      <alignment horizontal="center"/>
    </xf>
    <xf numFmtId="0" fontId="29" fillId="22" borderId="52" xfId="0" applyFont="1" applyFill="1" applyBorder="1" applyAlignment="1" quotePrefix="1">
      <alignment horizontal="left"/>
    </xf>
    <xf numFmtId="186" fontId="40" fillId="0" borderId="52" xfId="0" applyNumberFormat="1" applyFont="1" applyFill="1" applyBorder="1" applyAlignment="1" quotePrefix="1">
      <alignment horizontal="center"/>
    </xf>
    <xf numFmtId="0" fontId="29" fillId="22" borderId="52" xfId="0" applyFont="1" applyFill="1" applyBorder="1" applyAlignment="1">
      <alignment horizontal="left"/>
    </xf>
    <xf numFmtId="186" fontId="40" fillId="22" borderId="90" xfId="0" applyNumberFormat="1" applyFont="1" applyFill="1" applyBorder="1" applyAlignment="1">
      <alignment horizontal="center"/>
    </xf>
    <xf numFmtId="186" fontId="40" fillId="22" borderId="35" xfId="0" applyNumberFormat="1" applyFont="1" applyFill="1" applyBorder="1" applyAlignment="1">
      <alignment horizontal="center"/>
    </xf>
    <xf numFmtId="186" fontId="40" fillId="22" borderId="68" xfId="0" applyNumberFormat="1" applyFont="1" applyFill="1" applyBorder="1" applyAlignment="1">
      <alignment horizontal="center"/>
    </xf>
    <xf numFmtId="186" fontId="40" fillId="0" borderId="66" xfId="0" applyNumberFormat="1" applyFont="1" applyFill="1" applyBorder="1" applyAlignment="1">
      <alignment horizontal="center"/>
    </xf>
    <xf numFmtId="186" fontId="40" fillId="0" borderId="90" xfId="0" applyNumberFormat="1" applyFont="1" applyFill="1" applyBorder="1" applyAlignment="1">
      <alignment horizontal="center"/>
    </xf>
    <xf numFmtId="186" fontId="40" fillId="0" borderId="34" xfId="0" applyNumberFormat="1" applyFont="1" applyFill="1" applyBorder="1" applyAlignment="1">
      <alignment horizontal="center"/>
    </xf>
    <xf numFmtId="186" fontId="40" fillId="0" borderId="68" xfId="0" applyNumberFormat="1" applyFont="1" applyFill="1" applyBorder="1" applyAlignment="1">
      <alignment horizontal="center"/>
    </xf>
    <xf numFmtId="186" fontId="40" fillId="22" borderId="76" xfId="0" applyNumberFormat="1" applyFont="1" applyFill="1" applyBorder="1" applyAlignment="1">
      <alignment horizontal="center"/>
    </xf>
    <xf numFmtId="186" fontId="40" fillId="22" borderId="27" xfId="0" applyNumberFormat="1" applyFont="1" applyFill="1" applyBorder="1" applyAlignment="1">
      <alignment horizontal="center"/>
    </xf>
    <xf numFmtId="186" fontId="40" fillId="22" borderId="43" xfId="0" applyNumberFormat="1" applyFont="1" applyFill="1" applyBorder="1" applyAlignment="1">
      <alignment horizontal="center"/>
    </xf>
    <xf numFmtId="177" fontId="33" fillId="0" borderId="0" xfId="0" applyNumberFormat="1" applyFont="1" applyFill="1" applyAlignment="1" quotePrefix="1">
      <alignment horizontal="left"/>
    </xf>
    <xf numFmtId="177" fontId="33" fillId="22" borderId="0" xfId="0" applyNumberFormat="1" applyFont="1" applyFill="1" applyAlignment="1" quotePrefix="1">
      <alignment horizontal="left"/>
    </xf>
    <xf numFmtId="0" fontId="39" fillId="0" borderId="0" xfId="106" applyFont="1" applyAlignment="1" applyProtection="1">
      <alignment/>
      <protection/>
    </xf>
    <xf numFmtId="0" fontId="34" fillId="22" borderId="0" xfId="0" applyFont="1" applyFill="1" applyBorder="1" applyAlignment="1" quotePrefix="1">
      <alignment horizontal="left"/>
    </xf>
    <xf numFmtId="0" fontId="34" fillId="22" borderId="0" xfId="0" applyFont="1" applyFill="1" applyBorder="1" applyAlignment="1" quotePrefix="1">
      <alignment/>
    </xf>
    <xf numFmtId="0" fontId="34" fillId="22" borderId="0" xfId="0" applyFont="1" applyFill="1" applyBorder="1" applyAlignment="1" quotePrefix="1">
      <alignment horizontal="center"/>
    </xf>
    <xf numFmtId="0" fontId="74" fillId="0" borderId="38" xfId="0" applyFont="1" applyBorder="1" applyAlignment="1">
      <alignment horizontal="center" vertical="center"/>
    </xf>
    <xf numFmtId="2" fontId="37" fillId="22" borderId="0" xfId="0" applyNumberFormat="1" applyFont="1" applyFill="1" applyBorder="1" applyAlignment="1" quotePrefix="1">
      <alignment horizontal="center"/>
    </xf>
    <xf numFmtId="0" fontId="74" fillId="0" borderId="88" xfId="0" applyFont="1" applyBorder="1" applyAlignment="1">
      <alignment horizontal="center" vertical="center"/>
    </xf>
    <xf numFmtId="188" fontId="45" fillId="0" borderId="47" xfId="0" applyNumberFormat="1" applyFont="1" applyBorder="1" applyAlignment="1">
      <alignment horizontal="center"/>
    </xf>
    <xf numFmtId="3" fontId="45" fillId="22" borderId="26" xfId="0" applyNumberFormat="1" applyFont="1" applyFill="1" applyBorder="1" applyAlignment="1">
      <alignment horizontal="center"/>
    </xf>
    <xf numFmtId="3" fontId="45" fillId="22" borderId="27" xfId="0" applyNumberFormat="1" applyFont="1" applyFill="1" applyBorder="1" applyAlignment="1">
      <alignment horizontal="center"/>
    </xf>
    <xf numFmtId="3" fontId="45" fillId="22" borderId="29" xfId="0" applyNumberFormat="1" applyFont="1" applyFill="1" applyBorder="1" applyAlignment="1">
      <alignment horizontal="center"/>
    </xf>
    <xf numFmtId="3" fontId="45" fillId="22" borderId="31" xfId="0" applyNumberFormat="1" applyFont="1" applyFill="1" applyBorder="1" applyAlignment="1">
      <alignment horizontal="center"/>
    </xf>
    <xf numFmtId="3" fontId="45" fillId="22" borderId="32" xfId="0" applyNumberFormat="1" applyFont="1" applyFill="1" applyBorder="1" applyAlignment="1">
      <alignment horizontal="center"/>
    </xf>
    <xf numFmtId="3" fontId="45" fillId="22" borderId="30" xfId="0" applyNumberFormat="1" applyFont="1" applyFill="1" applyBorder="1" applyAlignment="1">
      <alignment horizontal="center"/>
    </xf>
    <xf numFmtId="188" fontId="45" fillId="0" borderId="50" xfId="0" applyNumberFormat="1" applyFont="1" applyBorder="1" applyAlignment="1">
      <alignment horizontal="center"/>
    </xf>
    <xf numFmtId="188" fontId="45" fillId="0" borderId="49" xfId="0" applyNumberFormat="1" applyFont="1" applyBorder="1" applyAlignment="1">
      <alignment horizontal="center"/>
    </xf>
    <xf numFmtId="14" fontId="31" fillId="22" borderId="0" xfId="0" applyNumberFormat="1" applyFont="1" applyFill="1" applyBorder="1" applyAlignment="1">
      <alignment/>
    </xf>
    <xf numFmtId="0" fontId="69" fillId="22" borderId="0" xfId="0" applyFont="1" applyFill="1" applyBorder="1" applyAlignment="1">
      <alignment/>
    </xf>
    <xf numFmtId="0" fontId="69" fillId="22" borderId="0" xfId="0" applyFont="1" applyFill="1" applyAlignment="1">
      <alignment/>
    </xf>
    <xf numFmtId="17" fontId="46" fillId="22" borderId="40" xfId="0" applyNumberFormat="1" applyFont="1" applyFill="1" applyBorder="1" applyAlignment="1">
      <alignment horizontal="center"/>
    </xf>
    <xf numFmtId="17" fontId="49" fillId="22" borderId="59" xfId="0" applyNumberFormat="1" applyFont="1" applyFill="1" applyBorder="1" applyAlignment="1">
      <alignment horizontal="center"/>
    </xf>
    <xf numFmtId="17" fontId="49" fillId="22" borderId="25" xfId="0" applyNumberFormat="1" applyFont="1" applyFill="1" applyBorder="1" applyAlignment="1">
      <alignment horizontal="center"/>
    </xf>
    <xf numFmtId="0" fontId="51" fillId="22" borderId="64" xfId="0" applyFont="1" applyFill="1" applyBorder="1" applyAlignment="1">
      <alignment/>
    </xf>
    <xf numFmtId="0" fontId="51" fillId="22" borderId="29" xfId="0" applyFont="1" applyFill="1" applyBorder="1" applyAlignment="1">
      <alignment/>
    </xf>
    <xf numFmtId="177" fontId="49" fillId="22" borderId="44" xfId="0" applyNumberFormat="1" applyFont="1" applyFill="1" applyBorder="1" applyAlignment="1" applyProtection="1">
      <alignment horizontal="left" wrapText="1"/>
      <protection/>
    </xf>
    <xf numFmtId="177" fontId="49" fillId="22" borderId="49" xfId="0" applyNumberFormat="1" applyFont="1" applyFill="1" applyBorder="1" applyAlignment="1" applyProtection="1">
      <alignment horizontal="left" wrapText="1"/>
      <protection/>
    </xf>
    <xf numFmtId="177" fontId="5" fillId="0" borderId="62" xfId="0" applyNumberFormat="1" applyFont="1" applyFill="1" applyBorder="1" applyAlignment="1" applyProtection="1">
      <alignment horizontal="center"/>
      <protection/>
    </xf>
    <xf numFmtId="38" fontId="5" fillId="0" borderId="49" xfId="0" applyNumberFormat="1" applyFont="1" applyBorder="1" applyAlignment="1" applyProtection="1">
      <alignment horizontal="center"/>
      <protection/>
    </xf>
    <xf numFmtId="177" fontId="49" fillId="22" borderId="66" xfId="0" applyNumberFormat="1" applyFont="1" applyFill="1" applyBorder="1" applyAlignment="1" applyProtection="1">
      <alignment horizontal="left" wrapText="1"/>
      <protection/>
    </xf>
    <xf numFmtId="38" fontId="5" fillId="0" borderId="66" xfId="0" applyNumberFormat="1" applyFont="1" applyBorder="1" applyAlignment="1" applyProtection="1">
      <alignment horizontal="center"/>
      <protection/>
    </xf>
    <xf numFmtId="38" fontId="31" fillId="22" borderId="0" xfId="0" applyNumberFormat="1" applyFont="1" applyFill="1" applyBorder="1" applyAlignment="1">
      <alignment/>
    </xf>
    <xf numFmtId="177" fontId="51" fillId="22" borderId="0" xfId="0" applyNumberFormat="1" applyFont="1" applyFill="1" applyBorder="1" applyAlignment="1" applyProtection="1">
      <alignment horizontal="left"/>
      <protection/>
    </xf>
    <xf numFmtId="177" fontId="51" fillId="22" borderId="0" xfId="0" applyNumberFormat="1" applyFont="1" applyFill="1" applyBorder="1" applyAlignment="1" applyProtection="1">
      <alignment horizontal="center"/>
      <protection/>
    </xf>
    <xf numFmtId="0" fontId="69" fillId="0" borderId="0" xfId="0" applyFont="1" applyAlignment="1">
      <alignment/>
    </xf>
    <xf numFmtId="0" fontId="70" fillId="22" borderId="0" xfId="0" applyFont="1" applyFill="1" applyBorder="1" applyAlignment="1">
      <alignment/>
    </xf>
    <xf numFmtId="0" fontId="70" fillId="22" borderId="0" xfId="0" applyFont="1" applyFill="1" applyBorder="1" applyAlignment="1">
      <alignment horizontal="center"/>
    </xf>
    <xf numFmtId="177" fontId="5" fillId="22" borderId="0" xfId="0" applyNumberFormat="1" applyFont="1" applyFill="1" applyBorder="1" applyAlignment="1" applyProtection="1" quotePrefix="1">
      <alignment horizontal="left"/>
      <protection/>
    </xf>
    <xf numFmtId="177" fontId="5" fillId="22" borderId="0" xfId="0" applyNumberFormat="1" applyFont="1" applyFill="1" applyBorder="1" applyAlignment="1" applyProtection="1">
      <alignment horizontal="center"/>
      <protection/>
    </xf>
    <xf numFmtId="0" fontId="31" fillId="22" borderId="0" xfId="0" applyFont="1" applyFill="1" applyBorder="1" applyAlignment="1">
      <alignment horizontal="center"/>
    </xf>
    <xf numFmtId="0" fontId="39" fillId="22" borderId="0" xfId="106" applyFont="1" applyFill="1" applyBorder="1" applyAlignment="1" applyProtection="1">
      <alignment horizontal="center"/>
      <protection/>
    </xf>
    <xf numFmtId="0" fontId="75" fillId="22" borderId="0" xfId="106" applyFont="1" applyFill="1" applyBorder="1" applyAlignment="1" applyProtection="1">
      <alignment vertical="center"/>
      <protection/>
    </xf>
    <xf numFmtId="0" fontId="61" fillId="22" borderId="0" xfId="0" applyFont="1" applyFill="1" applyAlignment="1">
      <alignment horizontal="center"/>
    </xf>
    <xf numFmtId="0" fontId="69" fillId="22" borderId="0" xfId="0" applyFont="1" applyFill="1" applyAlignment="1">
      <alignment horizontal="left"/>
    </xf>
    <xf numFmtId="0" fontId="69" fillId="22" borderId="0" xfId="0" applyFont="1" applyFill="1" applyAlignment="1">
      <alignment horizontal="center"/>
    </xf>
    <xf numFmtId="0" fontId="32" fillId="22" borderId="0" xfId="0" applyFont="1" applyFill="1" applyAlignment="1" quotePrefix="1">
      <alignment/>
    </xf>
    <xf numFmtId="0" fontId="31" fillId="22" borderId="40" xfId="0" applyFont="1" applyFill="1" applyBorder="1" applyAlignment="1">
      <alignment/>
    </xf>
    <xf numFmtId="0" fontId="37" fillId="22" borderId="23" xfId="0" applyFont="1" applyFill="1" applyBorder="1" applyAlignment="1">
      <alignment horizontal="center" wrapText="1"/>
    </xf>
    <xf numFmtId="0" fontId="37" fillId="22" borderId="23" xfId="0" applyFont="1" applyFill="1" applyBorder="1" applyAlignment="1">
      <alignment horizontal="center" vertical="top" wrapText="1"/>
    </xf>
    <xf numFmtId="0" fontId="37" fillId="22" borderId="25" xfId="0" applyFont="1" applyFill="1" applyBorder="1" applyAlignment="1">
      <alignment horizontal="center" vertical="top" wrapText="1"/>
    </xf>
    <xf numFmtId="0" fontId="29" fillId="22" borderId="55" xfId="0" applyFont="1" applyFill="1" applyBorder="1" applyAlignment="1">
      <alignment horizontal="center" vertical="top" wrapText="1"/>
    </xf>
    <xf numFmtId="177" fontId="29" fillId="22" borderId="70" xfId="0" applyNumberFormat="1" applyFont="1" applyFill="1" applyBorder="1" applyAlignment="1">
      <alignment horizontal="center" vertical="top" wrapText="1"/>
    </xf>
    <xf numFmtId="177" fontId="29" fillId="22" borderId="71" xfId="0" applyNumberFormat="1" applyFont="1" applyFill="1" applyBorder="1" applyAlignment="1">
      <alignment horizontal="center" vertical="top" wrapText="1"/>
    </xf>
    <xf numFmtId="177" fontId="29" fillId="22" borderId="44" xfId="0" applyNumberFormat="1" applyFont="1" applyFill="1" applyBorder="1" applyAlignment="1">
      <alignment horizontal="center" vertical="top" wrapText="1"/>
    </xf>
    <xf numFmtId="0" fontId="29" fillId="22" borderId="49" xfId="0" applyFont="1" applyFill="1" applyBorder="1" applyAlignment="1">
      <alignment horizontal="center" vertical="top" wrapText="1"/>
    </xf>
    <xf numFmtId="177" fontId="29" fillId="22" borderId="32" xfId="0" applyNumberFormat="1" applyFont="1" applyFill="1" applyBorder="1" applyAlignment="1">
      <alignment horizontal="center" vertical="top" wrapText="1"/>
    </xf>
    <xf numFmtId="177" fontId="29" fillId="22" borderId="30" xfId="0" applyNumberFormat="1" applyFont="1" applyFill="1" applyBorder="1" applyAlignment="1">
      <alignment horizontal="center" vertical="top" wrapText="1"/>
    </xf>
    <xf numFmtId="177" fontId="29" fillId="22" borderId="49" xfId="0" applyNumberFormat="1" applyFont="1" applyFill="1" applyBorder="1" applyAlignment="1">
      <alignment horizontal="center" vertical="top" wrapText="1"/>
    </xf>
    <xf numFmtId="177" fontId="29" fillId="22" borderId="32" xfId="0" applyNumberFormat="1" applyFont="1" applyFill="1" applyBorder="1" applyAlignment="1">
      <alignment horizontal="center" wrapText="1"/>
    </xf>
    <xf numFmtId="177" fontId="29" fillId="22" borderId="30" xfId="0" applyNumberFormat="1" applyFont="1" applyFill="1" applyBorder="1" applyAlignment="1">
      <alignment horizontal="center" wrapText="1"/>
    </xf>
    <xf numFmtId="177" fontId="29" fillId="22" borderId="49" xfId="0" applyNumberFormat="1" applyFont="1" applyFill="1" applyBorder="1" applyAlignment="1">
      <alignment horizontal="center" wrapText="1"/>
    </xf>
    <xf numFmtId="0" fontId="29" fillId="22" borderId="52" xfId="0" applyFont="1" applyFill="1" applyBorder="1" applyAlignment="1">
      <alignment horizontal="center" vertical="top" wrapText="1"/>
    </xf>
    <xf numFmtId="177" fontId="29" fillId="22" borderId="91" xfId="0" applyNumberFormat="1" applyFont="1" applyFill="1" applyBorder="1" applyAlignment="1">
      <alignment horizontal="center" vertical="top" wrapText="1"/>
    </xf>
    <xf numFmtId="177" fontId="29" fillId="22" borderId="60" xfId="0" applyNumberFormat="1" applyFont="1" applyFill="1" applyBorder="1" applyAlignment="1">
      <alignment horizontal="center" vertical="top" wrapText="1"/>
    </xf>
    <xf numFmtId="0" fontId="40" fillId="22" borderId="40" xfId="0" applyFont="1" applyFill="1" applyBorder="1" applyAlignment="1">
      <alignment horizontal="center" vertical="top" wrapText="1"/>
    </xf>
    <xf numFmtId="177" fontId="40" fillId="22" borderId="23" xfId="0" applyNumberFormat="1" applyFont="1" applyFill="1" applyBorder="1" applyAlignment="1">
      <alignment horizontal="center" wrapText="1"/>
    </xf>
    <xf numFmtId="177" fontId="40" fillId="22" borderId="25" xfId="0" applyNumberFormat="1" applyFont="1" applyFill="1" applyBorder="1" applyAlignment="1">
      <alignment horizontal="center" wrapText="1"/>
    </xf>
    <xf numFmtId="177" fontId="40" fillId="22" borderId="40" xfId="0" applyNumberFormat="1" applyFont="1" applyFill="1" applyBorder="1" applyAlignment="1">
      <alignment horizontal="center" vertical="top" wrapText="1"/>
    </xf>
    <xf numFmtId="0" fontId="40" fillId="22" borderId="0" xfId="0" applyFont="1" applyFill="1" applyBorder="1" applyAlignment="1">
      <alignment horizontal="center" wrapText="1"/>
    </xf>
    <xf numFmtId="182" fontId="31" fillId="22" borderId="0" xfId="0" applyNumberFormat="1" applyFont="1" applyFill="1" applyBorder="1" applyAlignment="1">
      <alignment/>
    </xf>
    <xf numFmtId="0" fontId="40" fillId="22" borderId="0" xfId="0" applyFont="1" applyFill="1" applyBorder="1" applyAlignment="1">
      <alignment horizontal="left" vertical="top" wrapText="1"/>
    </xf>
    <xf numFmtId="3" fontId="29" fillId="22" borderId="0" xfId="0" applyNumberFormat="1" applyFont="1" applyFill="1" applyBorder="1" applyAlignment="1">
      <alignment horizontal="center" vertical="center"/>
    </xf>
    <xf numFmtId="0" fontId="29" fillId="22" borderId="0" xfId="0" applyFont="1" applyFill="1" applyBorder="1" applyAlignment="1">
      <alignment horizontal="center" wrapText="1"/>
    </xf>
    <xf numFmtId="3" fontId="29" fillId="22" borderId="0" xfId="0" applyNumberFormat="1" applyFont="1" applyFill="1" applyBorder="1" applyAlignment="1">
      <alignment horizontal="center" wrapText="1"/>
    </xf>
    <xf numFmtId="0" fontId="37" fillId="22" borderId="38" xfId="0" applyFont="1" applyFill="1" applyBorder="1" applyAlignment="1" quotePrefix="1">
      <alignment vertical="top"/>
    </xf>
    <xf numFmtId="0" fontId="37" fillId="22" borderId="82" xfId="0" applyFont="1" applyFill="1" applyBorder="1" applyAlignment="1" quotePrefix="1">
      <alignment vertical="top"/>
    </xf>
    <xf numFmtId="0" fontId="37" fillId="22" borderId="40" xfId="0" applyFont="1" applyFill="1" applyBorder="1" applyAlignment="1" quotePrefix="1">
      <alignment horizontal="center" vertical="center"/>
    </xf>
    <xf numFmtId="0" fontId="29" fillId="22" borderId="42" xfId="201" applyFont="1" applyFill="1" applyBorder="1" applyAlignment="1">
      <alignment/>
      <protection/>
    </xf>
    <xf numFmtId="0" fontId="31" fillId="0" borderId="76" xfId="0" applyFont="1" applyBorder="1" applyAlignment="1">
      <alignment/>
    </xf>
    <xf numFmtId="182" fontId="29" fillId="22" borderId="55" xfId="0" applyNumberFormat="1" applyFont="1" applyFill="1" applyBorder="1" applyAlignment="1">
      <alignment horizontal="center" vertical="top" wrapText="1"/>
    </xf>
    <xf numFmtId="182" fontId="29" fillId="0" borderId="55" xfId="0" applyNumberFormat="1" applyFont="1" applyFill="1" applyBorder="1" applyAlignment="1">
      <alignment horizontal="center" vertical="top" wrapText="1"/>
    </xf>
    <xf numFmtId="0" fontId="29" fillId="22" borderId="47" xfId="201" applyFont="1" applyFill="1" applyBorder="1" applyAlignment="1">
      <alignment/>
      <protection/>
    </xf>
    <xf numFmtId="0" fontId="31" fillId="22" borderId="78" xfId="0" applyFont="1" applyFill="1" applyBorder="1" applyAlignment="1">
      <alignment/>
    </xf>
    <xf numFmtId="182" fontId="29" fillId="22" borderId="49" xfId="0" applyNumberFormat="1" applyFont="1" applyFill="1" applyBorder="1" applyAlignment="1">
      <alignment horizontal="center" vertical="top" wrapText="1"/>
    </xf>
    <xf numFmtId="182" fontId="29" fillId="0" borderId="49" xfId="0" applyNumberFormat="1" applyFont="1" applyFill="1" applyBorder="1" applyAlignment="1">
      <alignment horizontal="center" vertical="top" wrapText="1"/>
    </xf>
    <xf numFmtId="182" fontId="29" fillId="22" borderId="41" xfId="0" applyNumberFormat="1" applyFont="1" applyFill="1" applyBorder="1" applyAlignment="1">
      <alignment horizontal="center" vertical="top" wrapText="1"/>
    </xf>
    <xf numFmtId="0" fontId="40" fillId="22" borderId="53" xfId="201" applyFont="1" applyFill="1" applyBorder="1" applyAlignment="1" quotePrefix="1">
      <alignment horizontal="left"/>
      <protection/>
    </xf>
    <xf numFmtId="0" fontId="31" fillId="22" borderId="75" xfId="0" applyFont="1" applyFill="1" applyBorder="1" applyAlignment="1">
      <alignment horizontal="left"/>
    </xf>
    <xf numFmtId="182" fontId="40" fillId="22" borderId="40" xfId="0" applyNumberFormat="1" applyFont="1" applyFill="1" applyBorder="1" applyAlignment="1">
      <alignment horizontal="center" vertical="top" wrapText="1"/>
    </xf>
    <xf numFmtId="182" fontId="40" fillId="0" borderId="40" xfId="0" applyNumberFormat="1" applyFont="1" applyFill="1" applyBorder="1" applyAlignment="1">
      <alignment horizontal="center" vertical="top" wrapText="1"/>
    </xf>
    <xf numFmtId="0" fontId="40" fillId="22" borderId="0" xfId="201" applyFont="1" applyFill="1" applyBorder="1">
      <alignment/>
      <protection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7" fillId="22" borderId="53" xfId="0" applyFont="1" applyFill="1" applyBorder="1" applyAlignment="1" quotePrefix="1">
      <alignment vertical="top"/>
    </xf>
    <xf numFmtId="0" fontId="37" fillId="22" borderId="75" xfId="0" applyFont="1" applyFill="1" applyBorder="1" applyAlignment="1" quotePrefix="1">
      <alignment vertical="top"/>
    </xf>
    <xf numFmtId="0" fontId="31" fillId="22" borderId="82" xfId="0" applyFont="1" applyFill="1" applyBorder="1" applyAlignment="1">
      <alignment/>
    </xf>
    <xf numFmtId="0" fontId="29" fillId="0" borderId="38" xfId="201" applyFont="1" applyFill="1" applyBorder="1" applyAlignment="1" applyProtection="1">
      <alignment/>
      <protection/>
    </xf>
    <xf numFmtId="182" fontId="29" fillId="22" borderId="56" xfId="201" applyNumberFormat="1" applyFont="1" applyFill="1" applyBorder="1" applyAlignment="1" applyProtection="1">
      <alignment horizontal="center"/>
      <protection/>
    </xf>
    <xf numFmtId="182" fontId="29" fillId="0" borderId="56" xfId="201" applyNumberFormat="1" applyFont="1" applyFill="1" applyBorder="1" applyAlignment="1" applyProtection="1">
      <alignment horizontal="center"/>
      <protection/>
    </xf>
    <xf numFmtId="182" fontId="29" fillId="22" borderId="56" xfId="0" applyNumberFormat="1" applyFont="1" applyFill="1" applyBorder="1" applyAlignment="1">
      <alignment horizontal="center" vertical="top" wrapText="1"/>
    </xf>
    <xf numFmtId="182" fontId="29" fillId="22" borderId="49" xfId="201" applyNumberFormat="1" applyFont="1" applyFill="1" applyBorder="1" applyAlignment="1" applyProtection="1">
      <alignment horizontal="center"/>
      <protection/>
    </xf>
    <xf numFmtId="0" fontId="31" fillId="22" borderId="77" xfId="0" applyFont="1" applyFill="1" applyBorder="1" applyAlignment="1">
      <alignment/>
    </xf>
    <xf numFmtId="182" fontId="40" fillId="22" borderId="55" xfId="0" applyNumberFormat="1" applyFont="1" applyFill="1" applyBorder="1" applyAlignment="1">
      <alignment horizontal="center" vertical="top" wrapText="1"/>
    </xf>
    <xf numFmtId="0" fontId="29" fillId="0" borderId="47" xfId="201" applyFont="1" applyFill="1" applyBorder="1" applyAlignment="1" applyProtection="1" quotePrefix="1">
      <alignment horizontal="left"/>
      <protection/>
    </xf>
    <xf numFmtId="182" fontId="29" fillId="0" borderId="49" xfId="201" applyNumberFormat="1" applyFont="1" applyFill="1" applyBorder="1" applyAlignment="1" applyProtection="1">
      <alignment horizontal="center"/>
      <protection/>
    </xf>
    <xf numFmtId="0" fontId="44" fillId="22" borderId="78" xfId="0" applyFont="1" applyFill="1" applyBorder="1" applyAlignment="1">
      <alignment/>
    </xf>
    <xf numFmtId="182" fontId="40" fillId="22" borderId="49" xfId="0" applyNumberFormat="1" applyFont="1" applyFill="1" applyBorder="1" applyAlignment="1">
      <alignment horizontal="center" vertical="top" wrapText="1"/>
    </xf>
    <xf numFmtId="0" fontId="44" fillId="22" borderId="0" xfId="0" applyFont="1" applyFill="1" applyBorder="1" applyAlignment="1">
      <alignment/>
    </xf>
    <xf numFmtId="182" fontId="40" fillId="0" borderId="49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202" fontId="31" fillId="22" borderId="0" xfId="0" applyNumberFormat="1" applyFont="1" applyFill="1" applyBorder="1" applyAlignment="1">
      <alignment/>
    </xf>
    <xf numFmtId="177" fontId="31" fillId="22" borderId="0" xfId="0" applyNumberFormat="1" applyFont="1" applyFill="1" applyBorder="1" applyAlignment="1">
      <alignment horizontal="center"/>
    </xf>
    <xf numFmtId="177" fontId="31" fillId="22" borderId="0" xfId="0" applyNumberFormat="1" applyFont="1" applyFill="1" applyBorder="1" applyAlignment="1">
      <alignment/>
    </xf>
    <xf numFmtId="0" fontId="37" fillId="22" borderId="40" xfId="0" applyFont="1" applyFill="1" applyBorder="1" applyAlignment="1">
      <alignment horizontal="center" vertical="top" wrapText="1"/>
    </xf>
    <xf numFmtId="0" fontId="37" fillId="22" borderId="40" xfId="0" applyFont="1" applyFill="1" applyBorder="1" applyAlignment="1">
      <alignment horizontal="center" wrapText="1"/>
    </xf>
    <xf numFmtId="0" fontId="44" fillId="22" borderId="40" xfId="0" applyFont="1" applyFill="1" applyBorder="1" applyAlignment="1">
      <alignment horizontal="center" vertical="center" wrapText="1"/>
    </xf>
    <xf numFmtId="3" fontId="44" fillId="22" borderId="40" xfId="0" applyNumberFormat="1" applyFont="1" applyFill="1" applyBorder="1" applyAlignment="1">
      <alignment horizontal="center" vertical="center"/>
    </xf>
    <xf numFmtId="0" fontId="44" fillId="22" borderId="0" xfId="0" applyFont="1" applyFill="1" applyBorder="1" applyAlignment="1">
      <alignment horizontal="center" vertical="top" wrapText="1"/>
    </xf>
    <xf numFmtId="3" fontId="31" fillId="22" borderId="0" xfId="0" applyNumberFormat="1" applyFont="1" applyFill="1" applyBorder="1" applyAlignment="1">
      <alignment wrapText="1"/>
    </xf>
    <xf numFmtId="3" fontId="31" fillId="22" borderId="0" xfId="0" applyNumberFormat="1" applyFont="1" applyFill="1" applyBorder="1" applyAlignment="1">
      <alignment horizontal="center" wrapText="1"/>
    </xf>
    <xf numFmtId="0" fontId="30" fillId="22" borderId="0" xfId="106" applyFont="1" applyFill="1" applyBorder="1" applyAlignment="1" applyProtection="1">
      <alignment horizontal="center"/>
      <protection/>
    </xf>
    <xf numFmtId="0" fontId="40" fillId="22" borderId="0" xfId="0" applyFont="1" applyFill="1" applyBorder="1" applyAlignment="1">
      <alignment horizontal="left"/>
    </xf>
    <xf numFmtId="0" fontId="31" fillId="0" borderId="0" xfId="0" applyFont="1" applyAlignment="1">
      <alignment horizontal="center"/>
    </xf>
    <xf numFmtId="0" fontId="45" fillId="22" borderId="49" xfId="0" applyFont="1" applyFill="1" applyBorder="1" applyAlignment="1">
      <alignment vertical="center"/>
    </xf>
    <xf numFmtId="182" fontId="46" fillId="22" borderId="40" xfId="0" applyNumberFormat="1" applyFont="1" applyFill="1" applyBorder="1" applyAlignment="1" applyProtection="1">
      <alignment horizontal="center"/>
      <protection/>
    </xf>
    <xf numFmtId="0" fontId="45" fillId="22" borderId="49" xfId="0" applyFont="1" applyFill="1" applyBorder="1" applyAlignment="1" quotePrefix="1">
      <alignment horizontal="left" vertical="center"/>
    </xf>
    <xf numFmtId="0" fontId="45" fillId="22" borderId="66" xfId="0" applyFont="1" applyFill="1" applyBorder="1" applyAlignment="1">
      <alignment vertical="center"/>
    </xf>
    <xf numFmtId="0" fontId="44" fillId="22" borderId="0" xfId="0" applyFont="1" applyFill="1" applyAlignment="1">
      <alignment vertical="center"/>
    </xf>
    <xf numFmtId="0" fontId="40" fillId="0" borderId="21" xfId="0" applyFont="1" applyFill="1" applyBorder="1" applyAlignment="1">
      <alignment horizontal="left" vertical="center"/>
    </xf>
    <xf numFmtId="0" fontId="40" fillId="0" borderId="95" xfId="0" applyFont="1" applyFill="1" applyBorder="1" applyAlignment="1">
      <alignment horizontal="left" vertical="center"/>
    </xf>
    <xf numFmtId="0" fontId="1" fillId="22" borderId="0" xfId="106" applyFill="1" applyAlignment="1" applyProtection="1" quotePrefix="1">
      <alignment horizontal="left"/>
      <protection/>
    </xf>
    <xf numFmtId="3" fontId="40" fillId="0" borderId="21" xfId="0" applyNumberFormat="1" applyFont="1" applyFill="1" applyBorder="1" applyAlignment="1">
      <alignment horizontal="center" vertical="center"/>
    </xf>
    <xf numFmtId="3" fontId="40" fillId="0" borderId="96" xfId="0" applyNumberFormat="1" applyFont="1" applyFill="1" applyBorder="1" applyAlignment="1">
      <alignment horizontal="center" vertical="center"/>
    </xf>
    <xf numFmtId="3" fontId="29" fillId="0" borderId="21" xfId="0" applyNumberFormat="1" applyFont="1" applyFill="1" applyBorder="1" applyAlignment="1">
      <alignment horizontal="center" vertical="center" wrapText="1"/>
    </xf>
    <xf numFmtId="3" fontId="29" fillId="0" borderId="96" xfId="0" applyNumberFormat="1" applyFont="1" applyFill="1" applyBorder="1" applyAlignment="1">
      <alignment horizontal="center" vertical="center" wrapText="1"/>
    </xf>
    <xf numFmtId="3" fontId="29" fillId="0" borderId="21" xfId="0" applyNumberFormat="1" applyFont="1" applyFill="1" applyBorder="1" applyAlignment="1">
      <alignment horizontal="center" vertical="center"/>
    </xf>
    <xf numFmtId="3" fontId="29" fillId="0" borderId="96" xfId="0" applyNumberFormat="1" applyFont="1" applyFill="1" applyBorder="1" applyAlignment="1">
      <alignment horizontal="center" vertical="center"/>
    </xf>
    <xf numFmtId="3" fontId="40" fillId="0" borderId="95" xfId="0" applyNumberFormat="1" applyFont="1" applyFill="1" applyBorder="1" applyAlignment="1">
      <alignment horizontal="center" vertical="center" wrapText="1"/>
    </xf>
    <xf numFmtId="3" fontId="40" fillId="0" borderId="97" xfId="0" applyNumberFormat="1" applyFont="1" applyFill="1" applyBorder="1" applyAlignment="1">
      <alignment horizontal="center" vertical="center" wrapText="1"/>
    </xf>
    <xf numFmtId="0" fontId="40" fillId="22" borderId="0" xfId="0" applyFont="1" applyFill="1" applyAlignment="1">
      <alignment/>
    </xf>
    <xf numFmtId="0" fontId="29" fillId="22" borderId="98" xfId="0" applyFont="1" applyFill="1" applyBorder="1" applyAlignment="1">
      <alignment/>
    </xf>
    <xf numFmtId="3" fontId="29" fillId="22" borderId="99" xfId="0" applyNumberFormat="1" applyFont="1" applyFill="1" applyBorder="1" applyAlignment="1">
      <alignment horizontal="center"/>
    </xf>
    <xf numFmtId="3" fontId="29" fillId="22" borderId="98" xfId="0" applyNumberFormat="1" applyFont="1" applyFill="1" applyBorder="1" applyAlignment="1">
      <alignment horizontal="center"/>
    </xf>
    <xf numFmtId="3" fontId="29" fillId="22" borderId="100" xfId="0" applyNumberFormat="1" applyFont="1" applyFill="1" applyBorder="1" applyAlignment="1">
      <alignment horizontal="center"/>
    </xf>
    <xf numFmtId="0" fontId="40" fillId="22" borderId="101" xfId="0" applyFont="1" applyFill="1" applyBorder="1" applyAlignment="1">
      <alignment horizontal="left" vertical="center"/>
    </xf>
    <xf numFmtId="38" fontId="40" fillId="22" borderId="102" xfId="0" applyNumberFormat="1" applyFont="1" applyFill="1" applyBorder="1" applyAlignment="1">
      <alignment horizontal="center"/>
    </xf>
    <xf numFmtId="38" fontId="40" fillId="22" borderId="101" xfId="0" applyNumberFormat="1" applyFont="1" applyFill="1" applyBorder="1" applyAlignment="1">
      <alignment horizontal="center"/>
    </xf>
    <xf numFmtId="38" fontId="40" fillId="9" borderId="101" xfId="0" applyNumberFormat="1" applyFont="1" applyFill="1" applyBorder="1" applyAlignment="1">
      <alignment horizontal="center"/>
    </xf>
    <xf numFmtId="0" fontId="40" fillId="22" borderId="98" xfId="0" applyFont="1" applyFill="1" applyBorder="1" applyAlignment="1" quotePrefix="1">
      <alignment horizontal="left" vertical="center"/>
    </xf>
    <xf numFmtId="38" fontId="40" fillId="22" borderId="103" xfId="0" applyNumberFormat="1" applyFont="1" applyFill="1" applyBorder="1" applyAlignment="1">
      <alignment horizontal="center"/>
    </xf>
    <xf numFmtId="38" fontId="40" fillId="22" borderId="98" xfId="0" applyNumberFormat="1" applyFont="1" applyFill="1" applyBorder="1" applyAlignment="1">
      <alignment horizontal="center"/>
    </xf>
    <xf numFmtId="38" fontId="40" fillId="9" borderId="98" xfId="0" applyNumberFormat="1" applyFont="1" applyFill="1" applyBorder="1" applyAlignment="1">
      <alignment horizontal="center"/>
    </xf>
    <xf numFmtId="0" fontId="29" fillId="22" borderId="98" xfId="0" applyFont="1" applyFill="1" applyBorder="1" applyAlignment="1" quotePrefix="1">
      <alignment horizontal="left" vertical="center"/>
    </xf>
    <xf numFmtId="38" fontId="29" fillId="22" borderId="103" xfId="0" applyNumberFormat="1" applyFont="1" applyFill="1" applyBorder="1" applyAlignment="1">
      <alignment horizontal="center"/>
    </xf>
    <xf numFmtId="38" fontId="29" fillId="22" borderId="98" xfId="0" applyNumberFormat="1" applyFont="1" applyFill="1" applyBorder="1" applyAlignment="1">
      <alignment horizontal="center"/>
    </xf>
    <xf numFmtId="38" fontId="29" fillId="9" borderId="98" xfId="0" applyNumberFormat="1" applyFont="1" applyFill="1" applyBorder="1" applyAlignment="1">
      <alignment horizontal="center"/>
    </xf>
    <xf numFmtId="0" fontId="29" fillId="22" borderId="98" xfId="0" applyFont="1" applyFill="1" applyBorder="1" applyAlignment="1">
      <alignment horizontal="left" vertical="center"/>
    </xf>
    <xf numFmtId="0" fontId="29" fillId="22" borderId="98" xfId="0" applyFont="1" applyFill="1" applyBorder="1" applyAlignment="1">
      <alignment horizontal="left" vertical="center" wrapText="1"/>
    </xf>
    <xf numFmtId="0" fontId="29" fillId="22" borderId="104" xfId="0" applyFont="1" applyFill="1" applyBorder="1" applyAlignment="1">
      <alignment/>
    </xf>
    <xf numFmtId="38" fontId="29" fillId="22" borderId="105" xfId="0" applyNumberFormat="1" applyFont="1" applyFill="1" applyBorder="1" applyAlignment="1">
      <alignment horizontal="center"/>
    </xf>
    <xf numFmtId="38" fontId="29" fillId="22" borderId="104" xfId="0" applyNumberFormat="1" applyFont="1" applyFill="1" applyBorder="1" applyAlignment="1">
      <alignment horizontal="center"/>
    </xf>
    <xf numFmtId="38" fontId="29" fillId="9" borderId="104" xfId="0" applyNumberFormat="1" applyFont="1" applyFill="1" applyBorder="1" applyAlignment="1">
      <alignment horizontal="center"/>
    </xf>
    <xf numFmtId="38" fontId="29" fillId="22" borderId="106" xfId="0" applyNumberFormat="1" applyFont="1" applyFill="1" applyBorder="1" applyAlignment="1">
      <alignment horizontal="center"/>
    </xf>
    <xf numFmtId="38" fontId="29" fillId="9" borderId="106" xfId="0" applyNumberFormat="1" applyFont="1" applyFill="1" applyBorder="1" applyAlignment="1">
      <alignment horizontal="center"/>
    </xf>
    <xf numFmtId="2" fontId="45" fillId="22" borderId="46" xfId="0" applyNumberFormat="1" applyFont="1" applyFill="1" applyBorder="1" applyAlignment="1">
      <alignment horizontal="center"/>
    </xf>
    <xf numFmtId="2" fontId="45" fillId="22" borderId="87" xfId="0" applyNumberFormat="1" applyFont="1" applyFill="1" applyBorder="1" applyAlignment="1">
      <alignment horizontal="center"/>
    </xf>
    <xf numFmtId="2" fontId="45" fillId="22" borderId="64" xfId="0" applyNumberFormat="1" applyFont="1" applyFill="1" applyBorder="1" applyAlignment="1">
      <alignment horizontal="center"/>
    </xf>
    <xf numFmtId="0" fontId="46" fillId="22" borderId="44" xfId="0" applyFont="1" applyFill="1" applyBorder="1" applyAlignment="1">
      <alignment/>
    </xf>
    <xf numFmtId="0" fontId="46" fillId="22" borderId="49" xfId="0" applyFont="1" applyFill="1" applyBorder="1" applyAlignment="1">
      <alignment/>
    </xf>
    <xf numFmtId="0" fontId="46" fillId="22" borderId="55" xfId="0" applyFont="1" applyFill="1" applyBorder="1" applyAlignment="1">
      <alignment/>
    </xf>
    <xf numFmtId="0" fontId="46" fillId="22" borderId="66" xfId="0" applyFont="1" applyFill="1" applyBorder="1" applyAlignment="1">
      <alignment/>
    </xf>
    <xf numFmtId="0" fontId="37" fillId="22" borderId="56" xfId="0" applyFont="1" applyFill="1" applyBorder="1" applyAlignment="1">
      <alignment horizontal="center" vertical="center" wrapText="1"/>
    </xf>
    <xf numFmtId="0" fontId="37" fillId="22" borderId="56" xfId="0" applyFont="1" applyFill="1" applyBorder="1" applyAlignment="1">
      <alignment horizontal="center" vertical="center"/>
    </xf>
    <xf numFmtId="0" fontId="37" fillId="22" borderId="56" xfId="0" applyFont="1" applyFill="1" applyBorder="1" applyAlignment="1" quotePrefix="1">
      <alignment horizontal="center" vertical="center" wrapText="1"/>
    </xf>
    <xf numFmtId="0" fontId="45" fillId="22" borderId="45" xfId="0" applyFont="1" applyFill="1" applyBorder="1" applyAlignment="1">
      <alignment horizontal="left" indent="1"/>
    </xf>
    <xf numFmtId="0" fontId="45" fillId="22" borderId="47" xfId="0" applyFont="1" applyFill="1" applyBorder="1" applyAlignment="1">
      <alignment horizontal="left" indent="1"/>
    </xf>
    <xf numFmtId="0" fontId="45" fillId="22" borderId="65" xfId="0" applyFont="1" applyFill="1" applyBorder="1" applyAlignment="1">
      <alignment horizontal="left" indent="1"/>
    </xf>
    <xf numFmtId="0" fontId="32" fillId="22" borderId="0" xfId="0" applyFont="1" applyFill="1" applyAlignment="1">
      <alignment/>
    </xf>
    <xf numFmtId="177" fontId="45" fillId="22" borderId="0" xfId="0" applyNumberFormat="1" applyFont="1" applyFill="1" applyBorder="1" applyAlignment="1">
      <alignment horizontal="center"/>
    </xf>
    <xf numFmtId="0" fontId="37" fillId="9" borderId="53" xfId="0" applyFont="1" applyFill="1" applyBorder="1" applyAlignment="1">
      <alignment horizontal="center" vertical="center" wrapText="1"/>
    </xf>
    <xf numFmtId="0" fontId="37" fillId="9" borderId="40" xfId="0" applyFont="1" applyFill="1" applyBorder="1" applyAlignment="1">
      <alignment horizontal="center" vertical="center" wrapText="1"/>
    </xf>
    <xf numFmtId="199" fontId="37" fillId="9" borderId="40" xfId="0" applyNumberFormat="1" applyFont="1" applyFill="1" applyBorder="1" applyAlignment="1">
      <alignment horizontal="center" vertical="center" wrapText="1"/>
    </xf>
    <xf numFmtId="186" fontId="40" fillId="9" borderId="81" xfId="0" applyNumberFormat="1" applyFont="1" applyFill="1" applyBorder="1" applyAlignment="1">
      <alignment horizontal="center"/>
    </xf>
    <xf numFmtId="186" fontId="40" fillId="9" borderId="41" xfId="0" applyNumberFormat="1" applyFont="1" applyFill="1" applyBorder="1" applyAlignment="1">
      <alignment horizontal="center"/>
    </xf>
    <xf numFmtId="186" fontId="29" fillId="9" borderId="44" xfId="0" applyNumberFormat="1" applyFont="1" applyFill="1" applyBorder="1" applyAlignment="1">
      <alignment horizontal="center"/>
    </xf>
    <xf numFmtId="186" fontId="29" fillId="9" borderId="55" xfId="0" applyNumberFormat="1" applyFont="1" applyFill="1" applyBorder="1" applyAlignment="1">
      <alignment horizontal="center"/>
    </xf>
    <xf numFmtId="186" fontId="29" fillId="9" borderId="49" xfId="0" applyNumberFormat="1" applyFont="1" applyFill="1" applyBorder="1" applyAlignment="1">
      <alignment horizontal="center"/>
    </xf>
    <xf numFmtId="186" fontId="29" fillId="9" borderId="52" xfId="0" applyNumberFormat="1" applyFont="1" applyFill="1" applyBorder="1" applyAlignment="1">
      <alignment/>
    </xf>
    <xf numFmtId="186" fontId="40" fillId="9" borderId="40" xfId="0" applyNumberFormat="1" applyFont="1" applyFill="1" applyBorder="1" applyAlignment="1">
      <alignment horizontal="center"/>
    </xf>
    <xf numFmtId="186" fontId="29" fillId="9" borderId="52" xfId="0" applyNumberFormat="1" applyFont="1" applyFill="1" applyBorder="1" applyAlignment="1">
      <alignment horizontal="center"/>
    </xf>
    <xf numFmtId="0" fontId="37" fillId="9" borderId="40" xfId="0" applyNumberFormat="1" applyFont="1" applyFill="1" applyBorder="1" applyAlignment="1">
      <alignment horizontal="center" vertical="center" wrapText="1"/>
    </xf>
    <xf numFmtId="0" fontId="76" fillId="22" borderId="0" xfId="0" applyFont="1" applyFill="1" applyBorder="1" applyAlignment="1">
      <alignment horizontal="center"/>
    </xf>
    <xf numFmtId="0" fontId="76" fillId="22" borderId="0" xfId="0" applyFont="1" applyFill="1" applyAlignment="1">
      <alignment horizontal="center"/>
    </xf>
    <xf numFmtId="0" fontId="77" fillId="22" borderId="0" xfId="0" applyFont="1" applyFill="1" applyBorder="1" applyAlignment="1">
      <alignment/>
    </xf>
    <xf numFmtId="0" fontId="78" fillId="22" borderId="0" xfId="0" applyFont="1" applyFill="1" applyBorder="1" applyAlignment="1">
      <alignment/>
    </xf>
    <xf numFmtId="0" fontId="77" fillId="22" borderId="0" xfId="0" applyFont="1" applyFill="1" applyBorder="1" applyAlignment="1">
      <alignment/>
    </xf>
    <xf numFmtId="0" fontId="77" fillId="22" borderId="0" xfId="0" applyFont="1" applyFill="1" applyBorder="1" applyAlignment="1" quotePrefix="1">
      <alignment horizontal="left" vertical="top"/>
    </xf>
    <xf numFmtId="0" fontId="77" fillId="22" borderId="0" xfId="0" applyFont="1" applyFill="1" applyBorder="1" applyAlignment="1">
      <alignment vertical="top"/>
    </xf>
    <xf numFmtId="0" fontId="79" fillId="22" borderId="0" xfId="0" applyFont="1" applyFill="1" applyBorder="1" applyAlignment="1">
      <alignment/>
    </xf>
    <xf numFmtId="0" fontId="80" fillId="22" borderId="0" xfId="0" applyFont="1" applyFill="1" applyAlignment="1">
      <alignment horizontal="center"/>
    </xf>
    <xf numFmtId="3" fontId="77" fillId="22" borderId="0" xfId="0" applyNumberFormat="1" applyFont="1" applyFill="1" applyBorder="1" applyAlignment="1" applyProtection="1">
      <alignment horizontal="left"/>
      <protection/>
    </xf>
    <xf numFmtId="0" fontId="81" fillId="22" borderId="0" xfId="106" applyFont="1" applyFill="1" applyBorder="1" applyAlignment="1" applyProtection="1">
      <alignment/>
      <protection/>
    </xf>
    <xf numFmtId="3" fontId="77" fillId="22" borderId="0" xfId="0" applyNumberFormat="1" applyFont="1" applyFill="1" applyBorder="1" applyAlignment="1" applyProtection="1" quotePrefix="1">
      <alignment horizontal="left"/>
      <protection/>
    </xf>
    <xf numFmtId="0" fontId="82" fillId="22" borderId="0" xfId="0" applyFont="1" applyFill="1" applyBorder="1" applyAlignment="1">
      <alignment horizontal="center"/>
    </xf>
    <xf numFmtId="0" fontId="77" fillId="0" borderId="0" xfId="0" applyFont="1" applyAlignment="1">
      <alignment/>
    </xf>
    <xf numFmtId="0" fontId="76" fillId="22" borderId="0" xfId="0" applyFont="1" applyFill="1" applyBorder="1" applyAlignment="1">
      <alignment/>
    </xf>
    <xf numFmtId="0" fontId="76" fillId="22" borderId="0" xfId="0" applyFont="1" applyFill="1" applyBorder="1" applyAlignment="1" quotePrefix="1">
      <alignment/>
    </xf>
    <xf numFmtId="0" fontId="76" fillId="0" borderId="0" xfId="0" applyFont="1" applyAlignment="1">
      <alignment/>
    </xf>
    <xf numFmtId="0" fontId="83" fillId="9" borderId="0" xfId="106" applyFont="1" applyFill="1" applyBorder="1" applyAlignment="1" applyProtection="1" quotePrefix="1">
      <alignment horizontal="left"/>
      <protection/>
    </xf>
    <xf numFmtId="0" fontId="80" fillId="9" borderId="0" xfId="0" applyFont="1" applyFill="1" applyAlignment="1">
      <alignment/>
    </xf>
    <xf numFmtId="177" fontId="5" fillId="0" borderId="34" xfId="0" applyNumberFormat="1" applyFont="1" applyFill="1" applyBorder="1" applyAlignment="1" applyProtection="1">
      <alignment horizontal="center"/>
      <protection/>
    </xf>
    <xf numFmtId="0" fontId="45" fillId="22" borderId="56" xfId="0" applyFont="1" applyFill="1" applyBorder="1" applyAlignment="1">
      <alignment/>
    </xf>
    <xf numFmtId="0" fontId="51" fillId="22" borderId="107" xfId="0" applyFont="1" applyFill="1" applyBorder="1" applyAlignment="1">
      <alignment/>
    </xf>
    <xf numFmtId="0" fontId="51" fillId="22" borderId="108" xfId="0" applyFont="1" applyFill="1" applyBorder="1" applyAlignment="1">
      <alignment/>
    </xf>
    <xf numFmtId="0" fontId="45" fillId="22" borderId="57" xfId="0" applyFont="1" applyFill="1" applyBorder="1" applyAlignment="1">
      <alignment/>
    </xf>
    <xf numFmtId="0" fontId="51" fillId="22" borderId="80" xfId="0" applyFont="1" applyFill="1" applyBorder="1" applyAlignment="1">
      <alignment/>
    </xf>
    <xf numFmtId="177" fontId="5" fillId="0" borderId="64" xfId="0" applyNumberFormat="1" applyFont="1" applyFill="1" applyBorder="1" applyAlignment="1" applyProtection="1">
      <alignment horizontal="center"/>
      <protection/>
    </xf>
    <xf numFmtId="177" fontId="5" fillId="0" borderId="29" xfId="0" applyNumberFormat="1" applyFont="1" applyFill="1" applyBorder="1" applyAlignment="1" applyProtection="1">
      <alignment horizontal="center"/>
      <protection/>
    </xf>
    <xf numFmtId="177" fontId="5" fillId="0" borderId="30" xfId="0" applyNumberFormat="1" applyFont="1" applyFill="1" applyBorder="1" applyAlignment="1" applyProtection="1">
      <alignment horizontal="center"/>
      <protection/>
    </xf>
    <xf numFmtId="177" fontId="5" fillId="0" borderId="37" xfId="0" applyNumberFormat="1" applyFont="1" applyFill="1" applyBorder="1" applyAlignment="1" applyProtection="1">
      <alignment horizontal="center"/>
      <protection/>
    </xf>
    <xf numFmtId="2" fontId="45" fillId="22" borderId="78" xfId="0" applyNumberFormat="1" applyFont="1" applyFill="1" applyBorder="1" applyAlignment="1">
      <alignment horizontal="center"/>
    </xf>
    <xf numFmtId="2" fontId="45" fillId="0" borderId="49" xfId="0" applyNumberFormat="1" applyFont="1" applyFill="1" applyBorder="1" applyAlignment="1">
      <alignment horizontal="center"/>
    </xf>
    <xf numFmtId="2" fontId="45" fillId="0" borderId="46" xfId="0" applyNumberFormat="1" applyFont="1" applyFill="1" applyBorder="1" applyAlignment="1">
      <alignment horizontal="center"/>
    </xf>
    <xf numFmtId="2" fontId="45" fillId="0" borderId="48" xfId="0" applyNumberFormat="1" applyFont="1" applyFill="1" applyBorder="1" applyAlignment="1">
      <alignment horizontal="center"/>
    </xf>
    <xf numFmtId="2" fontId="45" fillId="0" borderId="51" xfId="0" applyNumberFormat="1" applyFont="1" applyFill="1" applyBorder="1" applyAlignment="1">
      <alignment horizontal="center"/>
    </xf>
    <xf numFmtId="2" fontId="56" fillId="0" borderId="48" xfId="0" applyNumberFormat="1" applyFont="1" applyFill="1" applyBorder="1" applyAlignment="1">
      <alignment horizontal="center"/>
    </xf>
    <xf numFmtId="2" fontId="45" fillId="22" borderId="44" xfId="0" applyNumberFormat="1" applyFont="1" applyFill="1" applyBorder="1" applyAlignment="1">
      <alignment horizontal="center"/>
    </xf>
    <xf numFmtId="2" fontId="45" fillId="22" borderId="49" xfId="0" applyNumberFormat="1" applyFont="1" applyFill="1" applyBorder="1" applyAlignment="1">
      <alignment horizontal="center"/>
    </xf>
    <xf numFmtId="2" fontId="45" fillId="22" borderId="52" xfId="0" applyNumberFormat="1" applyFont="1" applyFill="1" applyBorder="1" applyAlignment="1">
      <alignment horizontal="center"/>
    </xf>
    <xf numFmtId="2" fontId="45" fillId="22" borderId="55" xfId="0" applyNumberFormat="1" applyFont="1" applyFill="1" applyBorder="1" applyAlignment="1">
      <alignment horizontal="center"/>
    </xf>
    <xf numFmtId="2" fontId="40" fillId="0" borderId="54" xfId="0" applyNumberFormat="1" applyFont="1" applyFill="1" applyBorder="1" applyAlignment="1">
      <alignment horizontal="center"/>
    </xf>
    <xf numFmtId="180" fontId="29" fillId="0" borderId="44" xfId="0" applyNumberFormat="1" applyFont="1" applyFill="1" applyBorder="1" applyAlignment="1">
      <alignment horizontal="center"/>
    </xf>
    <xf numFmtId="180" fontId="29" fillId="0" borderId="49" xfId="0" applyNumberFormat="1" applyFont="1" applyFill="1" applyBorder="1" applyAlignment="1">
      <alignment horizontal="center"/>
    </xf>
    <xf numFmtId="180" fontId="29" fillId="0" borderId="43" xfId="0" applyNumberFormat="1" applyFont="1" applyFill="1" applyBorder="1" applyAlignment="1">
      <alignment horizontal="center"/>
    </xf>
    <xf numFmtId="180" fontId="29" fillId="0" borderId="48" xfId="0" applyNumberFormat="1" applyFont="1" applyFill="1" applyBorder="1" applyAlignment="1">
      <alignment horizontal="center"/>
    </xf>
    <xf numFmtId="180" fontId="29" fillId="0" borderId="66" xfId="0" applyNumberFormat="1" applyFont="1" applyFill="1" applyBorder="1" applyAlignment="1">
      <alignment horizontal="center"/>
    </xf>
    <xf numFmtId="38" fontId="40" fillId="22" borderId="51" xfId="0" applyNumberFormat="1" applyFont="1" applyFill="1" applyBorder="1" applyAlignment="1">
      <alignment horizontal="center"/>
    </xf>
    <xf numFmtId="0" fontId="31" fillId="22" borderId="82" xfId="0" applyFont="1" applyFill="1" applyBorder="1" applyAlignment="1">
      <alignment/>
    </xf>
    <xf numFmtId="0" fontId="44" fillId="22" borderId="40" xfId="0" applyFont="1" applyFill="1" applyBorder="1" applyAlignment="1" quotePrefix="1">
      <alignment horizontal="center" vertical="center" wrapText="1"/>
    </xf>
    <xf numFmtId="0" fontId="44" fillId="22" borderId="25" xfId="0" applyFont="1" applyFill="1" applyBorder="1" applyAlignment="1" quotePrefix="1">
      <alignment horizontal="center" vertical="center" wrapText="1"/>
    </xf>
    <xf numFmtId="0" fontId="44" fillId="22" borderId="23" xfId="0" applyFont="1" applyFill="1" applyBorder="1" applyAlignment="1">
      <alignment horizontal="center" vertical="center" wrapText="1"/>
    </xf>
    <xf numFmtId="0" fontId="40" fillId="22" borderId="89" xfId="0" applyFont="1" applyFill="1" applyBorder="1" applyAlignment="1">
      <alignment horizontal="center" vertical="center" wrapText="1"/>
    </xf>
    <xf numFmtId="0" fontId="40" fillId="22" borderId="53" xfId="0" applyFont="1" applyFill="1" applyBorder="1" applyAlignment="1">
      <alignment horizontal="center" vertical="center" wrapText="1"/>
    </xf>
    <xf numFmtId="0" fontId="40" fillId="22" borderId="40" xfId="0" applyFont="1" applyFill="1" applyBorder="1" applyAlignment="1">
      <alignment horizontal="center" vertical="center" wrapText="1"/>
    </xf>
    <xf numFmtId="0" fontId="40" fillId="22" borderId="58" xfId="0" applyFont="1" applyFill="1" applyBorder="1" applyAlignment="1">
      <alignment horizontal="center" vertical="center" wrapText="1"/>
    </xf>
    <xf numFmtId="0" fontId="40" fillId="22" borderId="87" xfId="0" applyFont="1" applyFill="1" applyBorder="1" applyAlignment="1">
      <alignment horizontal="center" vertical="center" wrapText="1"/>
    </xf>
    <xf numFmtId="0" fontId="30" fillId="22" borderId="82" xfId="106" applyFont="1" applyFill="1" applyBorder="1" applyAlignment="1" applyProtection="1">
      <alignment horizontal="center"/>
      <protection/>
    </xf>
    <xf numFmtId="182" fontId="40" fillId="22" borderId="75" xfId="0" applyNumberFormat="1" applyFont="1" applyFill="1" applyBorder="1" applyAlignment="1">
      <alignment horizontal="center"/>
    </xf>
    <xf numFmtId="182" fontId="40" fillId="22" borderId="56" xfId="0" applyNumberFormat="1" applyFont="1" applyFill="1" applyBorder="1" applyAlignment="1">
      <alignment horizontal="center" vertical="center"/>
    </xf>
    <xf numFmtId="182" fontId="40" fillId="22" borderId="40" xfId="0" applyNumberFormat="1" applyFont="1" applyFill="1" applyBorder="1" applyAlignment="1">
      <alignment horizontal="center" vertical="center"/>
    </xf>
    <xf numFmtId="182" fontId="40" fillId="22" borderId="41" xfId="0" applyNumberFormat="1" applyFont="1" applyFill="1" applyBorder="1" applyAlignment="1">
      <alignment horizontal="center" vertical="center"/>
    </xf>
    <xf numFmtId="182" fontId="40" fillId="0" borderId="56" xfId="0" applyNumberFormat="1" applyFont="1" applyFill="1" applyBorder="1" applyAlignment="1">
      <alignment horizontal="center" vertical="center"/>
    </xf>
    <xf numFmtId="182" fontId="40" fillId="0" borderId="40" xfId="0" applyNumberFormat="1" applyFont="1" applyFill="1" applyBorder="1" applyAlignment="1">
      <alignment horizontal="center" vertical="center"/>
    </xf>
    <xf numFmtId="191" fontId="40" fillId="0" borderId="76" xfId="0" applyNumberFormat="1" applyFont="1" applyFill="1" applyBorder="1" applyAlignment="1">
      <alignment horizontal="center"/>
    </xf>
    <xf numFmtId="191" fontId="40" fillId="0" borderId="44" xfId="0" applyNumberFormat="1" applyFont="1" applyFill="1" applyBorder="1" applyAlignment="1">
      <alignment horizontal="center"/>
    </xf>
    <xf numFmtId="191" fontId="40" fillId="0" borderId="48" xfId="0" applyNumberFormat="1" applyFont="1" applyFill="1" applyBorder="1" applyAlignment="1">
      <alignment horizontal="center"/>
    </xf>
    <xf numFmtId="191" fontId="40" fillId="22" borderId="68" xfId="0" applyNumberFormat="1" applyFont="1" applyFill="1" applyBorder="1" applyAlignment="1">
      <alignment horizontal="center"/>
    </xf>
    <xf numFmtId="191" fontId="40" fillId="0" borderId="49" xfId="0" applyNumberFormat="1" applyFont="1" applyFill="1" applyBorder="1" applyAlignment="1">
      <alignment horizontal="center"/>
    </xf>
    <xf numFmtId="191" fontId="40" fillId="22" borderId="66" xfId="0" applyNumberFormat="1" applyFont="1" applyFill="1" applyBorder="1" applyAlignment="1">
      <alignment horizontal="center"/>
    </xf>
    <xf numFmtId="191" fontId="40" fillId="0" borderId="43" xfId="0" applyNumberFormat="1" applyFont="1" applyFill="1" applyBorder="1" applyAlignment="1">
      <alignment horizontal="center"/>
    </xf>
    <xf numFmtId="3" fontId="40" fillId="22" borderId="100" xfId="0" applyNumberFormat="1" applyFont="1" applyFill="1" applyBorder="1" applyAlignment="1">
      <alignment horizontal="center"/>
    </xf>
    <xf numFmtId="0" fontId="32" fillId="22" borderId="54" xfId="0" applyFont="1" applyFill="1" applyBorder="1" applyAlignment="1" quotePrefix="1">
      <alignment horizontal="center"/>
    </xf>
    <xf numFmtId="2" fontId="45" fillId="22" borderId="48" xfId="0" applyNumberFormat="1" applyFont="1" applyFill="1" applyBorder="1" applyAlignment="1">
      <alignment horizontal="center"/>
    </xf>
    <xf numFmtId="0" fontId="32" fillId="22" borderId="40" xfId="0" applyFont="1" applyFill="1" applyBorder="1" applyAlignment="1">
      <alignment horizontal="center"/>
    </xf>
    <xf numFmtId="2" fontId="32" fillId="22" borderId="41" xfId="0" applyNumberFormat="1" applyFont="1" applyFill="1" applyBorder="1" applyAlignment="1">
      <alignment horizontal="center"/>
    </xf>
    <xf numFmtId="2" fontId="32" fillId="22" borderId="40" xfId="0" applyNumberFormat="1" applyFont="1" applyFill="1" applyBorder="1" applyAlignment="1">
      <alignment horizontal="center"/>
    </xf>
    <xf numFmtId="0" fontId="46" fillId="22" borderId="82" xfId="0" applyFont="1" applyFill="1" applyBorder="1" applyAlignment="1">
      <alignment/>
    </xf>
    <xf numFmtId="3" fontId="45" fillId="22" borderId="51" xfId="0" applyNumberFormat="1" applyFont="1" applyFill="1" applyBorder="1" applyAlignment="1">
      <alignment horizontal="center"/>
    </xf>
    <xf numFmtId="178" fontId="45" fillId="22" borderId="52" xfId="0" applyNumberFormat="1" applyFont="1" applyFill="1" applyBorder="1" applyAlignment="1">
      <alignment horizontal="center"/>
    </xf>
    <xf numFmtId="0" fontId="46" fillId="22" borderId="57" xfId="0" applyFont="1" applyFill="1" applyBorder="1" applyAlignment="1">
      <alignment horizontal="center"/>
    </xf>
    <xf numFmtId="3" fontId="45" fillId="22" borderId="49" xfId="0" applyNumberFormat="1" applyFont="1" applyFill="1" applyBorder="1" applyAlignment="1">
      <alignment horizontal="center"/>
    </xf>
    <xf numFmtId="0" fontId="45" fillId="22" borderId="82" xfId="0" applyFont="1" applyFill="1" applyBorder="1" applyAlignment="1">
      <alignment/>
    </xf>
    <xf numFmtId="3" fontId="49" fillId="0" borderId="40" xfId="0" applyNumberFormat="1" applyFont="1" applyFill="1" applyBorder="1" applyAlignment="1">
      <alignment horizontal="center"/>
    </xf>
    <xf numFmtId="190" fontId="32" fillId="22" borderId="58" xfId="0" applyNumberFormat="1" applyFont="1" applyFill="1" applyBorder="1" applyAlignment="1">
      <alignment horizontal="center"/>
    </xf>
    <xf numFmtId="17" fontId="32" fillId="22" borderId="87" xfId="0" applyNumberFormat="1" applyFont="1" applyFill="1" applyBorder="1" applyAlignment="1" quotePrefix="1">
      <alignment horizontal="center"/>
    </xf>
    <xf numFmtId="17" fontId="46" fillId="22" borderId="40" xfId="0" applyNumberFormat="1" applyFont="1" applyFill="1" applyBorder="1" applyAlignment="1">
      <alignment horizontal="center" vertical="center"/>
    </xf>
    <xf numFmtId="17" fontId="46" fillId="22" borderId="54" xfId="0" applyNumberFormat="1" applyFont="1" applyFill="1" applyBorder="1" applyAlignment="1">
      <alignment horizontal="center" vertical="center"/>
    </xf>
    <xf numFmtId="176" fontId="50" fillId="0" borderId="0" xfId="112" applyNumberFormat="1" applyFont="1" applyBorder="1" applyAlignment="1">
      <alignment horizontal="center"/>
    </xf>
    <xf numFmtId="177" fontId="40" fillId="22" borderId="54" xfId="0" applyNumberFormat="1" applyFont="1" applyFill="1" applyBorder="1" applyAlignment="1">
      <alignment horizontal="center" vertical="center" wrapText="1"/>
    </xf>
    <xf numFmtId="3" fontId="29" fillId="0" borderId="55" xfId="0" applyNumberFormat="1" applyFont="1" applyFill="1" applyBorder="1" applyAlignment="1">
      <alignment horizontal="center"/>
    </xf>
    <xf numFmtId="3" fontId="29" fillId="0" borderId="41" xfId="0" applyNumberFormat="1" applyFont="1" applyFill="1" applyBorder="1" applyAlignment="1">
      <alignment horizontal="center"/>
    </xf>
    <xf numFmtId="3" fontId="29" fillId="0" borderId="40" xfId="0" applyNumberFormat="1" applyFont="1" applyFill="1" applyBorder="1" applyAlignment="1">
      <alignment horizontal="center"/>
    </xf>
    <xf numFmtId="178" fontId="29" fillId="0" borderId="40" xfId="0" applyNumberFormat="1" applyFont="1" applyFill="1" applyBorder="1" applyAlignment="1">
      <alignment horizontal="center"/>
    </xf>
    <xf numFmtId="3" fontId="29" fillId="0" borderId="58" xfId="0" applyNumberFormat="1" applyFont="1" applyFill="1" applyBorder="1" applyAlignment="1">
      <alignment horizontal="center"/>
    </xf>
    <xf numFmtId="0" fontId="29" fillId="22" borderId="57" xfId="0" applyFont="1" applyFill="1" applyBorder="1" applyAlignment="1">
      <alignment/>
    </xf>
    <xf numFmtId="178" fontId="45" fillId="22" borderId="49" xfId="0" applyNumberFormat="1" applyFont="1" applyFill="1" applyBorder="1" applyAlignment="1">
      <alignment horizontal="center"/>
    </xf>
    <xf numFmtId="186" fontId="29" fillId="22" borderId="40" xfId="0" applyNumberFormat="1" applyFont="1" applyFill="1" applyBorder="1" applyAlignment="1">
      <alignment horizontal="center"/>
    </xf>
    <xf numFmtId="186" fontId="29" fillId="22" borderId="41" xfId="0" applyNumberFormat="1" applyFont="1" applyFill="1" applyBorder="1" applyAlignment="1">
      <alignment/>
    </xf>
    <xf numFmtId="177" fontId="29" fillId="0" borderId="31" xfId="0" applyNumberFormat="1" applyFont="1" applyFill="1" applyBorder="1" applyAlignment="1">
      <alignment horizontal="center"/>
    </xf>
    <xf numFmtId="201" fontId="29" fillId="0" borderId="32" xfId="0" applyNumberFormat="1" applyFont="1" applyFill="1" applyBorder="1" applyAlignment="1">
      <alignment horizontal="center"/>
    </xf>
    <xf numFmtId="201" fontId="29" fillId="0" borderId="71" xfId="0" applyNumberFormat="1" applyFont="1" applyFill="1" applyBorder="1" applyAlignment="1">
      <alignment horizontal="center"/>
    </xf>
    <xf numFmtId="177" fontId="29" fillId="0" borderId="34" xfId="0" applyNumberFormat="1" applyFont="1" applyFill="1" applyBorder="1" applyAlignment="1">
      <alignment horizontal="center"/>
    </xf>
    <xf numFmtId="201" fontId="29" fillId="0" borderId="35" xfId="0" applyNumberFormat="1" applyFont="1" applyFill="1" applyBorder="1" applyAlignment="1">
      <alignment horizontal="center"/>
    </xf>
    <xf numFmtId="201" fontId="29" fillId="0" borderId="37" xfId="0" applyNumberFormat="1" applyFont="1" applyFill="1" applyBorder="1" applyAlignment="1">
      <alignment horizontal="center"/>
    </xf>
    <xf numFmtId="0" fontId="46" fillId="22" borderId="82" xfId="0" applyFont="1" applyFill="1" applyBorder="1" applyAlignment="1">
      <alignment horizontal="center"/>
    </xf>
    <xf numFmtId="188" fontId="24" fillId="22" borderId="40" xfId="0" applyNumberFormat="1" applyFont="1" applyFill="1" applyBorder="1" applyAlignment="1">
      <alignment horizontal="center" vertical="center" wrapText="1"/>
    </xf>
    <xf numFmtId="177" fontId="40" fillId="22" borderId="40" xfId="0" applyNumberFormat="1" applyFont="1" applyFill="1" applyBorder="1" applyAlignment="1">
      <alignment horizontal="center" vertical="center" wrapText="1"/>
    </xf>
    <xf numFmtId="178" fontId="29" fillId="0" borderId="55" xfId="0" applyNumberFormat="1" applyFont="1" applyFill="1" applyBorder="1" applyAlignment="1">
      <alignment horizontal="center"/>
    </xf>
    <xf numFmtId="178" fontId="29" fillId="0" borderId="41" xfId="0" applyNumberFormat="1" applyFont="1" applyFill="1" applyBorder="1" applyAlignment="1">
      <alignment horizontal="center"/>
    </xf>
    <xf numFmtId="3" fontId="29" fillId="0" borderId="75" xfId="0" applyNumberFormat="1" applyFont="1" applyFill="1" applyBorder="1" applyAlignment="1">
      <alignment horizontal="center"/>
    </xf>
    <xf numFmtId="3" fontId="5" fillId="0" borderId="62" xfId="0" applyNumberFormat="1" applyFont="1" applyFill="1" applyBorder="1" applyAlignment="1" applyProtection="1">
      <alignment horizontal="center"/>
      <protection/>
    </xf>
    <xf numFmtId="3" fontId="5" fillId="0" borderId="34" xfId="0" applyNumberFormat="1" applyFont="1" applyFill="1" applyBorder="1" applyAlignment="1" applyProtection="1">
      <alignment horizontal="center"/>
      <protection/>
    </xf>
    <xf numFmtId="3" fontId="5" fillId="0" borderId="68" xfId="0" applyNumberFormat="1" applyFont="1" applyFill="1" applyBorder="1" applyAlignment="1" applyProtection="1">
      <alignment horizontal="center"/>
      <protection/>
    </xf>
    <xf numFmtId="3" fontId="5" fillId="0" borderId="67" xfId="0" applyNumberFormat="1" applyFont="1" applyFill="1" applyBorder="1" applyAlignment="1" applyProtection="1">
      <alignment horizontal="center"/>
      <protection/>
    </xf>
    <xf numFmtId="0" fontId="31" fillId="22" borderId="89" xfId="0" applyFont="1" applyFill="1" applyBorder="1" applyAlignment="1">
      <alignment/>
    </xf>
    <xf numFmtId="38" fontId="5" fillId="0" borderId="44" xfId="0" applyNumberFormat="1" applyFont="1" applyBorder="1" applyAlignment="1" applyProtection="1">
      <alignment horizontal="center"/>
      <protection/>
    </xf>
    <xf numFmtId="3" fontId="5" fillId="0" borderId="29" xfId="0" applyNumberFormat="1" applyFont="1" applyFill="1" applyBorder="1" applyAlignment="1" applyProtection="1">
      <alignment horizontal="center"/>
      <protection/>
    </xf>
    <xf numFmtId="3" fontId="5" fillId="0" borderId="26" xfId="0" applyNumberFormat="1" applyFont="1" applyFill="1" applyBorder="1" applyAlignment="1" applyProtection="1">
      <alignment horizontal="center"/>
      <protection/>
    </xf>
    <xf numFmtId="177" fontId="49" fillId="22" borderId="56" xfId="0" applyNumberFormat="1" applyFont="1" applyFill="1" applyBorder="1" applyAlignment="1" applyProtection="1">
      <alignment horizontal="left" wrapText="1"/>
      <protection/>
    </xf>
    <xf numFmtId="40" fontId="5" fillId="0" borderId="44" xfId="0" applyNumberFormat="1" applyFont="1" applyBorder="1" applyAlignment="1" applyProtection="1">
      <alignment horizontal="center"/>
      <protection/>
    </xf>
    <xf numFmtId="40" fontId="5" fillId="0" borderId="56" xfId="0" applyNumberFormat="1" applyFont="1" applyBorder="1" applyAlignment="1" applyProtection="1">
      <alignment horizontal="center"/>
      <protection/>
    </xf>
    <xf numFmtId="40" fontId="5" fillId="0" borderId="66" xfId="0" applyNumberFormat="1" applyFont="1" applyBorder="1" applyAlignment="1" applyProtection="1">
      <alignment horizontal="center"/>
      <protection/>
    </xf>
    <xf numFmtId="40" fontId="5" fillId="0" borderId="52" xfId="0" applyNumberFormat="1" applyFont="1" applyBorder="1" applyAlignment="1" applyProtection="1">
      <alignment horizontal="center"/>
      <protection/>
    </xf>
    <xf numFmtId="40" fontId="5" fillId="0" borderId="41" xfId="0" applyNumberFormat="1" applyFont="1" applyBorder="1" applyAlignment="1" applyProtection="1">
      <alignment horizontal="center"/>
      <protection/>
    </xf>
    <xf numFmtId="40" fontId="5" fillId="0" borderId="49" xfId="0" applyNumberFormat="1" applyFont="1" applyBorder="1" applyAlignment="1" applyProtection="1">
      <alignment horizontal="center"/>
      <protection/>
    </xf>
    <xf numFmtId="186" fontId="40" fillId="0" borderId="44" xfId="0" applyNumberFormat="1" applyFont="1" applyFill="1" applyBorder="1" applyAlignment="1">
      <alignment horizontal="center"/>
    </xf>
    <xf numFmtId="186" fontId="40" fillId="0" borderId="49" xfId="0" applyNumberFormat="1" applyFont="1" applyFill="1" applyBorder="1" applyAlignment="1">
      <alignment horizontal="center"/>
    </xf>
    <xf numFmtId="178" fontId="0" fillId="0" borderId="45" xfId="0" applyNumberFormat="1" applyFont="1" applyFill="1" applyBorder="1" applyAlignment="1">
      <alignment horizontal="center"/>
    </xf>
    <xf numFmtId="178" fontId="29" fillId="22" borderId="32" xfId="0" applyNumberFormat="1" applyFont="1" applyFill="1" applyBorder="1" applyAlignment="1">
      <alignment horizontal="center"/>
    </xf>
    <xf numFmtId="178" fontId="0" fillId="0" borderId="46" xfId="0" applyNumberFormat="1" applyFont="1" applyFill="1" applyBorder="1" applyAlignment="1">
      <alignment horizontal="center"/>
    </xf>
    <xf numFmtId="178" fontId="0" fillId="0" borderId="88" xfId="0" applyNumberFormat="1" applyFont="1" applyFill="1" applyBorder="1" applyAlignment="1">
      <alignment horizontal="center"/>
    </xf>
    <xf numFmtId="178" fontId="0" fillId="0" borderId="35" xfId="0" applyNumberFormat="1" applyFont="1" applyFill="1" applyBorder="1" applyAlignment="1">
      <alignment horizontal="center"/>
    </xf>
    <xf numFmtId="178" fontId="0" fillId="0" borderId="87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190" fontId="32" fillId="0" borderId="0" xfId="0" applyNumberFormat="1" applyFont="1" applyFill="1" applyBorder="1" applyAlignment="1" quotePrefix="1">
      <alignment/>
    </xf>
    <xf numFmtId="0" fontId="2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17" fontId="40" fillId="0" borderId="0" xfId="0" applyNumberFormat="1" applyFont="1" applyFill="1" applyBorder="1" applyAlignment="1">
      <alignment horizontal="center" vertical="center"/>
    </xf>
    <xf numFmtId="184" fontId="40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91" fontId="40" fillId="0" borderId="42" xfId="0" applyNumberFormat="1" applyFont="1" applyFill="1" applyBorder="1" applyAlignment="1">
      <alignment horizontal="center"/>
    </xf>
    <xf numFmtId="191" fontId="40" fillId="0" borderId="47" xfId="0" applyNumberFormat="1" applyFont="1" applyFill="1" applyBorder="1" applyAlignment="1">
      <alignment horizontal="center"/>
    </xf>
    <xf numFmtId="191" fontId="40" fillId="22" borderId="47" xfId="0" applyNumberFormat="1" applyFont="1" applyFill="1" applyBorder="1" applyAlignment="1">
      <alignment horizontal="center"/>
    </xf>
    <xf numFmtId="191" fontId="40" fillId="22" borderId="65" xfId="0" applyNumberFormat="1" applyFont="1" applyFill="1" applyBorder="1" applyAlignment="1">
      <alignment horizontal="center"/>
    </xf>
    <xf numFmtId="0" fontId="29" fillId="22" borderId="31" xfId="0" applyFont="1" applyFill="1" applyBorder="1" applyAlignment="1">
      <alignment vertical="center"/>
    </xf>
    <xf numFmtId="0" fontId="29" fillId="22" borderId="31" xfId="0" applyFont="1" applyFill="1" applyBorder="1" applyAlignment="1">
      <alignment horizontal="left" vertical="center" indent="1"/>
    </xf>
    <xf numFmtId="0" fontId="31" fillId="22" borderId="31" xfId="0" applyFont="1" applyFill="1" applyBorder="1" applyAlignment="1">
      <alignment vertical="center"/>
    </xf>
    <xf numFmtId="0" fontId="44" fillId="22" borderId="31" xfId="0" applyFont="1" applyFill="1" applyBorder="1" applyAlignment="1">
      <alignment horizontal="left" vertical="center"/>
    </xf>
    <xf numFmtId="178" fontId="29" fillId="22" borderId="31" xfId="204" applyNumberFormat="1" applyFont="1" applyFill="1" applyBorder="1" applyAlignment="1">
      <alignment horizontal="center"/>
    </xf>
    <xf numFmtId="178" fontId="29" fillId="22" borderId="109" xfId="204" applyNumberFormat="1" applyFont="1" applyFill="1" applyBorder="1" applyAlignment="1">
      <alignment horizontal="center"/>
    </xf>
    <xf numFmtId="0" fontId="44" fillId="22" borderId="26" xfId="0" applyFont="1" applyFill="1" applyBorder="1" applyAlignment="1">
      <alignment horizontal="left" vertical="center"/>
    </xf>
    <xf numFmtId="179" fontId="31" fillId="22" borderId="34" xfId="0" applyNumberFormat="1" applyFont="1" applyFill="1" applyBorder="1" applyAlignment="1" applyProtection="1">
      <alignment horizontal="left"/>
      <protection/>
    </xf>
    <xf numFmtId="178" fontId="29" fillId="22" borderId="69" xfId="204" applyNumberFormat="1" applyFont="1" applyFill="1" applyBorder="1" applyAlignment="1">
      <alignment horizontal="center"/>
    </xf>
    <xf numFmtId="0" fontId="31" fillId="22" borderId="69" xfId="0" applyFont="1" applyFill="1" applyBorder="1" applyAlignment="1">
      <alignment horizontal="left" vertical="center"/>
    </xf>
    <xf numFmtId="178" fontId="29" fillId="0" borderId="54" xfId="0" applyNumberFormat="1" applyFont="1" applyFill="1" applyBorder="1" applyAlignment="1">
      <alignment horizontal="center"/>
    </xf>
    <xf numFmtId="0" fontId="70" fillId="22" borderId="56" xfId="0" applyFont="1" applyFill="1" applyBorder="1" applyAlignment="1" quotePrefix="1">
      <alignment vertical="center" wrapText="1"/>
    </xf>
    <xf numFmtId="0" fontId="70" fillId="22" borderId="41" xfId="0" applyFont="1" applyFill="1" applyBorder="1" applyAlignment="1">
      <alignment vertical="center" wrapText="1"/>
    </xf>
    <xf numFmtId="0" fontId="29" fillId="22" borderId="41" xfId="0" applyFont="1" applyFill="1" applyBorder="1" applyAlignment="1" quotePrefix="1">
      <alignment horizontal="center"/>
    </xf>
    <xf numFmtId="0" fontId="29" fillId="22" borderId="66" xfId="0" applyFont="1" applyFill="1" applyBorder="1" applyAlignment="1">
      <alignment horizontal="center" vertical="center"/>
    </xf>
    <xf numFmtId="0" fontId="29" fillId="22" borderId="87" xfId="0" applyFont="1" applyFill="1" applyBorder="1" applyAlignment="1">
      <alignment vertical="center"/>
    </xf>
    <xf numFmtId="2" fontId="37" fillId="22" borderId="54" xfId="0" applyNumberFormat="1" applyFont="1" applyFill="1" applyBorder="1" applyAlignment="1">
      <alignment horizontal="center" wrapText="1"/>
    </xf>
    <xf numFmtId="2" fontId="37" fillId="22" borderId="40" xfId="0" applyNumberFormat="1" applyFont="1" applyFill="1" applyBorder="1" applyAlignment="1">
      <alignment horizontal="center" vertical="center"/>
    </xf>
    <xf numFmtId="0" fontId="31" fillId="22" borderId="57" xfId="0" applyFont="1" applyFill="1" applyBorder="1" applyAlignment="1">
      <alignment/>
    </xf>
    <xf numFmtId="0" fontId="33" fillId="22" borderId="57" xfId="0" applyFont="1" applyFill="1" applyBorder="1" applyAlignment="1">
      <alignment/>
    </xf>
    <xf numFmtId="0" fontId="31" fillId="22" borderId="77" xfId="0" applyFont="1" applyFill="1" applyBorder="1" applyAlignment="1">
      <alignment/>
    </xf>
    <xf numFmtId="0" fontId="32" fillId="22" borderId="88" xfId="0" applyFont="1" applyFill="1" applyBorder="1" applyAlignment="1">
      <alignment horizontal="center"/>
    </xf>
    <xf numFmtId="0" fontId="32" fillId="22" borderId="110" xfId="0" applyFont="1" applyFill="1" applyBorder="1" applyAlignment="1">
      <alignment horizontal="center"/>
    </xf>
    <xf numFmtId="0" fontId="32" fillId="22" borderId="111" xfId="0" applyFont="1" applyFill="1" applyBorder="1" applyAlignment="1">
      <alignment horizontal="center"/>
    </xf>
    <xf numFmtId="182" fontId="29" fillId="22" borderId="42" xfId="0" applyNumberFormat="1" applyFont="1" applyFill="1" applyBorder="1" applyAlignment="1">
      <alignment horizontal="center"/>
    </xf>
    <xf numFmtId="17" fontId="40" fillId="22" borderId="53" xfId="0" applyNumberFormat="1" applyFont="1" applyFill="1" applyBorder="1" applyAlignment="1" quotePrefix="1">
      <alignment horizontal="center" vertical="center"/>
    </xf>
    <xf numFmtId="17" fontId="40" fillId="22" borderId="75" xfId="0" applyNumberFormat="1" applyFont="1" applyFill="1" applyBorder="1" applyAlignment="1" quotePrefix="1">
      <alignment horizontal="center" vertical="center"/>
    </xf>
    <xf numFmtId="17" fontId="40" fillId="22" borderId="54" xfId="0" applyNumberFormat="1" applyFont="1" applyFill="1" applyBorder="1" applyAlignment="1" quotePrefix="1">
      <alignment horizontal="center" vertical="center"/>
    </xf>
    <xf numFmtId="17" fontId="40" fillId="22" borderId="75" xfId="0" applyNumberFormat="1" applyFont="1" applyFill="1" applyBorder="1" applyAlignment="1" quotePrefix="1">
      <alignment vertical="center"/>
    </xf>
    <xf numFmtId="17" fontId="40" fillId="22" borderId="54" xfId="0" applyNumberFormat="1" applyFont="1" applyFill="1" applyBorder="1" applyAlignment="1" quotePrefix="1">
      <alignment vertical="center"/>
    </xf>
    <xf numFmtId="0" fontId="37" fillId="22" borderId="40" xfId="0" applyFont="1" applyFill="1" applyBorder="1" applyAlignment="1">
      <alignment vertical="center"/>
    </xf>
    <xf numFmtId="0" fontId="40" fillId="22" borderId="28" xfId="0" applyFont="1" applyFill="1" applyBorder="1" applyAlignment="1">
      <alignment vertical="center"/>
    </xf>
    <xf numFmtId="0" fontId="40" fillId="22" borderId="43" xfId="0" applyFont="1" applyFill="1" applyBorder="1" applyAlignment="1">
      <alignment vertical="center"/>
    </xf>
    <xf numFmtId="0" fontId="32" fillId="22" borderId="38" xfId="0" applyFont="1" applyFill="1" applyBorder="1" applyAlignment="1">
      <alignment vertical="center"/>
    </xf>
    <xf numFmtId="0" fontId="32" fillId="0" borderId="88" xfId="0" applyFont="1" applyBorder="1" applyAlignment="1">
      <alignment vertical="center"/>
    </xf>
    <xf numFmtId="0" fontId="29" fillId="22" borderId="82" xfId="0" applyFont="1" applyFill="1" applyBorder="1" applyAlignment="1">
      <alignment/>
    </xf>
    <xf numFmtId="3" fontId="29" fillId="22" borderId="32" xfId="0" applyNumberFormat="1" applyFont="1" applyFill="1" applyBorder="1" applyAlignment="1" applyProtection="1">
      <alignment horizontal="center" vertical="center"/>
      <protection/>
    </xf>
    <xf numFmtId="3" fontId="29" fillId="22" borderId="32" xfId="204" applyNumberFormat="1" applyFont="1" applyFill="1" applyBorder="1" applyAlignment="1">
      <alignment horizontal="center"/>
    </xf>
    <xf numFmtId="0" fontId="40" fillId="22" borderId="73" xfId="0" applyFont="1" applyFill="1" applyBorder="1" applyAlignment="1">
      <alignment/>
    </xf>
    <xf numFmtId="0" fontId="29" fillId="22" borderId="111" xfId="204" applyNumberFormat="1" applyFont="1" applyFill="1" applyBorder="1" applyAlignment="1">
      <alignment horizontal="center"/>
    </xf>
    <xf numFmtId="0" fontId="40" fillId="22" borderId="44" xfId="0" applyFont="1" applyFill="1" applyBorder="1" applyAlignment="1">
      <alignment vertical="center"/>
    </xf>
    <xf numFmtId="0" fontId="40" fillId="22" borderId="49" xfId="0" applyFont="1" applyFill="1" applyBorder="1" applyAlignment="1">
      <alignment vertical="center" wrapText="1"/>
    </xf>
    <xf numFmtId="0" fontId="31" fillId="22" borderId="49" xfId="0" applyFont="1" applyFill="1" applyBorder="1" applyAlignment="1">
      <alignment horizontal="left" vertical="center" wrapText="1"/>
    </xf>
    <xf numFmtId="0" fontId="44" fillId="22" borderId="49" xfId="0" applyFont="1" applyFill="1" applyBorder="1" applyAlignment="1">
      <alignment horizontal="left" vertical="center" wrapText="1"/>
    </xf>
    <xf numFmtId="0" fontId="31" fillId="22" borderId="49" xfId="0" applyFont="1" applyFill="1" applyBorder="1" applyAlignment="1" quotePrefix="1">
      <alignment horizontal="left" vertical="justify" wrapText="1"/>
    </xf>
    <xf numFmtId="0" fontId="31" fillId="22" borderId="49" xfId="0" applyFont="1" applyFill="1" applyBorder="1" applyAlignment="1" quotePrefix="1">
      <alignment horizontal="left" wrapText="1"/>
    </xf>
    <xf numFmtId="0" fontId="40" fillId="22" borderId="49" xfId="0" applyFont="1" applyFill="1" applyBorder="1" applyAlignment="1" quotePrefix="1">
      <alignment horizontal="left" wrapText="1"/>
    </xf>
    <xf numFmtId="0" fontId="29" fillId="22" borderId="49" xfId="0" applyFont="1" applyFill="1" applyBorder="1" applyAlignment="1">
      <alignment horizontal="left" wrapText="1"/>
    </xf>
    <xf numFmtId="0" fontId="29" fillId="22" borderId="49" xfId="0" applyFont="1" applyFill="1" applyBorder="1" applyAlignment="1" quotePrefix="1">
      <alignment horizontal="left" wrapText="1"/>
    </xf>
    <xf numFmtId="0" fontId="40" fillId="22" borderId="49" xfId="0" applyFont="1" applyFill="1" applyBorder="1" applyAlignment="1">
      <alignment horizontal="left" wrapText="1"/>
    </xf>
    <xf numFmtId="0" fontId="40" fillId="22" borderId="49" xfId="0" applyFont="1" applyFill="1" applyBorder="1" applyAlignment="1">
      <alignment wrapText="1"/>
    </xf>
    <xf numFmtId="0" fontId="40" fillId="22" borderId="49" xfId="0" applyFont="1" applyFill="1" applyBorder="1" applyAlignment="1">
      <alignment horizontal="justify" wrapText="1"/>
    </xf>
    <xf numFmtId="0" fontId="29" fillId="22" borderId="49" xfId="0" applyFont="1" applyFill="1" applyBorder="1" applyAlignment="1" quotePrefix="1">
      <alignment horizontal="left" vertical="top" wrapText="1"/>
    </xf>
    <xf numFmtId="0" fontId="40" fillId="22" borderId="49" xfId="0" applyFont="1" applyFill="1" applyBorder="1" applyAlignment="1" quotePrefix="1">
      <alignment horizontal="left" vertical="top" wrapText="1"/>
    </xf>
    <xf numFmtId="0" fontId="29" fillId="22" borderId="49" xfId="0" applyFont="1" applyFill="1" applyBorder="1" applyAlignment="1" quotePrefix="1">
      <alignment horizontal="left" vertical="top"/>
    </xf>
    <xf numFmtId="182" fontId="29" fillId="22" borderId="44" xfId="0" applyNumberFormat="1" applyFont="1" applyFill="1" applyBorder="1" applyAlignment="1" applyProtection="1">
      <alignment horizontal="center" vertical="center"/>
      <protection/>
    </xf>
    <xf numFmtId="182" fontId="29" fillId="22" borderId="49" xfId="0" applyNumberFormat="1" applyFont="1" applyFill="1" applyBorder="1" applyAlignment="1" applyProtection="1">
      <alignment horizontal="center" vertical="center"/>
      <protection/>
    </xf>
    <xf numFmtId="3" fontId="40" fillId="22" borderId="23" xfId="204" applyNumberFormat="1" applyFont="1" applyFill="1" applyBorder="1" applyAlignment="1">
      <alignment horizontal="center"/>
    </xf>
    <xf numFmtId="3" fontId="29" fillId="22" borderId="112" xfId="0" applyNumberFormat="1" applyFont="1" applyFill="1" applyBorder="1" applyAlignment="1">
      <alignment/>
    </xf>
    <xf numFmtId="3" fontId="29" fillId="22" borderId="70" xfId="204" applyNumberFormat="1" applyFont="1" applyFill="1" applyBorder="1" applyAlignment="1">
      <alignment horizontal="center"/>
    </xf>
    <xf numFmtId="3" fontId="29" fillId="22" borderId="35" xfId="204" applyNumberFormat="1" applyFont="1" applyFill="1" applyBorder="1" applyAlignment="1">
      <alignment horizontal="center"/>
    </xf>
    <xf numFmtId="3" fontId="29" fillId="22" borderId="113" xfId="0" applyNumberFormat="1" applyFont="1" applyFill="1" applyBorder="1" applyAlignment="1">
      <alignment/>
    </xf>
    <xf numFmtId="3" fontId="40" fillId="22" borderId="23" xfId="0" applyNumberFormat="1" applyFont="1" applyFill="1" applyBorder="1" applyAlignment="1">
      <alignment horizontal="center"/>
    </xf>
    <xf numFmtId="3" fontId="29" fillId="22" borderId="70" xfId="0" applyNumberFormat="1" applyFont="1" applyFill="1" applyBorder="1" applyAlignment="1">
      <alignment horizontal="center"/>
    </xf>
    <xf numFmtId="3" fontId="29" fillId="22" borderId="113" xfId="204" applyNumberFormat="1" applyFont="1" applyFill="1" applyBorder="1" applyAlignment="1">
      <alignment horizontal="center"/>
    </xf>
    <xf numFmtId="3" fontId="29" fillId="22" borderId="91" xfId="204" applyNumberFormat="1" applyFont="1" applyFill="1" applyBorder="1" applyAlignment="1">
      <alignment horizontal="center"/>
    </xf>
    <xf numFmtId="3" fontId="40" fillId="22" borderId="27" xfId="0" applyNumberFormat="1" applyFont="1" applyFill="1" applyBorder="1" applyAlignment="1">
      <alignment horizontal="center"/>
    </xf>
    <xf numFmtId="3" fontId="40" fillId="22" borderId="32" xfId="0" applyNumberFormat="1" applyFont="1" applyFill="1" applyBorder="1" applyAlignment="1">
      <alignment horizontal="center"/>
    </xf>
    <xf numFmtId="2" fontId="31" fillId="22" borderId="0" xfId="204" applyNumberFormat="1" applyFont="1" applyFill="1" applyAlignment="1">
      <alignment/>
    </xf>
    <xf numFmtId="178" fontId="45" fillId="22" borderId="82" xfId="0" applyNumberFormat="1" applyFont="1" applyFill="1" applyBorder="1" applyAlignment="1">
      <alignment horizontal="center"/>
    </xf>
    <xf numFmtId="0" fontId="44" fillId="22" borderId="40" xfId="0" applyFont="1" applyFill="1" applyBorder="1" applyAlignment="1">
      <alignment horizontal="center"/>
    </xf>
    <xf numFmtId="0" fontId="44" fillId="22" borderId="51" xfId="0" applyFont="1" applyFill="1" applyBorder="1" applyAlignment="1" quotePrefix="1">
      <alignment horizontal="center"/>
    </xf>
    <xf numFmtId="182" fontId="29" fillId="22" borderId="55" xfId="0" applyNumberFormat="1" applyFont="1" applyFill="1" applyBorder="1" applyAlignment="1">
      <alignment horizontal="center"/>
    </xf>
    <xf numFmtId="4" fontId="29" fillId="22" borderId="56" xfId="0" applyNumberFormat="1" applyFont="1" applyFill="1" applyBorder="1" applyAlignment="1">
      <alignment horizontal="center"/>
    </xf>
    <xf numFmtId="4" fontId="29" fillId="22" borderId="52" xfId="0" applyNumberFormat="1" applyFont="1" applyFill="1" applyBorder="1" applyAlignment="1">
      <alignment horizontal="center"/>
    </xf>
    <xf numFmtId="177" fontId="51" fillId="0" borderId="71" xfId="204" applyNumberFormat="1" applyFont="1" applyFill="1" applyBorder="1" applyAlignment="1">
      <alignment horizontal="center"/>
    </xf>
    <xf numFmtId="177" fontId="51" fillId="0" borderId="37" xfId="204" applyNumberFormat="1" applyFont="1" applyFill="1" applyBorder="1" applyAlignment="1">
      <alignment horizontal="center"/>
    </xf>
    <xf numFmtId="200" fontId="29" fillId="22" borderId="70" xfId="0" applyNumberFormat="1" applyFont="1" applyFill="1" applyBorder="1" applyAlignment="1">
      <alignment horizontal="center"/>
    </xf>
    <xf numFmtId="0" fontId="40" fillId="22" borderId="49" xfId="0" applyFont="1" applyFill="1" applyBorder="1" applyAlignment="1" quotePrefix="1">
      <alignment horizontal="left" vertical="top"/>
    </xf>
    <xf numFmtId="182" fontId="29" fillId="22" borderId="44" xfId="0" applyNumberFormat="1" applyFont="1" applyFill="1" applyBorder="1" applyAlignment="1">
      <alignment horizontal="center"/>
    </xf>
    <xf numFmtId="182" fontId="29" fillId="22" borderId="52" xfId="0" applyNumberFormat="1" applyFont="1" applyFill="1" applyBorder="1" applyAlignment="1">
      <alignment horizontal="center"/>
    </xf>
    <xf numFmtId="184" fontId="40" fillId="0" borderId="44" xfId="0" applyNumberFormat="1" applyFont="1" applyFill="1" applyBorder="1" applyAlignment="1">
      <alignment horizontal="center" vertical="center"/>
    </xf>
    <xf numFmtId="184" fontId="40" fillId="0" borderId="49" xfId="0" applyNumberFormat="1" applyFont="1" applyFill="1" applyBorder="1" applyAlignment="1">
      <alignment horizontal="center" vertical="center"/>
    </xf>
    <xf numFmtId="184" fontId="40" fillId="0" borderId="49" xfId="0" applyNumberFormat="1" applyFont="1" applyFill="1" applyBorder="1" applyAlignment="1" quotePrefix="1">
      <alignment horizontal="center" vertical="center"/>
    </xf>
    <xf numFmtId="182" fontId="40" fillId="0" borderId="30" xfId="0" applyNumberFormat="1" applyFont="1" applyFill="1" applyBorder="1" applyAlignment="1">
      <alignment horizontal="center" vertical="center"/>
    </xf>
    <xf numFmtId="182" fontId="40" fillId="0" borderId="29" xfId="0" applyNumberFormat="1" applyFont="1" applyFill="1" applyBorder="1" applyAlignment="1">
      <alignment horizontal="center" vertical="center"/>
    </xf>
    <xf numFmtId="182" fontId="40" fillId="22" borderId="30" xfId="0" applyNumberFormat="1" applyFont="1" applyFill="1" applyBorder="1" applyAlignment="1">
      <alignment horizontal="center" vertical="center"/>
    </xf>
    <xf numFmtId="182" fontId="40" fillId="0" borderId="37" xfId="0" applyNumberFormat="1" applyFont="1" applyFill="1" applyBorder="1" applyAlignment="1">
      <alignment horizontal="center" vertical="center"/>
    </xf>
    <xf numFmtId="202" fontId="40" fillId="22" borderId="29" xfId="0" applyNumberFormat="1" applyFont="1" applyFill="1" applyBorder="1" applyAlignment="1" applyProtection="1">
      <alignment horizontal="center" vertical="center"/>
      <protection/>
    </xf>
    <xf numFmtId="202" fontId="40" fillId="22" borderId="30" xfId="0" applyNumberFormat="1" applyFont="1" applyFill="1" applyBorder="1" applyAlignment="1" applyProtection="1">
      <alignment horizontal="center" vertical="center"/>
      <protection/>
    </xf>
    <xf numFmtId="202" fontId="40" fillId="22" borderId="37" xfId="0" applyNumberFormat="1" applyFont="1" applyFill="1" applyBorder="1" applyAlignment="1" applyProtection="1">
      <alignment horizontal="center" vertical="center"/>
      <protection/>
    </xf>
    <xf numFmtId="202" fontId="40" fillId="22" borderId="108" xfId="0" applyNumberFormat="1" applyFont="1" applyFill="1" applyBorder="1" applyAlignment="1" applyProtection="1">
      <alignment horizontal="center" vertical="center"/>
      <protection/>
    </xf>
    <xf numFmtId="0" fontId="44" fillId="22" borderId="81" xfId="0" applyFont="1" applyFill="1" applyBorder="1" applyAlignment="1">
      <alignment vertical="center"/>
    </xf>
    <xf numFmtId="3" fontId="40" fillId="22" borderId="113" xfId="204" applyNumberFormat="1" applyFont="1" applyFill="1" applyBorder="1" applyAlignment="1">
      <alignment horizontal="center"/>
    </xf>
    <xf numFmtId="3" fontId="40" fillId="22" borderId="112" xfId="204" applyNumberFormat="1" applyFont="1" applyFill="1" applyBorder="1" applyAlignment="1">
      <alignment horizontal="center"/>
    </xf>
    <xf numFmtId="202" fontId="40" fillId="22" borderId="71" xfId="0" applyNumberFormat="1" applyFont="1" applyFill="1" applyBorder="1" applyAlignment="1" applyProtection="1">
      <alignment horizontal="center" vertical="center"/>
      <protection/>
    </xf>
    <xf numFmtId="202" fontId="40" fillId="22" borderId="25" xfId="0" applyNumberFormat="1" applyFont="1" applyFill="1" applyBorder="1" applyAlignment="1" applyProtection="1">
      <alignment horizontal="center" vertical="center"/>
      <protection/>
    </xf>
    <xf numFmtId="202" fontId="40" fillId="22" borderId="60" xfId="0" applyNumberFormat="1" applyFont="1" applyFill="1" applyBorder="1" applyAlignment="1" applyProtection="1">
      <alignment horizontal="center" vertical="center"/>
      <protection/>
    </xf>
    <xf numFmtId="179" fontId="31" fillId="22" borderId="26" xfId="0" applyNumberFormat="1" applyFont="1" applyFill="1" applyBorder="1" applyAlignment="1" applyProtection="1" quotePrefix="1">
      <alignment horizontal="left"/>
      <protection/>
    </xf>
    <xf numFmtId="3" fontId="29" fillId="22" borderId="27" xfId="204" applyNumberFormat="1" applyFont="1" applyFill="1" applyBorder="1" applyAlignment="1">
      <alignment horizontal="center"/>
    </xf>
    <xf numFmtId="0" fontId="1" fillId="22" borderId="0" xfId="106" applyFill="1" applyAlignment="1" applyProtection="1">
      <alignment horizontal="left"/>
      <protection/>
    </xf>
    <xf numFmtId="0" fontId="1" fillId="22" borderId="0" xfId="106" applyFill="1" applyBorder="1" applyAlignment="1" applyProtection="1">
      <alignment/>
      <protection/>
    </xf>
    <xf numFmtId="0" fontId="1" fillId="22" borderId="0" xfId="106" applyFill="1" applyAlignment="1" applyProtection="1">
      <alignment vertical="center"/>
      <protection/>
    </xf>
    <xf numFmtId="188" fontId="45" fillId="0" borderId="50" xfId="0" applyNumberFormat="1" applyFont="1" applyFill="1" applyBorder="1" applyAlignment="1">
      <alignment horizontal="center"/>
    </xf>
    <xf numFmtId="3" fontId="45" fillId="0" borderId="109" xfId="0" applyNumberFormat="1" applyFont="1" applyFill="1" applyBorder="1" applyAlignment="1">
      <alignment horizontal="center"/>
    </xf>
    <xf numFmtId="3" fontId="45" fillId="0" borderId="91" xfId="0" applyNumberFormat="1" applyFont="1" applyFill="1" applyBorder="1" applyAlignment="1">
      <alignment horizontal="center"/>
    </xf>
    <xf numFmtId="3" fontId="45" fillId="0" borderId="60" xfId="0" applyNumberFormat="1" applyFont="1" applyFill="1" applyBorder="1" applyAlignment="1">
      <alignment horizontal="center"/>
    </xf>
    <xf numFmtId="177" fontId="49" fillId="0" borderId="40" xfId="204" applyNumberFormat="1" applyFont="1" applyFill="1" applyBorder="1" applyAlignment="1">
      <alignment horizontal="center"/>
    </xf>
    <xf numFmtId="0" fontId="40" fillId="22" borderId="47" xfId="201" applyFont="1" applyFill="1" applyBorder="1" applyAlignment="1" quotePrefix="1">
      <alignment horizontal="left"/>
      <protection/>
    </xf>
    <xf numFmtId="0" fontId="40" fillId="0" borderId="65" xfId="201" applyFont="1" applyFill="1" applyBorder="1" applyAlignment="1">
      <alignment/>
      <protection/>
    </xf>
    <xf numFmtId="0" fontId="44" fillId="22" borderId="90" xfId="0" applyFont="1" applyFill="1" applyBorder="1" applyAlignment="1">
      <alignment/>
    </xf>
    <xf numFmtId="182" fontId="40" fillId="22" borderId="66" xfId="201" applyNumberFormat="1" applyFont="1" applyFill="1" applyBorder="1" applyAlignment="1">
      <alignment horizontal="center"/>
      <protection/>
    </xf>
    <xf numFmtId="182" fontId="40" fillId="22" borderId="66" xfId="0" applyNumberFormat="1" applyFont="1" applyFill="1" applyBorder="1" applyAlignment="1">
      <alignment horizontal="center" vertical="top" wrapText="1"/>
    </xf>
    <xf numFmtId="182" fontId="40" fillId="0" borderId="66" xfId="201" applyNumberFormat="1" applyFont="1" applyFill="1" applyBorder="1" applyAlignment="1">
      <alignment horizontal="center"/>
      <protection/>
    </xf>
    <xf numFmtId="177" fontId="29" fillId="22" borderId="25" xfId="0" applyNumberFormat="1" applyFont="1" applyFill="1" applyBorder="1" applyAlignment="1">
      <alignment horizontal="center" wrapText="1"/>
    </xf>
    <xf numFmtId="182" fontId="29" fillId="22" borderId="55" xfId="201" applyNumberFormat="1" applyFont="1" applyFill="1" applyBorder="1" applyAlignment="1" applyProtection="1">
      <alignment horizontal="center"/>
      <protection/>
    </xf>
    <xf numFmtId="182" fontId="29" fillId="0" borderId="55" xfId="201" applyNumberFormat="1" applyFont="1" applyFill="1" applyBorder="1" applyAlignment="1" applyProtection="1">
      <alignment horizontal="center"/>
      <protection/>
    </xf>
    <xf numFmtId="0" fontId="29" fillId="0" borderId="38" xfId="201" applyFont="1" applyFill="1" applyBorder="1" applyAlignment="1" applyProtection="1">
      <alignment horizontal="left" indent="2"/>
      <protection/>
    </xf>
    <xf numFmtId="0" fontId="29" fillId="0" borderId="45" xfId="201" applyFont="1" applyFill="1" applyBorder="1" applyAlignment="1" applyProtection="1">
      <alignment horizontal="left" indent="2"/>
      <protection/>
    </xf>
    <xf numFmtId="0" fontId="44" fillId="22" borderId="40" xfId="0" applyFont="1" applyFill="1" applyBorder="1" applyAlignment="1">
      <alignment horizontal="left" vertical="center" wrapText="1"/>
    </xf>
    <xf numFmtId="0" fontId="51" fillId="22" borderId="80" xfId="0" applyFont="1" applyFill="1" applyBorder="1" applyAlignment="1">
      <alignment horizontal="center"/>
    </xf>
    <xf numFmtId="0" fontId="51" fillId="22" borderId="57" xfId="0" applyFont="1" applyFill="1" applyBorder="1" applyAlignment="1">
      <alignment horizontal="center"/>
    </xf>
    <xf numFmtId="0" fontId="31" fillId="22" borderId="25" xfId="0" applyFont="1" applyFill="1" applyBorder="1" applyAlignment="1">
      <alignment horizontal="center"/>
    </xf>
    <xf numFmtId="0" fontId="31" fillId="22" borderId="39" xfId="0" applyFont="1" applyFill="1" applyBorder="1" applyAlignment="1">
      <alignment horizontal="center"/>
    </xf>
    <xf numFmtId="184" fontId="40" fillId="0" borderId="49" xfId="0" applyNumberFormat="1" applyFont="1" applyFill="1" applyBorder="1" applyAlignment="1" quotePrefix="1">
      <alignment horizontal="center"/>
    </xf>
    <xf numFmtId="178" fontId="46" fillId="22" borderId="40" xfId="0" applyNumberFormat="1" applyFont="1" applyFill="1" applyBorder="1" applyAlignment="1" applyProtection="1">
      <alignment horizontal="center" vertical="center"/>
      <protection/>
    </xf>
    <xf numFmtId="178" fontId="45" fillId="22" borderId="40" xfId="0" applyNumberFormat="1" applyFont="1" applyFill="1" applyBorder="1" applyAlignment="1" applyProtection="1">
      <alignment horizontal="center" vertical="center"/>
      <protection/>
    </xf>
    <xf numFmtId="181" fontId="40" fillId="22" borderId="44" xfId="204" applyNumberFormat="1" applyFont="1" applyFill="1" applyBorder="1" applyAlignment="1">
      <alignment horizontal="center" vertical="center"/>
    </xf>
    <xf numFmtId="181" fontId="40" fillId="22" borderId="49" xfId="204" applyNumberFormat="1" applyFont="1" applyFill="1" applyBorder="1" applyAlignment="1">
      <alignment horizontal="center" vertical="center"/>
    </xf>
    <xf numFmtId="181" fontId="29" fillId="22" borderId="49" xfId="204" applyNumberFormat="1" applyFont="1" applyFill="1" applyBorder="1" applyAlignment="1">
      <alignment horizontal="center" vertical="center"/>
    </xf>
    <xf numFmtId="181" fontId="29" fillId="0" borderId="49" xfId="204" applyNumberFormat="1" applyFont="1" applyFill="1" applyBorder="1" applyAlignment="1">
      <alignment horizontal="center" vertical="center"/>
    </xf>
    <xf numFmtId="181" fontId="31" fillId="22" borderId="66" xfId="0" applyNumberFormat="1" applyFont="1" applyFill="1" applyBorder="1" applyAlignment="1">
      <alignment horizontal="center" vertical="center"/>
    </xf>
    <xf numFmtId="182" fontId="40" fillId="0" borderId="44" xfId="0" applyNumberFormat="1" applyFont="1" applyFill="1" applyBorder="1" applyAlignment="1">
      <alignment horizontal="center" vertical="center"/>
    </xf>
    <xf numFmtId="177" fontId="45" fillId="0" borderId="46" xfId="204" applyNumberFormat="1" applyFont="1" applyFill="1" applyBorder="1" applyAlignment="1">
      <alignment horizontal="center"/>
    </xf>
    <xf numFmtId="177" fontId="29" fillId="0" borderId="44" xfId="206" applyNumberFormat="1" applyFont="1" applyFill="1" applyBorder="1" applyAlignment="1">
      <alignment horizontal="center"/>
    </xf>
    <xf numFmtId="177" fontId="29" fillId="0" borderId="72" xfId="206" applyNumberFormat="1" applyFont="1" applyFill="1" applyBorder="1" applyAlignment="1">
      <alignment horizontal="center"/>
    </xf>
    <xf numFmtId="2" fontId="45" fillId="22" borderId="34" xfId="0" applyNumberFormat="1" applyFont="1" applyFill="1" applyBorder="1" applyAlignment="1">
      <alignment horizontal="center"/>
    </xf>
    <xf numFmtId="184" fontId="40" fillId="0" borderId="52" xfId="0" applyNumberFormat="1" applyFont="1" applyFill="1" applyBorder="1" applyAlignment="1" quotePrefix="1">
      <alignment horizontal="center"/>
    </xf>
    <xf numFmtId="182" fontId="40" fillId="0" borderId="56" xfId="0" applyNumberFormat="1" applyFont="1" applyFill="1" applyBorder="1" applyAlignment="1">
      <alignment horizontal="center"/>
    </xf>
    <xf numFmtId="0" fontId="31" fillId="22" borderId="31" xfId="0" applyFont="1" applyFill="1" applyBorder="1" applyAlignment="1">
      <alignment horizontal="left" vertical="center"/>
    </xf>
    <xf numFmtId="0" fontId="31" fillId="22" borderId="109" xfId="0" applyFont="1" applyFill="1" applyBorder="1" applyAlignment="1">
      <alignment horizontal="left" vertical="center"/>
    </xf>
    <xf numFmtId="3" fontId="40" fillId="22" borderId="32" xfId="200" applyNumberFormat="1" applyFont="1" applyFill="1" applyBorder="1" applyAlignment="1" applyProtection="1">
      <alignment horizontal="center"/>
      <protection/>
    </xf>
    <xf numFmtId="181" fontId="40" fillId="22" borderId="32" xfId="200" applyNumberFormat="1" applyFont="1" applyFill="1" applyBorder="1" applyAlignment="1" applyProtection="1">
      <alignment horizontal="center"/>
      <protection/>
    </xf>
    <xf numFmtId="3" fontId="29" fillId="22" borderId="32" xfId="200" applyNumberFormat="1" applyFont="1" applyFill="1" applyBorder="1" applyAlignment="1" applyProtection="1">
      <alignment horizontal="center"/>
      <protection/>
    </xf>
    <xf numFmtId="3" fontId="29" fillId="22" borderId="32" xfId="200" applyNumberFormat="1" applyFont="1" applyFill="1" applyBorder="1" applyAlignment="1">
      <alignment horizontal="center"/>
      <protection/>
    </xf>
    <xf numFmtId="179" fontId="40" fillId="22" borderId="31" xfId="0" applyNumberFormat="1" applyFont="1" applyFill="1" applyBorder="1" applyAlignment="1" applyProtection="1" quotePrefix="1">
      <alignment horizontal="left"/>
      <protection/>
    </xf>
    <xf numFmtId="181" fontId="40" fillId="22" borderId="30" xfId="200" applyNumberFormat="1" applyFont="1" applyFill="1" applyBorder="1" applyAlignment="1" applyProtection="1">
      <alignment horizontal="center"/>
      <protection/>
    </xf>
    <xf numFmtId="179" fontId="29" fillId="22" borderId="31" xfId="0" applyNumberFormat="1" applyFont="1" applyFill="1" applyBorder="1" applyAlignment="1" applyProtection="1" quotePrefix="1">
      <alignment horizontal="left"/>
      <protection/>
    </xf>
    <xf numFmtId="179" fontId="40" fillId="22" borderId="31" xfId="0" applyNumberFormat="1" applyFont="1" applyFill="1" applyBorder="1" applyAlignment="1" applyProtection="1">
      <alignment horizontal="left"/>
      <protection/>
    </xf>
    <xf numFmtId="179" fontId="29" fillId="22" borderId="31" xfId="0" applyNumberFormat="1" applyFont="1" applyFill="1" applyBorder="1" applyAlignment="1" applyProtection="1" quotePrefix="1">
      <alignment horizontal="left" indent="1"/>
      <protection/>
    </xf>
    <xf numFmtId="179" fontId="29" fillId="22" borderId="31" xfId="0" applyNumberFormat="1" applyFont="1" applyFill="1" applyBorder="1" applyAlignment="1" applyProtection="1">
      <alignment horizontal="left" indent="1"/>
      <protection/>
    </xf>
    <xf numFmtId="179" fontId="40" fillId="22" borderId="34" xfId="0" applyNumberFormat="1" applyFont="1" applyFill="1" applyBorder="1" applyAlignment="1" applyProtection="1" quotePrefix="1">
      <alignment horizontal="left"/>
      <protection/>
    </xf>
    <xf numFmtId="3" fontId="40" fillId="22" borderId="35" xfId="200" applyNumberFormat="1" applyFont="1" applyFill="1" applyBorder="1" applyAlignment="1" applyProtection="1">
      <alignment horizontal="center"/>
      <protection/>
    </xf>
    <xf numFmtId="181" fontId="40" fillId="22" borderId="35" xfId="200" applyNumberFormat="1" applyFont="1" applyFill="1" applyBorder="1" applyAlignment="1" applyProtection="1">
      <alignment horizontal="center"/>
      <protection/>
    </xf>
    <xf numFmtId="181" fontId="40" fillId="22" borderId="37" xfId="200" applyNumberFormat="1" applyFont="1" applyFill="1" applyBorder="1" applyAlignment="1" applyProtection="1">
      <alignment horizontal="center"/>
      <protection/>
    </xf>
    <xf numFmtId="0" fontId="29" fillId="22" borderId="69" xfId="0" applyFont="1" applyFill="1" applyBorder="1" applyAlignment="1">
      <alignment horizontal="center"/>
    </xf>
    <xf numFmtId="0" fontId="40" fillId="22" borderId="70" xfId="0" applyFont="1" applyFill="1" applyBorder="1" applyAlignment="1">
      <alignment horizontal="center" vertical="center" wrapText="1"/>
    </xf>
    <xf numFmtId="180" fontId="29" fillId="22" borderId="70" xfId="0" applyNumberFormat="1" applyFont="1" applyFill="1" applyBorder="1" applyAlignment="1">
      <alignment/>
    </xf>
    <xf numFmtId="0" fontId="40" fillId="22" borderId="71" xfId="0" applyFont="1" applyFill="1" applyBorder="1" applyAlignment="1" quotePrefix="1">
      <alignment horizontal="center"/>
    </xf>
    <xf numFmtId="0" fontId="32" fillId="22" borderId="22" xfId="0" applyFont="1" applyFill="1" applyBorder="1" applyAlignment="1" quotePrefix="1">
      <alignment horizontal="center" vertical="center" wrapText="1"/>
    </xf>
    <xf numFmtId="0" fontId="37" fillId="22" borderId="23" xfId="0" applyFont="1" applyFill="1" applyBorder="1" applyAlignment="1" quotePrefix="1">
      <alignment horizontal="center" vertical="center" wrapText="1"/>
    </xf>
    <xf numFmtId="0" fontId="37" fillId="22" borderId="25" xfId="0" applyFont="1" applyFill="1" applyBorder="1" applyAlignment="1" quotePrefix="1">
      <alignment horizontal="center" vertical="center" wrapText="1"/>
    </xf>
    <xf numFmtId="191" fontId="40" fillId="0" borderId="65" xfId="0" applyNumberFormat="1" applyFont="1" applyFill="1" applyBorder="1" applyAlignment="1">
      <alignment horizontal="center"/>
    </xf>
    <xf numFmtId="191" fontId="40" fillId="0" borderId="66" xfId="0" applyNumberFormat="1" applyFont="1" applyFill="1" applyBorder="1" applyAlignment="1">
      <alignment horizontal="center"/>
    </xf>
    <xf numFmtId="3" fontId="40" fillId="22" borderId="32" xfId="0" applyNumberFormat="1" applyFont="1" applyFill="1" applyBorder="1" applyAlignment="1" applyProtection="1">
      <alignment horizontal="center" vertical="center"/>
      <protection/>
    </xf>
    <xf numFmtId="0" fontId="40" fillId="22" borderId="26" xfId="0" applyFont="1" applyFill="1" applyBorder="1" applyAlignment="1" quotePrefix="1">
      <alignment horizontal="left" vertical="center"/>
    </xf>
    <xf numFmtId="3" fontId="40" fillId="22" borderId="27" xfId="0" applyNumberFormat="1" applyFont="1" applyFill="1" applyBorder="1" applyAlignment="1" applyProtection="1">
      <alignment horizontal="center" vertical="center"/>
      <protection/>
    </xf>
    <xf numFmtId="182" fontId="40" fillId="22" borderId="29" xfId="0" applyNumberFormat="1" applyFont="1" applyFill="1" applyBorder="1" applyAlignment="1" applyProtection="1">
      <alignment horizontal="center" vertical="center"/>
      <protection/>
    </xf>
    <xf numFmtId="0" fontId="29" fillId="22" borderId="31" xfId="0" applyFont="1" applyFill="1" applyBorder="1" applyAlignment="1" quotePrefix="1">
      <alignment horizontal="left" vertical="center"/>
    </xf>
    <xf numFmtId="182" fontId="40" fillId="22" borderId="30" xfId="0" applyNumberFormat="1" applyFont="1" applyFill="1" applyBorder="1" applyAlignment="1" applyProtection="1">
      <alignment horizontal="center" vertical="center"/>
      <protection/>
    </xf>
    <xf numFmtId="0" fontId="40" fillId="22" borderId="31" xfId="0" applyFont="1" applyFill="1" applyBorder="1" applyAlignment="1">
      <alignment vertical="center"/>
    </xf>
    <xf numFmtId="0" fontId="29" fillId="22" borderId="34" xfId="0" applyFont="1" applyFill="1" applyBorder="1" applyAlignment="1">
      <alignment vertical="center"/>
    </xf>
    <xf numFmtId="3" fontId="29" fillId="22" borderId="35" xfId="0" applyNumberFormat="1" applyFont="1" applyFill="1" applyBorder="1" applyAlignment="1" applyProtection="1">
      <alignment horizontal="center" vertical="center"/>
      <protection/>
    </xf>
    <xf numFmtId="182" fontId="40" fillId="22" borderId="37" xfId="0" applyNumberFormat="1" applyFont="1" applyFill="1" applyBorder="1" applyAlignment="1" applyProtection="1">
      <alignment horizontal="center" vertical="center"/>
      <protection/>
    </xf>
    <xf numFmtId="0" fontId="45" fillId="22" borderId="41" xfId="0" applyFont="1" applyFill="1" applyBorder="1" applyAlignment="1">
      <alignment/>
    </xf>
    <xf numFmtId="188" fontId="24" fillId="0" borderId="40" xfId="0" applyNumberFormat="1" applyFont="1" applyFill="1" applyBorder="1" applyAlignment="1">
      <alignment horizontal="center" vertical="center" wrapText="1"/>
    </xf>
    <xf numFmtId="0" fontId="29" fillId="37" borderId="56" xfId="0" applyFont="1" applyFill="1" applyBorder="1" applyAlignment="1">
      <alignment vertical="center"/>
    </xf>
    <xf numFmtId="182" fontId="40" fillId="0" borderId="40" xfId="0" applyNumberFormat="1" applyFont="1" applyFill="1" applyBorder="1" applyAlignment="1">
      <alignment horizontal="center"/>
    </xf>
    <xf numFmtId="182" fontId="40" fillId="0" borderId="55" xfId="0" applyNumberFormat="1" applyFont="1" applyFill="1" applyBorder="1" applyAlignment="1">
      <alignment horizontal="center" vertical="top" wrapText="1"/>
    </xf>
    <xf numFmtId="177" fontId="40" fillId="0" borderId="25" xfId="0" applyNumberFormat="1" applyFont="1" applyFill="1" applyBorder="1" applyAlignment="1">
      <alignment horizontal="center" wrapText="1"/>
    </xf>
    <xf numFmtId="182" fontId="29" fillId="22" borderId="41" xfId="201" applyNumberFormat="1" applyFont="1" applyFill="1" applyBorder="1" applyAlignment="1" applyProtection="1">
      <alignment horizontal="center"/>
      <protection/>
    </xf>
    <xf numFmtId="182" fontId="29" fillId="22" borderId="40" xfId="201" applyNumberFormat="1" applyFont="1" applyFill="1" applyBorder="1" applyAlignment="1" applyProtection="1">
      <alignment horizontal="center"/>
      <protection/>
    </xf>
    <xf numFmtId="182" fontId="40" fillId="22" borderId="66" xfId="201" applyNumberFormat="1" applyFont="1" applyFill="1" applyBorder="1" applyAlignment="1" applyProtection="1">
      <alignment horizontal="center"/>
      <protection/>
    </xf>
    <xf numFmtId="182" fontId="29" fillId="22" borderId="40" xfId="0" applyNumberFormat="1" applyFont="1" applyFill="1" applyBorder="1" applyAlignment="1">
      <alignment horizontal="center" vertical="top" wrapText="1"/>
    </xf>
    <xf numFmtId="0" fontId="29" fillId="0" borderId="49" xfId="0" applyFont="1" applyFill="1" applyBorder="1" applyAlignment="1" quotePrefix="1">
      <alignment horizontal="left" vertical="top" wrapText="1"/>
    </xf>
    <xf numFmtId="186" fontId="40" fillId="0" borderId="41" xfId="0" applyNumberFormat="1" applyFont="1" applyFill="1" applyBorder="1" applyAlignment="1">
      <alignment horizontal="center"/>
    </xf>
    <xf numFmtId="182" fontId="51" fillId="0" borderId="26" xfId="0" applyNumberFormat="1" applyFont="1" applyFill="1" applyBorder="1" applyAlignment="1">
      <alignment horizontal="center" vertical="center"/>
    </xf>
    <xf numFmtId="182" fontId="51" fillId="0" borderId="29" xfId="0" applyNumberFormat="1" applyFont="1" applyFill="1" applyBorder="1" applyAlignment="1">
      <alignment horizontal="center" vertical="center"/>
    </xf>
    <xf numFmtId="0" fontId="45" fillId="0" borderId="31" xfId="0" applyFont="1" applyFill="1" applyBorder="1" applyAlignment="1" quotePrefix="1">
      <alignment horizontal="left"/>
    </xf>
    <xf numFmtId="0" fontId="45" fillId="0" borderId="30" xfId="0" applyFont="1" applyFill="1" applyBorder="1" applyAlignment="1" quotePrefix="1">
      <alignment horizontal="left"/>
    </xf>
    <xf numFmtId="182" fontId="45" fillId="0" borderId="34" xfId="0" applyNumberFormat="1" applyFont="1" applyFill="1" applyBorder="1" applyAlignment="1">
      <alignment horizontal="center" vertical="center"/>
    </xf>
    <xf numFmtId="182" fontId="45" fillId="0" borderId="37" xfId="0" applyNumberFormat="1" applyFont="1" applyFill="1" applyBorder="1" applyAlignment="1">
      <alignment horizontal="center" vertical="center"/>
    </xf>
    <xf numFmtId="0" fontId="70" fillId="0" borderId="41" xfId="0" applyFont="1" applyFill="1" applyBorder="1" applyAlignment="1">
      <alignment vertical="center" wrapText="1"/>
    </xf>
    <xf numFmtId="184" fontId="40" fillId="0" borderId="90" xfId="0" applyNumberFormat="1" applyFont="1" applyFill="1" applyBorder="1" applyAlignment="1">
      <alignment horizontal="center"/>
    </xf>
    <xf numFmtId="181" fontId="40" fillId="22" borderId="0" xfId="0" applyNumberFormat="1" applyFont="1" applyFill="1" applyBorder="1" applyAlignment="1">
      <alignment horizontal="center"/>
    </xf>
    <xf numFmtId="3" fontId="65" fillId="22" borderId="0" xfId="158" applyNumberFormat="1" applyFont="1" applyFill="1" applyAlignment="1">
      <alignment horizontal="right"/>
    </xf>
    <xf numFmtId="0" fontId="29" fillId="22" borderId="0" xfId="0" applyFont="1" applyFill="1" applyBorder="1" applyAlignment="1" quotePrefix="1">
      <alignment horizontal="center"/>
    </xf>
    <xf numFmtId="3" fontId="29" fillId="22" borderId="66" xfId="0" applyNumberFormat="1" applyFont="1" applyFill="1" applyBorder="1" applyAlignment="1">
      <alignment horizontal="center"/>
    </xf>
    <xf numFmtId="1" fontId="31" fillId="22" borderId="0" xfId="0" applyNumberFormat="1" applyFont="1" applyFill="1" applyAlignment="1">
      <alignment/>
    </xf>
    <xf numFmtId="181" fontId="29" fillId="22" borderId="55" xfId="204" applyNumberFormat="1" applyFont="1" applyFill="1" applyBorder="1" applyAlignment="1">
      <alignment horizontal="center" vertical="center"/>
    </xf>
    <xf numFmtId="181" fontId="40" fillId="0" borderId="66" xfId="204" applyNumberFormat="1" applyFont="1" applyFill="1" applyBorder="1" applyAlignment="1">
      <alignment horizontal="center" vertical="center"/>
    </xf>
    <xf numFmtId="3" fontId="44" fillId="22" borderId="0" xfId="0" applyNumberFormat="1" applyFont="1" applyFill="1" applyAlignment="1">
      <alignment/>
    </xf>
    <xf numFmtId="2" fontId="45" fillId="22" borderId="58" xfId="0" applyNumberFormat="1" applyFont="1" applyFill="1" applyBorder="1" applyAlignment="1">
      <alignment horizontal="center"/>
    </xf>
    <xf numFmtId="3" fontId="29" fillId="22" borderId="48" xfId="0" applyNumberFormat="1" applyFont="1" applyFill="1" applyBorder="1" applyAlignment="1" applyProtection="1">
      <alignment horizontal="center"/>
      <protection/>
    </xf>
    <xf numFmtId="3" fontId="29" fillId="22" borderId="48" xfId="204" applyNumberFormat="1" applyFont="1" applyFill="1" applyBorder="1" applyAlignment="1">
      <alignment horizontal="center"/>
    </xf>
    <xf numFmtId="0" fontId="40" fillId="22" borderId="66" xfId="0" applyFont="1" applyFill="1" applyBorder="1" applyAlignment="1">
      <alignment horizontal="center"/>
    </xf>
    <xf numFmtId="0" fontId="40" fillId="22" borderId="55" xfId="0" applyFont="1" applyFill="1" applyBorder="1" applyAlignment="1">
      <alignment horizontal="center"/>
    </xf>
    <xf numFmtId="3" fontId="31" fillId="22" borderId="0" xfId="204" applyNumberFormat="1" applyFont="1" applyFill="1" applyAlignment="1">
      <alignment/>
    </xf>
    <xf numFmtId="177" fontId="29" fillId="22" borderId="0" xfId="0" applyNumberFormat="1" applyFont="1" applyFill="1" applyBorder="1" applyAlignment="1">
      <alignment/>
    </xf>
    <xf numFmtId="3" fontId="45" fillId="22" borderId="58" xfId="0" applyNumberFormat="1" applyFont="1" applyFill="1" applyBorder="1" applyAlignment="1">
      <alignment horizontal="center"/>
    </xf>
    <xf numFmtId="3" fontId="86" fillId="0" borderId="0" xfId="0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 horizontal="right"/>
    </xf>
    <xf numFmtId="0" fontId="55" fillId="0" borderId="56" xfId="0" applyFont="1" applyFill="1" applyBorder="1" applyAlignment="1" quotePrefix="1">
      <alignment horizontal="center"/>
    </xf>
    <xf numFmtId="0" fontId="37" fillId="22" borderId="56" xfId="0" applyFont="1" applyFill="1" applyBorder="1" applyAlignment="1" quotePrefix="1">
      <alignment horizontal="center"/>
    </xf>
    <xf numFmtId="0" fontId="29" fillId="22" borderId="44" xfId="0" applyFont="1" applyFill="1" applyBorder="1" applyAlignment="1">
      <alignment horizontal="center" vertical="center"/>
    </xf>
    <xf numFmtId="3" fontId="29" fillId="22" borderId="44" xfId="0" applyNumberFormat="1" applyFont="1" applyFill="1" applyBorder="1" applyAlignment="1" applyProtection="1">
      <alignment horizontal="center"/>
      <protection/>
    </xf>
    <xf numFmtId="178" fontId="45" fillId="22" borderId="89" xfId="0" applyNumberFormat="1" applyFont="1" applyFill="1" applyBorder="1" applyAlignment="1">
      <alignment horizontal="center"/>
    </xf>
    <xf numFmtId="178" fontId="45" fillId="22" borderId="44" xfId="0" applyNumberFormat="1" applyFont="1" applyFill="1" applyBorder="1" applyAlignment="1">
      <alignment horizontal="center"/>
    </xf>
    <xf numFmtId="2" fontId="45" fillId="22" borderId="35" xfId="0" applyNumberFormat="1" applyFont="1" applyFill="1" applyBorder="1" applyAlignment="1">
      <alignment horizontal="center"/>
    </xf>
    <xf numFmtId="0" fontId="29" fillId="22" borderId="50" xfId="0" applyFont="1" applyFill="1" applyBorder="1" applyAlignment="1">
      <alignment horizontal="left" indent="1"/>
    </xf>
    <xf numFmtId="0" fontId="31" fillId="0" borderId="51" xfId="0" applyFont="1" applyBorder="1" applyAlignment="1">
      <alignment wrapText="1"/>
    </xf>
    <xf numFmtId="186" fontId="29" fillId="22" borderId="52" xfId="0" applyNumberFormat="1" applyFont="1" applyFill="1" applyBorder="1" applyAlignment="1">
      <alignment horizontal="center"/>
    </xf>
    <xf numFmtId="182" fontId="29" fillId="22" borderId="45" xfId="0" applyNumberFormat="1" applyFont="1" applyFill="1" applyBorder="1" applyAlignment="1">
      <alignment horizontal="center" vertical="top" wrapText="1"/>
    </xf>
    <xf numFmtId="182" fontId="29" fillId="22" borderId="47" xfId="0" applyNumberFormat="1" applyFont="1" applyFill="1" applyBorder="1" applyAlignment="1">
      <alignment horizontal="center" vertical="top" wrapText="1"/>
    </xf>
    <xf numFmtId="182" fontId="29" fillId="0" borderId="39" xfId="201" applyNumberFormat="1" applyFont="1" applyFill="1" applyBorder="1" applyAlignment="1" applyProtection="1">
      <alignment horizontal="center"/>
      <protection/>
    </xf>
    <xf numFmtId="182" fontId="29" fillId="0" borderId="46" xfId="201" applyNumberFormat="1" applyFont="1" applyFill="1" applyBorder="1" applyAlignment="1" applyProtection="1">
      <alignment horizontal="center"/>
      <protection/>
    </xf>
    <xf numFmtId="182" fontId="29" fillId="0" borderId="32" xfId="201" applyNumberFormat="1" applyFont="1" applyFill="1" applyBorder="1" applyAlignment="1" applyProtection="1">
      <alignment horizontal="center"/>
      <protection/>
    </xf>
    <xf numFmtId="182" fontId="40" fillId="22" borderId="0" xfId="0" applyNumberFormat="1" applyFont="1" applyFill="1" applyBorder="1" applyAlignment="1">
      <alignment horizontal="center"/>
    </xf>
    <xf numFmtId="0" fontId="29" fillId="22" borderId="0" xfId="0" applyFont="1" applyFill="1" applyBorder="1" applyAlignment="1">
      <alignment horizontal="left"/>
    </xf>
    <xf numFmtId="182" fontId="40" fillId="0" borderId="0" xfId="0" applyNumberFormat="1" applyFont="1" applyFill="1" applyBorder="1" applyAlignment="1">
      <alignment horizontal="center"/>
    </xf>
    <xf numFmtId="0" fontId="45" fillId="22" borderId="49" xfId="0" applyFont="1" applyFill="1" applyBorder="1" applyAlignment="1">
      <alignment horizontal="left" vertical="center" indent="2"/>
    </xf>
    <xf numFmtId="0" fontId="40" fillId="0" borderId="49" xfId="0" applyFont="1" applyFill="1" applyBorder="1" applyAlignment="1">
      <alignment wrapText="1"/>
    </xf>
    <xf numFmtId="3" fontId="29" fillId="22" borderId="68" xfId="204" applyNumberFormat="1" applyFont="1" applyFill="1" applyBorder="1" applyAlignment="1">
      <alignment horizontal="center"/>
    </xf>
    <xf numFmtId="3" fontId="29" fillId="22" borderId="66" xfId="204" applyNumberFormat="1" applyFont="1" applyFill="1" applyBorder="1" applyAlignment="1">
      <alignment horizontal="center"/>
    </xf>
    <xf numFmtId="3" fontId="29" fillId="22" borderId="68" xfId="0" applyNumberFormat="1" applyFont="1" applyFill="1" applyBorder="1" applyAlignment="1" applyProtection="1">
      <alignment horizontal="center"/>
      <protection/>
    </xf>
    <xf numFmtId="188" fontId="45" fillId="0" borderId="65" xfId="0" applyNumberFormat="1" applyFont="1" applyFill="1" applyBorder="1" applyAlignment="1">
      <alignment horizontal="center"/>
    </xf>
    <xf numFmtId="3" fontId="45" fillId="0" borderId="34" xfId="0" applyNumberFormat="1" applyFont="1" applyFill="1" applyBorder="1" applyAlignment="1">
      <alignment horizontal="center"/>
    </xf>
    <xf numFmtId="3" fontId="45" fillId="0" borderId="35" xfId="0" applyNumberFormat="1" applyFont="1" applyFill="1" applyBorder="1" applyAlignment="1">
      <alignment horizontal="center"/>
    </xf>
    <xf numFmtId="3" fontId="45" fillId="0" borderId="37" xfId="0" applyNumberFormat="1" applyFont="1" applyFill="1" applyBorder="1" applyAlignment="1">
      <alignment horizontal="center"/>
    </xf>
    <xf numFmtId="0" fontId="46" fillId="22" borderId="66" xfId="0" applyFont="1" applyFill="1" applyBorder="1" applyAlignment="1">
      <alignment horizontal="center"/>
    </xf>
    <xf numFmtId="2" fontId="45" fillId="22" borderId="90" xfId="0" applyNumberFormat="1" applyFont="1" applyFill="1" applyBorder="1" applyAlignment="1">
      <alignment horizontal="center"/>
    </xf>
    <xf numFmtId="2" fontId="45" fillId="0" borderId="66" xfId="0" applyNumberFormat="1" applyFont="1" applyFill="1" applyBorder="1" applyAlignment="1">
      <alignment horizontal="center"/>
    </xf>
    <xf numFmtId="0" fontId="29" fillId="22" borderId="52" xfId="0" applyFont="1" applyFill="1" applyBorder="1" applyAlignment="1">
      <alignment horizontal="center"/>
    </xf>
    <xf numFmtId="182" fontId="40" fillId="22" borderId="109" xfId="0" applyNumberFormat="1" applyFont="1" applyFill="1" applyBorder="1" applyAlignment="1">
      <alignment horizontal="center"/>
    </xf>
    <xf numFmtId="182" fontId="40" fillId="22" borderId="91" xfId="0" applyNumberFormat="1" applyFont="1" applyFill="1" applyBorder="1" applyAlignment="1">
      <alignment horizontal="center"/>
    </xf>
    <xf numFmtId="182" fontId="40" fillId="22" borderId="60" xfId="0" applyNumberFormat="1" applyFont="1" applyFill="1" applyBorder="1" applyAlignment="1">
      <alignment horizontal="center"/>
    </xf>
    <xf numFmtId="0" fontId="29" fillId="22" borderId="44" xfId="0" applyFont="1" applyFill="1" applyBorder="1" applyAlignment="1">
      <alignment horizontal="center"/>
    </xf>
    <xf numFmtId="182" fontId="40" fillId="0" borderId="27" xfId="0" applyNumberFormat="1" applyFont="1" applyFill="1" applyBorder="1" applyAlignment="1">
      <alignment horizontal="center"/>
    </xf>
    <xf numFmtId="0" fontId="29" fillId="22" borderId="66" xfId="0" applyFont="1" applyFill="1" applyBorder="1" applyAlignment="1">
      <alignment horizontal="center"/>
    </xf>
    <xf numFmtId="0" fontId="45" fillId="22" borderId="58" xfId="0" applyFont="1" applyFill="1" applyBorder="1" applyAlignment="1">
      <alignment horizontal="center"/>
    </xf>
    <xf numFmtId="178" fontId="45" fillId="22" borderId="58" xfId="0" applyNumberFormat="1" applyFont="1" applyFill="1" applyBorder="1" applyAlignment="1">
      <alignment horizontal="center"/>
    </xf>
    <xf numFmtId="0" fontId="29" fillId="22" borderId="109" xfId="0" applyFont="1" applyFill="1" applyBorder="1" applyAlignment="1">
      <alignment vertical="center"/>
    </xf>
    <xf numFmtId="3" fontId="29" fillId="22" borderId="91" xfId="0" applyNumberFormat="1" applyFont="1" applyFill="1" applyBorder="1" applyAlignment="1" applyProtection="1">
      <alignment horizontal="center" vertical="center"/>
      <protection/>
    </xf>
    <xf numFmtId="182" fontId="40" fillId="22" borderId="60" xfId="0" applyNumberFormat="1" applyFont="1" applyFill="1" applyBorder="1" applyAlignment="1" applyProtection="1">
      <alignment horizontal="center" vertical="center"/>
      <protection/>
    </xf>
    <xf numFmtId="0" fontId="89" fillId="22" borderId="0" xfId="0" applyFont="1" applyFill="1" applyBorder="1" applyAlignment="1">
      <alignment horizontal="left"/>
    </xf>
    <xf numFmtId="0" fontId="108" fillId="22" borderId="0" xfId="0" applyFont="1" applyFill="1" applyBorder="1" applyAlignment="1">
      <alignment horizontal="center"/>
    </xf>
    <xf numFmtId="0" fontId="108" fillId="22" borderId="0" xfId="0" applyFont="1" applyFill="1" applyBorder="1" applyAlignment="1" quotePrefix="1">
      <alignment horizontal="center"/>
    </xf>
    <xf numFmtId="0" fontId="108" fillId="0" borderId="0" xfId="0" applyFont="1" applyAlignment="1">
      <alignment horizontal="center"/>
    </xf>
    <xf numFmtId="0" fontId="83" fillId="9" borderId="0" xfId="106" applyFont="1" applyFill="1" applyBorder="1" applyAlignment="1" applyProtection="1" quotePrefix="1">
      <alignment horizontal="left"/>
      <protection/>
    </xf>
    <xf numFmtId="0" fontId="80" fillId="9" borderId="0" xfId="0" applyFont="1" applyFill="1" applyAlignment="1">
      <alignment/>
    </xf>
    <xf numFmtId="0" fontId="83" fillId="9" borderId="0" xfId="106" applyFont="1" applyFill="1" applyBorder="1" applyAlignment="1" applyProtection="1">
      <alignment/>
      <protection/>
    </xf>
    <xf numFmtId="0" fontId="83" fillId="22" borderId="0" xfId="106" applyFont="1" applyFill="1" applyBorder="1" applyAlignment="1" applyProtection="1" quotePrefix="1">
      <alignment horizontal="left"/>
      <protection/>
    </xf>
    <xf numFmtId="0" fontId="80" fillId="22" borderId="0" xfId="0" applyFont="1" applyFill="1" applyAlignment="1">
      <alignment/>
    </xf>
    <xf numFmtId="0" fontId="84" fillId="22" borderId="0" xfId="106" applyFont="1" applyFill="1" applyBorder="1" applyAlignment="1" applyProtection="1">
      <alignment/>
      <protection/>
    </xf>
    <xf numFmtId="0" fontId="77" fillId="0" borderId="0" xfId="0" applyFont="1" applyAlignment="1">
      <alignment/>
    </xf>
    <xf numFmtId="0" fontId="83" fillId="9" borderId="0" xfId="106" applyFont="1" applyFill="1" applyAlignment="1" applyProtection="1">
      <alignment/>
      <protection/>
    </xf>
    <xf numFmtId="0" fontId="37" fillId="22" borderId="56" xfId="0" applyFont="1" applyFill="1" applyBorder="1" applyAlignment="1" quotePrefix="1">
      <alignment horizontal="center" wrapText="1"/>
    </xf>
    <xf numFmtId="0" fontId="37" fillId="22" borderId="58" xfId="0" applyFont="1" applyFill="1" applyBorder="1" applyAlignment="1" quotePrefix="1">
      <alignment horizontal="center" wrapText="1"/>
    </xf>
    <xf numFmtId="0" fontId="29" fillId="22" borderId="47" xfId="201" applyFont="1" applyFill="1" applyBorder="1" applyAlignment="1">
      <alignment horizontal="left" vertical="top" wrapText="1"/>
      <protection/>
    </xf>
    <xf numFmtId="0" fontId="29" fillId="22" borderId="78" xfId="201" applyFont="1" applyFill="1" applyBorder="1" applyAlignment="1">
      <alignment horizontal="left" vertical="top" wrapText="1"/>
      <protection/>
    </xf>
    <xf numFmtId="0" fontId="29" fillId="22" borderId="48" xfId="201" applyFont="1" applyFill="1" applyBorder="1" applyAlignment="1">
      <alignment horizontal="left" vertical="top" wrapText="1"/>
      <protection/>
    </xf>
    <xf numFmtId="0" fontId="29" fillId="22" borderId="47" xfId="201" applyFont="1" applyFill="1" applyBorder="1" applyAlignment="1">
      <alignment horizontal="left" wrapText="1"/>
      <protection/>
    </xf>
    <xf numFmtId="0" fontId="29" fillId="22" borderId="78" xfId="201" applyFont="1" applyFill="1" applyBorder="1" applyAlignment="1">
      <alignment horizontal="left" wrapText="1"/>
      <protection/>
    </xf>
    <xf numFmtId="0" fontId="29" fillId="22" borderId="48" xfId="201" applyFont="1" applyFill="1" applyBorder="1" applyAlignment="1">
      <alignment horizontal="left" wrapText="1"/>
      <protection/>
    </xf>
    <xf numFmtId="0" fontId="39" fillId="22" borderId="0" xfId="106" applyFont="1" applyFill="1" applyBorder="1" applyAlignment="1" applyProtection="1">
      <alignment horizontal="center"/>
      <protection/>
    </xf>
    <xf numFmtId="17" fontId="49" fillId="22" borderId="38" xfId="0" applyNumberFormat="1" applyFont="1" applyFill="1" applyBorder="1" applyAlignment="1">
      <alignment horizontal="center"/>
    </xf>
    <xf numFmtId="17" fontId="49" fillId="22" borderId="39" xfId="0" applyNumberFormat="1" applyFont="1" applyFill="1" applyBorder="1" applyAlignment="1">
      <alignment horizontal="center"/>
    </xf>
    <xf numFmtId="17" fontId="49" fillId="22" borderId="53" xfId="0" applyNumberFormat="1" applyFont="1" applyFill="1" applyBorder="1" applyAlignment="1">
      <alignment horizontal="center"/>
    </xf>
    <xf numFmtId="17" fontId="49" fillId="22" borderId="54" xfId="0" applyNumberFormat="1" applyFont="1" applyFill="1" applyBorder="1" applyAlignment="1">
      <alignment horizontal="center"/>
    </xf>
    <xf numFmtId="0" fontId="33" fillId="22" borderId="0" xfId="0" applyFont="1" applyFill="1" applyBorder="1" applyAlignment="1" quotePrefix="1">
      <alignment horizontal="left"/>
    </xf>
    <xf numFmtId="0" fontId="42" fillId="22" borderId="56" xfId="106" applyFont="1" applyFill="1" applyBorder="1" applyAlignment="1" applyProtection="1">
      <alignment horizontal="center" vertical="center" wrapText="1"/>
      <protection/>
    </xf>
    <xf numFmtId="0" fontId="42" fillId="22" borderId="41" xfId="106" applyFont="1" applyFill="1" applyBorder="1" applyAlignment="1" applyProtection="1">
      <alignment horizontal="center" vertical="center" wrapText="1"/>
      <protection/>
    </xf>
    <xf numFmtId="3" fontId="37" fillId="22" borderId="56" xfId="0" applyNumberFormat="1" applyFont="1" applyFill="1" applyBorder="1" applyAlignment="1" quotePrefix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37" fillId="22" borderId="26" xfId="0" applyFont="1" applyFill="1" applyBorder="1" applyAlignment="1">
      <alignment horizontal="center"/>
    </xf>
    <xf numFmtId="0" fontId="37" fillId="22" borderId="29" xfId="0" applyFont="1" applyFill="1" applyBorder="1" applyAlignment="1" quotePrefix="1">
      <alignment horizontal="center"/>
    </xf>
    <xf numFmtId="0" fontId="33" fillId="22" borderId="0" xfId="0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57" fillId="22" borderId="0" xfId="0" applyFont="1" applyFill="1" applyAlignment="1" quotePrefix="1">
      <alignment horizontal="center"/>
    </xf>
    <xf numFmtId="0" fontId="37" fillId="22" borderId="44" xfId="0" applyFont="1" applyFill="1" applyBorder="1" applyAlignment="1" quotePrefix="1">
      <alignment horizontal="center" vertical="center"/>
    </xf>
    <xf numFmtId="0" fontId="37" fillId="22" borderId="66" xfId="0" applyFont="1" applyFill="1" applyBorder="1" applyAlignment="1" quotePrefix="1">
      <alignment horizontal="center" vertical="center"/>
    </xf>
    <xf numFmtId="0" fontId="37" fillId="22" borderId="44" xfId="0" applyNumberFormat="1" applyFont="1" applyFill="1" applyBorder="1" applyAlignment="1" quotePrefix="1">
      <alignment horizontal="center" vertical="center"/>
    </xf>
    <xf numFmtId="0" fontId="37" fillId="22" borderId="66" xfId="0" applyNumberFormat="1" applyFont="1" applyFill="1" applyBorder="1" applyAlignment="1" quotePrefix="1">
      <alignment horizontal="center" vertical="center"/>
    </xf>
    <xf numFmtId="0" fontId="37" fillId="22" borderId="56" xfId="0" applyFont="1" applyFill="1" applyBorder="1" applyAlignment="1">
      <alignment horizontal="center" vertical="center"/>
    </xf>
    <xf numFmtId="0" fontId="42" fillId="0" borderId="58" xfId="0" applyFont="1" applyBorder="1" applyAlignment="1">
      <alignment vertical="center"/>
    </xf>
    <xf numFmtId="0" fontId="33" fillId="22" borderId="0" xfId="0" applyFont="1" applyFill="1" applyAlignment="1" quotePrefix="1">
      <alignment horizontal="left"/>
    </xf>
    <xf numFmtId="0" fontId="52" fillId="0" borderId="0" xfId="0" applyFont="1" applyAlignment="1">
      <alignment horizontal="left"/>
    </xf>
    <xf numFmtId="0" fontId="32" fillId="22" borderId="53" xfId="0" applyFont="1" applyFill="1" applyBorder="1" applyAlignment="1">
      <alignment horizontal="center"/>
    </xf>
    <xf numFmtId="0" fontId="32" fillId="22" borderId="54" xfId="0" applyFont="1" applyFill="1" applyBorder="1" applyAlignment="1">
      <alignment horizontal="center"/>
    </xf>
    <xf numFmtId="0" fontId="33" fillId="22" borderId="53" xfId="0" applyFont="1" applyFill="1" applyBorder="1" applyAlignment="1">
      <alignment horizontal="center"/>
    </xf>
    <xf numFmtId="0" fontId="33" fillId="22" borderId="75" xfId="0" applyFont="1" applyFill="1" applyBorder="1" applyAlignment="1">
      <alignment horizontal="center"/>
    </xf>
    <xf numFmtId="0" fontId="33" fillId="22" borderId="54" xfId="0" applyFont="1" applyFill="1" applyBorder="1" applyAlignment="1">
      <alignment horizontal="center"/>
    </xf>
    <xf numFmtId="0" fontId="32" fillId="38" borderId="0" xfId="0" applyFont="1" applyFill="1" applyBorder="1" applyAlignment="1" quotePrefix="1">
      <alignment horizontal="center" vertical="center"/>
    </xf>
    <xf numFmtId="190" fontId="32" fillId="0" borderId="89" xfId="0" applyNumberFormat="1" applyFont="1" applyFill="1" applyBorder="1" applyAlignment="1">
      <alignment horizontal="center"/>
    </xf>
    <xf numFmtId="1" fontId="37" fillId="22" borderId="53" xfId="0" applyNumberFormat="1" applyFont="1" applyFill="1" applyBorder="1" applyAlignment="1">
      <alignment horizontal="center"/>
    </xf>
    <xf numFmtId="1" fontId="37" fillId="22" borderId="75" xfId="0" applyNumberFormat="1" applyFont="1" applyFill="1" applyBorder="1" applyAlignment="1">
      <alignment horizontal="center"/>
    </xf>
    <xf numFmtId="1" fontId="37" fillId="22" borderId="54" xfId="0" applyNumberFormat="1" applyFont="1" applyFill="1" applyBorder="1" applyAlignment="1">
      <alignment horizontal="center"/>
    </xf>
    <xf numFmtId="0" fontId="40" fillId="22" borderId="53" xfId="0" applyFont="1" applyFill="1" applyBorder="1" applyAlignment="1">
      <alignment horizontal="center"/>
    </xf>
    <xf numFmtId="0" fontId="40" fillId="22" borderId="54" xfId="0" applyFont="1" applyFill="1" applyBorder="1" applyAlignment="1">
      <alignment horizontal="center"/>
    </xf>
    <xf numFmtId="1" fontId="37" fillId="22" borderId="0" xfId="0" applyNumberFormat="1" applyFont="1" applyFill="1" applyBorder="1" applyAlignment="1">
      <alignment horizontal="center"/>
    </xf>
    <xf numFmtId="0" fontId="69" fillId="22" borderId="53" xfId="0" applyFont="1" applyFill="1" applyBorder="1" applyAlignment="1" quotePrefix="1">
      <alignment horizontal="center"/>
    </xf>
    <xf numFmtId="0" fontId="69" fillId="22" borderId="75" xfId="0" applyFont="1" applyFill="1" applyBorder="1" applyAlignment="1" quotePrefix="1">
      <alignment horizontal="center"/>
    </xf>
    <xf numFmtId="0" fontId="69" fillId="22" borderId="54" xfId="0" applyFont="1" applyFill="1" applyBorder="1" applyAlignment="1" quotePrefix="1">
      <alignment horizontal="center"/>
    </xf>
    <xf numFmtId="0" fontId="44" fillId="22" borderId="41" xfId="0" applyFont="1" applyFill="1" applyBorder="1" applyAlignment="1" quotePrefix="1">
      <alignment vertical="center" wrapText="1"/>
    </xf>
    <xf numFmtId="0" fontId="44" fillId="22" borderId="58" xfId="0" applyFont="1" applyFill="1" applyBorder="1" applyAlignment="1" quotePrefix="1">
      <alignment vertical="center" wrapText="1"/>
    </xf>
    <xf numFmtId="0" fontId="37" fillId="22" borderId="63" xfId="0" applyFont="1" applyFill="1" applyBorder="1" applyAlignment="1">
      <alignment horizontal="center"/>
    </xf>
    <xf numFmtId="0" fontId="37" fillId="22" borderId="70" xfId="0" applyFont="1" applyFill="1" applyBorder="1" applyAlignment="1">
      <alignment horizontal="center"/>
    </xf>
    <xf numFmtId="0" fontId="37" fillId="22" borderId="71" xfId="0" applyFont="1" applyFill="1" applyBorder="1" applyAlignment="1">
      <alignment horizontal="center"/>
    </xf>
    <xf numFmtId="0" fontId="37" fillId="22" borderId="42" xfId="0" applyFont="1" applyFill="1" applyBorder="1" applyAlignment="1" quotePrefix="1">
      <alignment horizontal="center"/>
    </xf>
    <xf numFmtId="0" fontId="37" fillId="22" borderId="43" xfId="0" applyFont="1" applyFill="1" applyBorder="1" applyAlignment="1" quotePrefix="1">
      <alignment horizontal="center"/>
    </xf>
    <xf numFmtId="0" fontId="37" fillId="22" borderId="64" xfId="0" applyFont="1" applyFill="1" applyBorder="1" applyAlignment="1">
      <alignment horizontal="center"/>
    </xf>
    <xf numFmtId="0" fontId="37" fillId="22" borderId="27" xfId="0" applyFont="1" applyFill="1" applyBorder="1" applyAlignment="1">
      <alignment horizontal="center"/>
    </xf>
    <xf numFmtId="0" fontId="37" fillId="22" borderId="29" xfId="0" applyFont="1" applyFill="1" applyBorder="1" applyAlignment="1">
      <alignment horizontal="center"/>
    </xf>
    <xf numFmtId="0" fontId="44" fillId="22" borderId="56" xfId="0" applyFont="1" applyFill="1" applyBorder="1" applyAlignment="1" quotePrefix="1">
      <alignment vertical="center" wrapText="1"/>
    </xf>
    <xf numFmtId="185" fontId="37" fillId="22" borderId="53" xfId="0" applyNumberFormat="1" applyFont="1" applyFill="1" applyBorder="1" applyAlignment="1">
      <alignment horizontal="center"/>
    </xf>
    <xf numFmtId="185" fontId="37" fillId="22" borderId="54" xfId="0" applyNumberFormat="1" applyFont="1" applyFill="1" applyBorder="1" applyAlignment="1">
      <alignment horizontal="center"/>
    </xf>
    <xf numFmtId="0" fontId="32" fillId="22" borderId="0" xfId="0" applyFont="1" applyFill="1" applyBorder="1" applyAlignment="1" quotePrefix="1">
      <alignment horizontal="center"/>
    </xf>
    <xf numFmtId="190" fontId="32" fillId="0" borderId="0" xfId="0" applyNumberFormat="1" applyFont="1" applyFill="1" applyBorder="1" applyAlignment="1" quotePrefix="1">
      <alignment horizontal="center"/>
    </xf>
    <xf numFmtId="0" fontId="32" fillId="22" borderId="38" xfId="0" applyFont="1" applyFill="1" applyBorder="1" applyAlignment="1">
      <alignment horizontal="center"/>
    </xf>
    <xf numFmtId="0" fontId="32" fillId="22" borderId="82" xfId="0" applyFont="1" applyFill="1" applyBorder="1" applyAlignment="1">
      <alignment horizontal="center"/>
    </xf>
    <xf numFmtId="0" fontId="32" fillId="22" borderId="39" xfId="0" applyFont="1" applyFill="1" applyBorder="1" applyAlignment="1">
      <alignment horizontal="center"/>
    </xf>
    <xf numFmtId="0" fontId="44" fillId="22" borderId="56" xfId="0" applyFont="1" applyFill="1" applyBorder="1" applyAlignment="1">
      <alignment horizontal="center" vertical="center" wrapText="1"/>
    </xf>
    <xf numFmtId="0" fontId="44" fillId="22" borderId="41" xfId="0" applyFont="1" applyFill="1" applyBorder="1" applyAlignment="1">
      <alignment horizontal="center" vertical="center" wrapText="1"/>
    </xf>
    <xf numFmtId="0" fontId="44" fillId="22" borderId="58" xfId="0" applyFont="1" applyFill="1" applyBorder="1" applyAlignment="1">
      <alignment horizontal="center" vertical="center" wrapText="1"/>
    </xf>
    <xf numFmtId="0" fontId="44" fillId="0" borderId="56" xfId="0" applyFont="1" applyFill="1" applyBorder="1" applyAlignment="1" quotePrefix="1">
      <alignment vertical="center" wrapText="1"/>
    </xf>
    <xf numFmtId="0" fontId="44" fillId="0" borderId="58" xfId="0" applyFont="1" applyFill="1" applyBorder="1" applyAlignment="1" quotePrefix="1">
      <alignment vertical="center" wrapText="1"/>
    </xf>
    <xf numFmtId="0" fontId="32" fillId="22" borderId="38" xfId="0" applyFont="1" applyFill="1" applyBorder="1" applyAlignment="1" quotePrefix="1">
      <alignment horizontal="center"/>
    </xf>
    <xf numFmtId="0" fontId="32" fillId="22" borderId="82" xfId="0" applyFont="1" applyFill="1" applyBorder="1" applyAlignment="1" quotePrefix="1">
      <alignment horizontal="center"/>
    </xf>
    <xf numFmtId="0" fontId="32" fillId="22" borderId="39" xfId="0" applyFont="1" applyFill="1" applyBorder="1" applyAlignment="1" quotePrefix="1">
      <alignment horizontal="center"/>
    </xf>
    <xf numFmtId="0" fontId="32" fillId="22" borderId="75" xfId="0" applyFont="1" applyFill="1" applyBorder="1" applyAlignment="1">
      <alignment horizontal="center"/>
    </xf>
    <xf numFmtId="0" fontId="44" fillId="22" borderId="56" xfId="0" applyFont="1" applyFill="1" applyBorder="1" applyAlignment="1" quotePrefix="1">
      <alignment horizontal="center" vertical="center" wrapText="1"/>
    </xf>
    <xf numFmtId="0" fontId="44" fillId="22" borderId="41" xfId="0" applyFont="1" applyFill="1" applyBorder="1" applyAlignment="1" quotePrefix="1">
      <alignment horizontal="center" vertical="center" wrapText="1"/>
    </xf>
    <xf numFmtId="0" fontId="44" fillId="22" borderId="58" xfId="0" applyFont="1" applyFill="1" applyBorder="1" applyAlignment="1" quotePrefix="1">
      <alignment horizontal="center" vertical="center" wrapText="1"/>
    </xf>
    <xf numFmtId="0" fontId="32" fillId="22" borderId="45" xfId="0" applyFont="1" applyFill="1" applyBorder="1" applyAlignment="1" quotePrefix="1">
      <alignment horizontal="center" wrapText="1"/>
    </xf>
    <xf numFmtId="0" fontId="32" fillId="22" borderId="77" xfId="0" applyFont="1" applyFill="1" applyBorder="1" applyAlignment="1" quotePrefix="1">
      <alignment horizontal="center" wrapText="1"/>
    </xf>
    <xf numFmtId="0" fontId="32" fillId="22" borderId="46" xfId="0" applyFont="1" applyFill="1" applyBorder="1" applyAlignment="1" quotePrefix="1">
      <alignment horizontal="center" wrapText="1"/>
    </xf>
    <xf numFmtId="0" fontId="53" fillId="22" borderId="82" xfId="0" applyFont="1" applyFill="1" applyBorder="1" applyAlignment="1" quotePrefix="1">
      <alignment horizontal="center" vertical="center"/>
    </xf>
    <xf numFmtId="0" fontId="53" fillId="0" borderId="82" xfId="0" applyFont="1" applyBorder="1" applyAlignment="1">
      <alignment horizontal="center"/>
    </xf>
    <xf numFmtId="3" fontId="37" fillId="22" borderId="56" xfId="0" applyNumberFormat="1" applyFont="1" applyFill="1" applyBorder="1" applyAlignment="1" applyProtection="1">
      <alignment horizontal="center" vertical="center" wrapText="1"/>
      <protection/>
    </xf>
    <xf numFmtId="0" fontId="38" fillId="0" borderId="58" xfId="0" applyFont="1" applyBorder="1" applyAlignment="1">
      <alignment horizontal="center" vertical="center" wrapText="1"/>
    </xf>
    <xf numFmtId="1" fontId="37" fillId="22" borderId="56" xfId="0" applyNumberFormat="1" applyFont="1" applyFill="1" applyBorder="1" applyAlignment="1">
      <alignment horizontal="center" vertical="center" wrapText="1"/>
    </xf>
    <xf numFmtId="1" fontId="37" fillId="22" borderId="41" xfId="0" applyNumberFormat="1" applyFont="1" applyFill="1" applyBorder="1" applyAlignment="1">
      <alignment horizontal="center" vertical="center" wrapText="1"/>
    </xf>
    <xf numFmtId="1" fontId="37" fillId="0" borderId="56" xfId="0" applyNumberFormat="1" applyFont="1" applyFill="1" applyBorder="1" applyAlignment="1">
      <alignment horizontal="center" vertical="center" wrapText="1"/>
    </xf>
    <xf numFmtId="1" fontId="37" fillId="0" borderId="41" xfId="0" applyNumberFormat="1" applyFont="1" applyFill="1" applyBorder="1" applyAlignment="1">
      <alignment horizontal="center" vertical="center" wrapText="1"/>
    </xf>
    <xf numFmtId="1" fontId="37" fillId="0" borderId="58" xfId="0" applyNumberFormat="1" applyFont="1" applyFill="1" applyBorder="1" applyAlignment="1">
      <alignment horizontal="center" vertical="center" wrapText="1"/>
    </xf>
    <xf numFmtId="1" fontId="37" fillId="22" borderId="44" xfId="0" applyNumberFormat="1" applyFont="1" applyFill="1" applyBorder="1" applyAlignment="1">
      <alignment horizontal="center" vertical="center" wrapText="1"/>
    </xf>
    <xf numFmtId="1" fontId="37" fillId="22" borderId="49" xfId="0" applyNumberFormat="1" applyFont="1" applyFill="1" applyBorder="1" applyAlignment="1">
      <alignment horizontal="center" vertical="center" wrapText="1"/>
    </xf>
    <xf numFmtId="1" fontId="37" fillId="22" borderId="52" xfId="0" applyNumberFormat="1" applyFont="1" applyFill="1" applyBorder="1" applyAlignment="1">
      <alignment horizontal="center" vertical="center" wrapText="1"/>
    </xf>
    <xf numFmtId="0" fontId="33" fillId="22" borderId="0" xfId="0" applyFont="1" applyFill="1" applyBorder="1" applyAlignment="1" quotePrefix="1">
      <alignment horizontal="center"/>
    </xf>
    <xf numFmtId="0" fontId="70" fillId="0" borderId="56" xfId="0" applyFont="1" applyFill="1" applyBorder="1" applyAlignment="1" quotePrefix="1">
      <alignment horizontal="center" vertical="center" wrapText="1"/>
    </xf>
    <xf numFmtId="0" fontId="70" fillId="0" borderId="41" xfId="0" applyFont="1" applyFill="1" applyBorder="1" applyAlignment="1" quotePrefix="1">
      <alignment horizontal="center" vertical="center" wrapText="1"/>
    </xf>
    <xf numFmtId="0" fontId="53" fillId="22" borderId="0" xfId="0" applyFont="1" applyFill="1" applyBorder="1" applyAlignment="1" quotePrefix="1">
      <alignment horizontal="center"/>
    </xf>
    <xf numFmtId="0" fontId="70" fillId="22" borderId="56" xfId="0" applyFont="1" applyFill="1" applyBorder="1" applyAlignment="1" quotePrefix="1">
      <alignment horizontal="center" vertical="center" wrapText="1"/>
    </xf>
    <xf numFmtId="0" fontId="70" fillId="22" borderId="41" xfId="0" applyFont="1" applyFill="1" applyBorder="1" applyAlignment="1">
      <alignment horizontal="center" vertical="center" wrapText="1"/>
    </xf>
    <xf numFmtId="0" fontId="70" fillId="22" borderId="58" xfId="0" applyFont="1" applyFill="1" applyBorder="1" applyAlignment="1">
      <alignment horizontal="center" vertical="center" wrapText="1"/>
    </xf>
    <xf numFmtId="1" fontId="32" fillId="0" borderId="76" xfId="0" applyNumberFormat="1" applyFont="1" applyFill="1" applyBorder="1" applyAlignment="1">
      <alignment horizontal="center" vertical="center" wrapText="1"/>
    </xf>
    <xf numFmtId="1" fontId="32" fillId="0" borderId="78" xfId="0" applyNumberFormat="1" applyFont="1" applyFill="1" applyBorder="1" applyAlignment="1">
      <alignment horizontal="center" vertical="center" wrapText="1"/>
    </xf>
    <xf numFmtId="1" fontId="32" fillId="0" borderId="90" xfId="0" applyNumberFormat="1" applyFont="1" applyFill="1" applyBorder="1" applyAlignment="1">
      <alignment horizontal="center" vertical="center" wrapText="1"/>
    </xf>
    <xf numFmtId="1" fontId="32" fillId="22" borderId="44" xfId="0" applyNumberFormat="1" applyFont="1" applyFill="1" applyBorder="1" applyAlignment="1">
      <alignment horizontal="center" vertical="center" wrapText="1"/>
    </xf>
    <xf numFmtId="1" fontId="32" fillId="22" borderId="49" xfId="0" applyNumberFormat="1" applyFont="1" applyFill="1" applyBorder="1" applyAlignment="1">
      <alignment horizontal="center" vertical="center" wrapText="1"/>
    </xf>
    <xf numFmtId="1" fontId="32" fillId="22" borderId="66" xfId="0" applyNumberFormat="1" applyFont="1" applyFill="1" applyBorder="1" applyAlignment="1">
      <alignment horizontal="center" vertical="center" wrapText="1"/>
    </xf>
    <xf numFmtId="1" fontId="32" fillId="22" borderId="56" xfId="0" applyNumberFormat="1" applyFont="1" applyFill="1" applyBorder="1" applyAlignment="1">
      <alignment horizontal="center" vertical="center" wrapText="1"/>
    </xf>
    <xf numFmtId="1" fontId="32" fillId="22" borderId="41" xfId="0" applyNumberFormat="1" applyFont="1" applyFill="1" applyBorder="1" applyAlignment="1">
      <alignment horizontal="center" vertical="center" wrapText="1"/>
    </xf>
    <xf numFmtId="1" fontId="32" fillId="22" borderId="58" xfId="0" applyNumberFormat="1" applyFont="1" applyFill="1" applyBorder="1" applyAlignment="1">
      <alignment horizontal="center" vertical="center" wrapText="1"/>
    </xf>
    <xf numFmtId="0" fontId="69" fillId="22" borderId="0" xfId="0" applyFont="1" applyFill="1" applyBorder="1" applyAlignment="1" quotePrefix="1">
      <alignment horizontal="center"/>
    </xf>
    <xf numFmtId="0" fontId="69" fillId="22" borderId="0" xfId="0" applyFont="1" applyFill="1" applyAlignment="1">
      <alignment horizontal="center"/>
    </xf>
    <xf numFmtId="1" fontId="37" fillId="22" borderId="108" xfId="0" applyNumberFormat="1" applyFont="1" applyFill="1" applyBorder="1" applyAlignment="1">
      <alignment horizontal="center" vertical="center" wrapText="1"/>
    </xf>
    <xf numFmtId="1" fontId="37" fillId="22" borderId="114" xfId="0" applyNumberFormat="1" applyFont="1" applyFill="1" applyBorder="1" applyAlignment="1">
      <alignment horizontal="center" vertical="center" wrapText="1"/>
    </xf>
    <xf numFmtId="1" fontId="37" fillId="22" borderId="74" xfId="0" applyNumberFormat="1" applyFont="1" applyFill="1" applyBorder="1" applyAlignment="1">
      <alignment horizontal="center" vertical="center" wrapText="1"/>
    </xf>
    <xf numFmtId="0" fontId="32" fillId="22" borderId="0" xfId="0" applyFont="1" applyFill="1" applyBorder="1" applyAlignment="1">
      <alignment horizontal="center"/>
    </xf>
    <xf numFmtId="0" fontId="59" fillId="22" borderId="0" xfId="0" applyFont="1" applyFill="1" applyBorder="1" applyAlignment="1">
      <alignment/>
    </xf>
    <xf numFmtId="0" fontId="42" fillId="22" borderId="80" xfId="0" applyFont="1" applyFill="1" applyBorder="1" applyAlignment="1" quotePrefix="1">
      <alignment horizontal="center" vertical="center" wrapText="1"/>
    </xf>
    <xf numFmtId="0" fontId="42" fillId="22" borderId="81" xfId="0" applyFont="1" applyFill="1" applyBorder="1" applyAlignment="1">
      <alignment horizontal="center" vertical="center" wrapText="1"/>
    </xf>
    <xf numFmtId="0" fontId="42" fillId="22" borderId="73" xfId="0" applyFont="1" applyFill="1" applyBorder="1" applyAlignment="1">
      <alignment horizontal="center" vertical="center" wrapText="1"/>
    </xf>
    <xf numFmtId="0" fontId="37" fillId="22" borderId="27" xfId="0" applyNumberFormat="1" applyFont="1" applyFill="1" applyBorder="1" applyAlignment="1">
      <alignment horizontal="center" vertical="center" wrapText="1"/>
    </xf>
    <xf numFmtId="0" fontId="37" fillId="22" borderId="32" xfId="0" applyNumberFormat="1" applyFont="1" applyFill="1" applyBorder="1" applyAlignment="1">
      <alignment horizontal="center" vertical="center" wrapText="1"/>
    </xf>
    <xf numFmtId="0" fontId="37" fillId="22" borderId="91" xfId="0" applyNumberFormat="1" applyFont="1" applyFill="1" applyBorder="1" applyAlignment="1">
      <alignment horizontal="center" vertical="center" wrapText="1"/>
    </xf>
    <xf numFmtId="0" fontId="37" fillId="22" borderId="112" xfId="0" applyNumberFormat="1" applyFont="1" applyFill="1" applyBorder="1" applyAlignment="1">
      <alignment horizontal="center" vertical="center" wrapText="1"/>
    </xf>
    <xf numFmtId="0" fontId="37" fillId="22" borderId="113" xfId="0" applyNumberFormat="1" applyFont="1" applyFill="1" applyBorder="1" applyAlignment="1">
      <alignment horizontal="center" vertical="center" wrapText="1"/>
    </xf>
    <xf numFmtId="0" fontId="37" fillId="22" borderId="1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24" fillId="0" borderId="95" xfId="0" applyFont="1" applyFill="1" applyBorder="1" applyAlignment="1">
      <alignment horizontal="center" vertical="center"/>
    </xf>
    <xf numFmtId="0" fontId="24" fillId="0" borderId="115" xfId="0" applyFont="1" applyFill="1" applyBorder="1" applyAlignment="1">
      <alignment horizontal="center" vertical="center"/>
    </xf>
    <xf numFmtId="0" fontId="24" fillId="0" borderId="116" xfId="0" applyFont="1" applyFill="1" applyBorder="1" applyAlignment="1">
      <alignment horizontal="center" vertical="center"/>
    </xf>
    <xf numFmtId="0" fontId="24" fillId="0" borderId="95" xfId="0" applyFont="1" applyFill="1" applyBorder="1" applyAlignment="1">
      <alignment horizontal="center" vertical="center"/>
    </xf>
    <xf numFmtId="0" fontId="24" fillId="0" borderId="115" xfId="0" applyFont="1" applyFill="1" applyBorder="1" applyAlignment="1">
      <alignment horizontal="center" vertical="center"/>
    </xf>
    <xf numFmtId="179" fontId="33" fillId="22" borderId="0" xfId="0" applyNumberFormat="1" applyFont="1" applyFill="1" applyBorder="1" applyAlignment="1" applyProtection="1">
      <alignment horizontal="left" vertical="center"/>
      <protection/>
    </xf>
    <xf numFmtId="0" fontId="37" fillId="22" borderId="56" xfId="0" applyFont="1" applyFill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7" fillId="9" borderId="56" xfId="0" applyFont="1" applyFill="1" applyBorder="1" applyAlignment="1">
      <alignment horizontal="center" vertical="center" wrapText="1"/>
    </xf>
    <xf numFmtId="0" fontId="31" fillId="9" borderId="58" xfId="0" applyFont="1" applyFill="1" applyBorder="1" applyAlignment="1">
      <alignment horizontal="center" vertical="center" wrapText="1"/>
    </xf>
    <xf numFmtId="0" fontId="37" fillId="22" borderId="58" xfId="0" applyFont="1" applyFill="1" applyBorder="1" applyAlignment="1">
      <alignment horizontal="center" vertical="center" wrapText="1"/>
    </xf>
    <xf numFmtId="0" fontId="37" fillId="22" borderId="56" xfId="0" applyFont="1" applyFill="1" applyBorder="1" applyAlignment="1" quotePrefix="1">
      <alignment horizontal="left" vertical="center" wrapText="1"/>
    </xf>
    <xf numFmtId="0" fontId="37" fillId="0" borderId="58" xfId="0" applyFont="1" applyBorder="1" applyAlignment="1">
      <alignment horizontal="left" vertical="center" wrapText="1"/>
    </xf>
    <xf numFmtId="0" fontId="37" fillId="22" borderId="82" xfId="0" applyFont="1" applyFill="1" applyBorder="1" applyAlignment="1">
      <alignment horizontal="center" vertical="center" wrapText="1"/>
    </xf>
    <xf numFmtId="0" fontId="31" fillId="0" borderId="89" xfId="0" applyFont="1" applyBorder="1" applyAlignment="1">
      <alignment horizontal="center" vertical="center" wrapText="1"/>
    </xf>
    <xf numFmtId="0" fontId="37" fillId="22" borderId="39" xfId="0" applyFont="1" applyFill="1" applyBorder="1" applyAlignment="1">
      <alignment horizontal="center" vertical="center" wrapText="1"/>
    </xf>
    <xf numFmtId="0" fontId="31" fillId="0" borderId="87" xfId="0" applyFont="1" applyBorder="1" applyAlignment="1">
      <alignment horizontal="center" vertical="center" wrapText="1"/>
    </xf>
    <xf numFmtId="0" fontId="46" fillId="22" borderId="44" xfId="0" applyFont="1" applyFill="1" applyBorder="1" applyAlignment="1">
      <alignment horizontal="center"/>
    </xf>
    <xf numFmtId="0" fontId="45" fillId="0" borderId="66" xfId="0" applyFont="1" applyBorder="1" applyAlignment="1">
      <alignment horizontal="center"/>
    </xf>
    <xf numFmtId="0" fontId="48" fillId="22" borderId="0" xfId="106" applyFont="1" applyFill="1" applyAlignment="1" applyProtection="1">
      <alignment horizontal="center"/>
      <protection/>
    </xf>
    <xf numFmtId="0" fontId="69" fillId="22" borderId="0" xfId="0" applyFont="1" applyFill="1" applyBorder="1" applyAlignment="1">
      <alignment horizontal="center"/>
    </xf>
    <xf numFmtId="0" fontId="30" fillId="22" borderId="0" xfId="106" applyFont="1" applyFill="1" applyAlignment="1" applyProtection="1">
      <alignment horizontal="center"/>
      <protection/>
    </xf>
    <xf numFmtId="0" fontId="33" fillId="22" borderId="0" xfId="0" applyFont="1" applyFill="1" applyBorder="1" applyAlignment="1">
      <alignment horizontal="left"/>
    </xf>
    <xf numFmtId="0" fontId="72" fillId="0" borderId="0" xfId="0" applyFont="1" applyAlignment="1">
      <alignment horizontal="left"/>
    </xf>
    <xf numFmtId="0" fontId="46" fillId="22" borderId="38" xfId="0" applyFont="1" applyFill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46" fillId="22" borderId="56" xfId="0" applyFont="1" applyFill="1" applyBorder="1" applyAlignment="1">
      <alignment horizontal="center" vertical="center" wrapText="1"/>
    </xf>
    <xf numFmtId="0" fontId="46" fillId="22" borderId="41" xfId="0" applyFont="1" applyFill="1" applyBorder="1" applyAlignment="1">
      <alignment horizontal="center" vertical="center" wrapText="1"/>
    </xf>
    <xf numFmtId="195" fontId="32" fillId="22" borderId="56" xfId="0" applyNumberFormat="1" applyFont="1" applyFill="1" applyBorder="1" applyAlignment="1">
      <alignment horizontal="center" vertical="center"/>
    </xf>
    <xf numFmtId="195" fontId="31" fillId="0" borderId="58" xfId="0" applyNumberFormat="1" applyFont="1" applyBorder="1" applyAlignment="1">
      <alignment horizontal="center" vertical="center"/>
    </xf>
    <xf numFmtId="0" fontId="46" fillId="22" borderId="80" xfId="0" applyNumberFormat="1" applyFont="1" applyFill="1" applyBorder="1" applyAlignment="1">
      <alignment horizontal="center" vertical="center" wrapText="1"/>
    </xf>
    <xf numFmtId="0" fontId="31" fillId="0" borderId="81" xfId="0" applyNumberFormat="1" applyFont="1" applyBorder="1" applyAlignment="1">
      <alignment horizontal="center" vertical="center" wrapText="1"/>
    </xf>
    <xf numFmtId="0" fontId="46" fillId="22" borderId="56" xfId="0" applyNumberFormat="1" applyFont="1" applyFill="1" applyBorder="1" applyAlignment="1">
      <alignment horizontal="center" vertical="center" wrapText="1"/>
    </xf>
    <xf numFmtId="0" fontId="31" fillId="0" borderId="58" xfId="0" applyNumberFormat="1" applyFont="1" applyBorder="1" applyAlignment="1">
      <alignment horizontal="center" vertical="center" wrapText="1"/>
    </xf>
    <xf numFmtId="0" fontId="46" fillId="22" borderId="58" xfId="0" applyFont="1" applyFill="1" applyBorder="1" applyAlignment="1">
      <alignment horizontal="center" vertical="center" wrapText="1"/>
    </xf>
    <xf numFmtId="0" fontId="40" fillId="22" borderId="22" xfId="0" applyFont="1" applyFill="1" applyBorder="1" applyAlignment="1" quotePrefix="1">
      <alignment horizontal="left"/>
    </xf>
    <xf numFmtId="0" fontId="40" fillId="22" borderId="25" xfId="0" applyFont="1" applyFill="1" applyBorder="1" applyAlignment="1" quotePrefix="1">
      <alignment horizontal="left"/>
    </xf>
    <xf numFmtId="0" fontId="29" fillId="22" borderId="22" xfId="0" applyFont="1" applyFill="1" applyBorder="1" applyAlignment="1" quotePrefix="1">
      <alignment horizontal="left"/>
    </xf>
    <xf numFmtId="0" fontId="29" fillId="22" borderId="24" xfId="0" applyFont="1" applyFill="1" applyBorder="1" applyAlignment="1" quotePrefix="1">
      <alignment horizontal="left"/>
    </xf>
    <xf numFmtId="0" fontId="29" fillId="22" borderId="81" xfId="0" applyFont="1" applyFill="1" applyBorder="1" applyAlignment="1" quotePrefix="1">
      <alignment horizontal="left"/>
    </xf>
    <xf numFmtId="0" fontId="29" fillId="22" borderId="114" xfId="0" applyFont="1" applyFill="1" applyBorder="1" applyAlignment="1" quotePrefix="1">
      <alignment horizontal="left"/>
    </xf>
    <xf numFmtId="0" fontId="40" fillId="22" borderId="53" xfId="0" applyFont="1" applyFill="1" applyBorder="1" applyAlignment="1" quotePrefix="1">
      <alignment horizontal="left" vertical="center"/>
    </xf>
    <xf numFmtId="0" fontId="40" fillId="22" borderId="75" xfId="0" applyFont="1" applyFill="1" applyBorder="1" applyAlignment="1" quotePrefix="1">
      <alignment horizontal="left" vertical="center"/>
    </xf>
    <xf numFmtId="0" fontId="32" fillId="22" borderId="38" xfId="0" applyFont="1" applyFill="1" applyBorder="1" applyAlignment="1">
      <alignment horizontal="center" vertical="center"/>
    </xf>
    <xf numFmtId="0" fontId="32" fillId="22" borderId="88" xfId="0" applyFont="1" applyFill="1" applyBorder="1" applyAlignment="1">
      <alignment horizontal="center" vertical="center"/>
    </xf>
    <xf numFmtId="0" fontId="40" fillId="22" borderId="28" xfId="0" applyFont="1" applyFill="1" applyBorder="1" applyAlignment="1">
      <alignment horizontal="center" vertical="center"/>
    </xf>
    <xf numFmtId="0" fontId="40" fillId="22" borderId="43" xfId="0" applyFont="1" applyFill="1" applyBorder="1" applyAlignment="1">
      <alignment horizontal="center" vertical="center"/>
    </xf>
    <xf numFmtId="0" fontId="37" fillId="22" borderId="53" xfId="0" applyFont="1" applyFill="1" applyBorder="1" applyAlignment="1">
      <alignment horizontal="center" vertical="center"/>
    </xf>
    <xf numFmtId="0" fontId="37" fillId="22" borderId="75" xfId="0" applyFont="1" applyFill="1" applyBorder="1" applyAlignment="1">
      <alignment horizontal="center" vertical="center"/>
    </xf>
    <xf numFmtId="0" fontId="37" fillId="22" borderId="54" xfId="0" applyFont="1" applyFill="1" applyBorder="1" applyAlignment="1">
      <alignment horizontal="center" vertical="center"/>
    </xf>
    <xf numFmtId="0" fontId="40" fillId="22" borderId="28" xfId="0" applyFont="1" applyFill="1" applyBorder="1" applyAlignment="1">
      <alignment horizontal="center" vertical="center" wrapText="1"/>
    </xf>
    <xf numFmtId="0" fontId="40" fillId="22" borderId="43" xfId="0" applyFont="1" applyFill="1" applyBorder="1" applyAlignment="1">
      <alignment horizontal="center" vertical="center" wrapText="1"/>
    </xf>
    <xf numFmtId="17" fontId="40" fillId="22" borderId="53" xfId="0" applyNumberFormat="1" applyFont="1" applyFill="1" applyBorder="1" applyAlignment="1" quotePrefix="1">
      <alignment horizontal="center" vertical="center"/>
    </xf>
    <xf numFmtId="17" fontId="40" fillId="22" borderId="75" xfId="0" applyNumberFormat="1" applyFont="1" applyFill="1" applyBorder="1" applyAlignment="1" quotePrefix="1">
      <alignment horizontal="center" vertical="center"/>
    </xf>
    <xf numFmtId="17" fontId="40" fillId="22" borderId="54" xfId="0" applyNumberFormat="1" applyFont="1" applyFill="1" applyBorder="1" applyAlignment="1" quotePrefix="1">
      <alignment horizontal="center" vertical="center"/>
    </xf>
    <xf numFmtId="0" fontId="33" fillId="22" borderId="0" xfId="0" applyFont="1" applyFill="1" applyAlignment="1">
      <alignment horizontal="left"/>
    </xf>
    <xf numFmtId="0" fontId="32" fillId="22" borderId="56" xfId="0" applyFont="1" applyFill="1" applyBorder="1" applyAlignment="1" quotePrefix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22" borderId="56" xfId="0" applyFont="1" applyFill="1" applyBorder="1" applyAlignment="1">
      <alignment horizontal="center" vertical="center" wrapText="1"/>
    </xf>
    <xf numFmtId="0" fontId="46" fillId="22" borderId="56" xfId="0" applyFont="1" applyFill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3" fillId="22" borderId="0" xfId="0" applyFont="1" applyFill="1" applyBorder="1" applyAlignment="1">
      <alignment horizontal="center"/>
    </xf>
    <xf numFmtId="0" fontId="55" fillId="22" borderId="0" xfId="0" applyFont="1" applyFill="1" applyAlignment="1">
      <alignment/>
    </xf>
  </cellXfs>
  <cellStyles count="216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" xfId="69"/>
    <cellStyle name="Buena 2" xfId="70"/>
    <cellStyle name="Buena 3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vinculada" xfId="77"/>
    <cellStyle name="Celda vinculada 2" xfId="78"/>
    <cellStyle name="Celda vinculada 3" xfId="79"/>
    <cellStyle name="Comma 2" xfId="80"/>
    <cellStyle name="Encabezado 1" xfId="81"/>
    <cellStyle name="Encabezado 4" xfId="82"/>
    <cellStyle name="Encabezado 4 2" xfId="83"/>
    <cellStyle name="Énfasis1" xfId="84"/>
    <cellStyle name="Énfasis1 2" xfId="85"/>
    <cellStyle name="Énfasis1 3" xfId="86"/>
    <cellStyle name="Énfasis2" xfId="87"/>
    <cellStyle name="Énfasis2 2" xfId="88"/>
    <cellStyle name="Énfasis2 3" xfId="89"/>
    <cellStyle name="Énfasis3" xfId="90"/>
    <cellStyle name="Énfasis3 2" xfId="91"/>
    <cellStyle name="Énfasis3 3" xfId="92"/>
    <cellStyle name="Énfasis4" xfId="93"/>
    <cellStyle name="Énfasis4 2" xfId="94"/>
    <cellStyle name="Énfasis5" xfId="95"/>
    <cellStyle name="Énfasis5 2" xfId="96"/>
    <cellStyle name="Énfasis6" xfId="97"/>
    <cellStyle name="Énfasis6 2" xfId="98"/>
    <cellStyle name="Énfasis6 3" xfId="99"/>
    <cellStyle name="Entrada" xfId="100"/>
    <cellStyle name="Entrada 2" xfId="101"/>
    <cellStyle name="Entrada 3" xfId="102"/>
    <cellStyle name="Euro" xfId="103"/>
    <cellStyle name="Euro 2" xfId="104"/>
    <cellStyle name="Euro 3" xfId="105"/>
    <cellStyle name="Hyperlink" xfId="106"/>
    <cellStyle name="Hipervínculo 2" xfId="107"/>
    <cellStyle name="Followed Hyperlink" xfId="108"/>
    <cellStyle name="Incorrecto" xfId="109"/>
    <cellStyle name="Incorrecto 2" xfId="110"/>
    <cellStyle name="Incorrecto 3" xfId="111"/>
    <cellStyle name="Comma" xfId="112"/>
    <cellStyle name="Comma [0]" xfId="113"/>
    <cellStyle name="Millares [0] 10" xfId="114"/>
    <cellStyle name="Millares 10" xfId="115"/>
    <cellStyle name="Millares 11" xfId="116"/>
    <cellStyle name="Millares 11 3" xfId="117"/>
    <cellStyle name="Millares 12" xfId="118"/>
    <cellStyle name="Millares 13" xfId="119"/>
    <cellStyle name="Millares 130" xfId="120"/>
    <cellStyle name="Millares 14" xfId="121"/>
    <cellStyle name="Millares 142 2" xfId="122"/>
    <cellStyle name="Millares 15" xfId="123"/>
    <cellStyle name="Millares 16" xfId="124"/>
    <cellStyle name="Millares 17" xfId="125"/>
    <cellStyle name="Millares 18" xfId="126"/>
    <cellStyle name="Millares 19" xfId="127"/>
    <cellStyle name="Millares 2" xfId="128"/>
    <cellStyle name="Millares 2 2" xfId="129"/>
    <cellStyle name="Millares 2 2 2" xfId="130"/>
    <cellStyle name="Millares 2 3" xfId="131"/>
    <cellStyle name="Millares 2 3 2" xfId="132"/>
    <cellStyle name="Millares 2 4" xfId="133"/>
    <cellStyle name="Millares 2 4 2" xfId="134"/>
    <cellStyle name="Millares 2 5" xfId="135"/>
    <cellStyle name="Millares 20" xfId="136"/>
    <cellStyle name="Millares 21" xfId="137"/>
    <cellStyle name="Millares 22" xfId="138"/>
    <cellStyle name="Millares 23" xfId="139"/>
    <cellStyle name="Millares 24" xfId="140"/>
    <cellStyle name="Millares 25" xfId="141"/>
    <cellStyle name="Millares 26" xfId="142"/>
    <cellStyle name="Millares 27" xfId="143"/>
    <cellStyle name="Millares 28" xfId="144"/>
    <cellStyle name="Millares 28 2" xfId="145"/>
    <cellStyle name="Millares 29" xfId="146"/>
    <cellStyle name="Millares 3" xfId="147"/>
    <cellStyle name="Millares 3 2" xfId="148"/>
    <cellStyle name="Millares 3 2 2" xfId="149"/>
    <cellStyle name="Millares 30" xfId="150"/>
    <cellStyle name="Millares 31" xfId="151"/>
    <cellStyle name="Millares 32" xfId="152"/>
    <cellStyle name="Millares 33" xfId="153"/>
    <cellStyle name="Millares 34" xfId="154"/>
    <cellStyle name="Millares 35" xfId="155"/>
    <cellStyle name="Millares 36" xfId="156"/>
    <cellStyle name="Millares 37" xfId="157"/>
    <cellStyle name="Millares 4" xfId="158"/>
    <cellStyle name="Millares 4 2" xfId="159"/>
    <cellStyle name="Millares 4 2 2" xfId="160"/>
    <cellStyle name="Millares 5" xfId="161"/>
    <cellStyle name="Millares 6" xfId="162"/>
    <cellStyle name="Millares 6 2" xfId="163"/>
    <cellStyle name="Millares 7" xfId="164"/>
    <cellStyle name="Millares 7 2" xfId="165"/>
    <cellStyle name="Millares 8" xfId="166"/>
    <cellStyle name="Millares 8 2" xfId="167"/>
    <cellStyle name="Millares 9" xfId="168"/>
    <cellStyle name="Currency" xfId="169"/>
    <cellStyle name="Currency [0]" xfId="170"/>
    <cellStyle name="Moneda 2" xfId="171"/>
    <cellStyle name="Neutral" xfId="172"/>
    <cellStyle name="Neutral 2" xfId="173"/>
    <cellStyle name="Neutral 3" xfId="174"/>
    <cellStyle name="Normal 10" xfId="175"/>
    <cellStyle name="Normal 10 2 2" xfId="176"/>
    <cellStyle name="Normal 10 6" xfId="177"/>
    <cellStyle name="Normal 130 2" xfId="178"/>
    <cellStyle name="Normal 131" xfId="179"/>
    <cellStyle name="Normal 157" xfId="180"/>
    <cellStyle name="Normal 2" xfId="181"/>
    <cellStyle name="Normal 2 2" xfId="182"/>
    <cellStyle name="Normal 2 2 2" xfId="183"/>
    <cellStyle name="Normal 2 2 3" xfId="184"/>
    <cellStyle name="Normal 2 3" xfId="185"/>
    <cellStyle name="Normal 2 4" xfId="186"/>
    <cellStyle name="Normal 2 9" xfId="187"/>
    <cellStyle name="Normal 3" xfId="188"/>
    <cellStyle name="Normal 3 2" xfId="189"/>
    <cellStyle name="Normal 3 3" xfId="190"/>
    <cellStyle name="Normal 3 4" xfId="191"/>
    <cellStyle name="Normal 4" xfId="192"/>
    <cellStyle name="Normal 4 2" xfId="193"/>
    <cellStyle name="Normal 4 3" xfId="194"/>
    <cellStyle name="Normal 5" xfId="195"/>
    <cellStyle name="Normal 5 2" xfId="196"/>
    <cellStyle name="Normal 6" xfId="197"/>
    <cellStyle name="Normal 7" xfId="198"/>
    <cellStyle name="Normal 8" xfId="199"/>
    <cellStyle name="Normal_Cuadro B1" xfId="200"/>
    <cellStyle name="Normal_PiboferKWEB2002-II" xfId="201"/>
    <cellStyle name="Notas" xfId="202"/>
    <cellStyle name="Notas 2" xfId="203"/>
    <cellStyle name="Percent" xfId="204"/>
    <cellStyle name="Porcentaje 10" xfId="205"/>
    <cellStyle name="Porcentaje 2" xfId="206"/>
    <cellStyle name="Porcentaje 20" xfId="207"/>
    <cellStyle name="Porcentaje 3" xfId="208"/>
    <cellStyle name="Porcentual 2" xfId="209"/>
    <cellStyle name="Salida" xfId="210"/>
    <cellStyle name="Salida 2" xfId="211"/>
    <cellStyle name="Salida 3" xfId="212"/>
    <cellStyle name="Texto de advertencia" xfId="213"/>
    <cellStyle name="Texto de advertencia 2" xfId="214"/>
    <cellStyle name="Texto explicativo" xfId="215"/>
    <cellStyle name="Texto explicativo 2" xfId="216"/>
    <cellStyle name="Título" xfId="217"/>
    <cellStyle name="Título 1 2" xfId="218"/>
    <cellStyle name="Título 1 3" xfId="219"/>
    <cellStyle name="Título 2" xfId="220"/>
    <cellStyle name="Título 2 2" xfId="221"/>
    <cellStyle name="Título 2 3" xfId="222"/>
    <cellStyle name="Título 3" xfId="223"/>
    <cellStyle name="Título 3 2" xfId="224"/>
    <cellStyle name="Título 3 3" xfId="225"/>
    <cellStyle name="Título 4" xfId="226"/>
    <cellStyle name="Total" xfId="227"/>
    <cellStyle name="Total 2" xfId="228"/>
    <cellStyle name="Total 3" xfId="2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5</xdr:row>
      <xdr:rowOff>495300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1524000</xdr:colOff>
      <xdr:row>0</xdr:row>
      <xdr:rowOff>47625</xdr:rowOff>
    </xdr:from>
    <xdr:to>
      <xdr:col>3</xdr:col>
      <xdr:colOff>561975</xdr:colOff>
      <xdr:row>5</xdr:row>
      <xdr:rowOff>781050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7625"/>
          <a:ext cx="34385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</xdr:row>
      <xdr:rowOff>219075</xdr:rowOff>
    </xdr:from>
    <xdr:to>
      <xdr:col>2</xdr:col>
      <xdr:colOff>123825</xdr:colOff>
      <xdr:row>4</xdr:row>
      <xdr:rowOff>876300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219075" y="981075"/>
          <a:ext cx="44196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3366"/>
              </a:solidFill>
            </a:rPr>
            <a:t>Vicepresidencia de Desarrollo Económico y Competitividad</a:t>
          </a:r>
        </a:p>
      </xdr:txBody>
    </xdr:sp>
    <xdr:clientData/>
  </xdr:twoCellAnchor>
  <xdr:twoCellAnchor editAs="oneCell">
    <xdr:from>
      <xdr:col>0</xdr:col>
      <xdr:colOff>1438275</xdr:colOff>
      <xdr:row>0</xdr:row>
      <xdr:rowOff>0</xdr:rowOff>
    </xdr:from>
    <xdr:to>
      <xdr:col>1</xdr:col>
      <xdr:colOff>800100</xdr:colOff>
      <xdr:row>4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1695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rep.gov.co/economia/ctanal1sec_ext.htm#reservas" TargetMode="External" /><Relationship Id="rId2" Type="http://schemas.openxmlformats.org/officeDocument/2006/relationships/hyperlink" Target="http://www.banrep.gov.co/informes-economicos/ine_bol_deupu.htm" TargetMode="External" /><Relationship Id="rId3" Type="http://schemas.openxmlformats.org/officeDocument/2006/relationships/hyperlink" Target="http://www.banrep.gov.co/es/informe-estadisticas-monetarias-y-cambiarias" TargetMode="External" /><Relationship Id="rId4" Type="http://schemas.openxmlformats.org/officeDocument/2006/relationships/hyperlink" Target="https://www.superfinanciera.gov.co/" TargetMode="External" /><Relationship Id="rId5" Type="http://schemas.openxmlformats.org/officeDocument/2006/relationships/hyperlink" Target="http://www.banrep.gov.co/es/informe-operaciones-divisas" TargetMode="Externa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73"/>
  <sheetViews>
    <sheetView showGridLines="0" tabSelected="1" zoomScalePageLayoutView="0" workbookViewId="0" topLeftCell="A1">
      <pane ySplit="6" topLeftCell="A7" activePane="bottomLeft" state="frozen"/>
      <selection pane="topLeft" activeCell="A8" sqref="A8:D8"/>
      <selection pane="bottomLeft" activeCell="A9" sqref="A9:D9"/>
    </sheetView>
  </sheetViews>
  <sheetFormatPr defaultColWidth="11.421875" defaultRowHeight="12.75"/>
  <cols>
    <col min="1" max="1" width="7.00390625" style="8" customWidth="1"/>
    <col min="2" max="2" width="54.57421875" style="8" customWidth="1"/>
    <col min="3" max="3" width="11.421875" style="8" customWidth="1"/>
    <col min="4" max="4" width="37.140625" style="8" customWidth="1"/>
    <col min="5" max="5" width="23.140625" style="8" customWidth="1"/>
    <col min="6" max="6" width="13.00390625" style="8" customWidth="1"/>
    <col min="7" max="16384" width="11.421875" style="8" customWidth="1"/>
  </cols>
  <sheetData>
    <row r="1" ht="15.75">
      <c r="A1" s="173"/>
    </row>
    <row r="2" ht="12.75"/>
    <row r="3" spans="3:5" ht="15">
      <c r="C3" s="779"/>
      <c r="E3" s="780"/>
    </row>
    <row r="4" ht="12.75"/>
    <row r="5" ht="12.75">
      <c r="A5" s="8" t="s">
        <v>343</v>
      </c>
    </row>
    <row r="6" ht="71.25" customHeight="1"/>
    <row r="7" spans="1:5" ht="21">
      <c r="A7" s="1251" t="s">
        <v>126</v>
      </c>
      <c r="B7" s="1251"/>
      <c r="C7" s="1251"/>
      <c r="D7" s="1251"/>
      <c r="E7" s="863"/>
    </row>
    <row r="8" spans="1:5" ht="21">
      <c r="A8" s="1252" t="s">
        <v>891</v>
      </c>
      <c r="B8" s="1252"/>
      <c r="C8" s="1252"/>
      <c r="D8" s="1252"/>
      <c r="E8" s="864"/>
    </row>
    <row r="9" spans="1:5" ht="21">
      <c r="A9" s="1253" t="s">
        <v>791</v>
      </c>
      <c r="B9" s="1253"/>
      <c r="C9" s="1253"/>
      <c r="D9" s="1253"/>
      <c r="E9" s="865"/>
    </row>
    <row r="10" spans="1:5" ht="18.75">
      <c r="A10" s="849"/>
      <c r="B10" s="850"/>
      <c r="C10" s="850"/>
      <c r="D10" s="850"/>
      <c r="E10" s="850"/>
    </row>
    <row r="11" spans="1:5" s="173" customFormat="1" ht="15.75">
      <c r="A11" s="1256" t="s">
        <v>119</v>
      </c>
      <c r="B11" s="1255"/>
      <c r="C11" s="1254" t="s">
        <v>492</v>
      </c>
      <c r="D11" s="1255"/>
      <c r="E11" s="851"/>
    </row>
    <row r="12" spans="1:5" ht="11.25" customHeight="1">
      <c r="A12" s="852"/>
      <c r="B12" s="851"/>
      <c r="C12" s="851"/>
      <c r="D12" s="851"/>
      <c r="E12" s="853"/>
    </row>
    <row r="13" spans="1:5" s="568" customFormat="1" ht="12.75">
      <c r="A13" s="854" t="s">
        <v>134</v>
      </c>
      <c r="B13" s="853"/>
      <c r="C13" s="851" t="s">
        <v>99</v>
      </c>
      <c r="D13" s="851"/>
      <c r="E13" s="853"/>
    </row>
    <row r="14" spans="1:5" s="568" customFormat="1" ht="12.75">
      <c r="A14" s="855" t="s">
        <v>131</v>
      </c>
      <c r="B14" s="853"/>
      <c r="C14" s="851" t="s">
        <v>473</v>
      </c>
      <c r="D14" s="851"/>
      <c r="E14" s="853"/>
    </row>
    <row r="15" spans="1:5" s="568" customFormat="1" ht="12.75">
      <c r="A15" s="854" t="s">
        <v>462</v>
      </c>
      <c r="B15" s="853"/>
      <c r="C15" s="851" t="s">
        <v>193</v>
      </c>
      <c r="D15" s="851"/>
      <c r="E15" s="853"/>
    </row>
    <row r="16" spans="1:5" ht="12.75">
      <c r="A16" s="854" t="s">
        <v>132</v>
      </c>
      <c r="B16" s="851"/>
      <c r="C16" s="851"/>
      <c r="D16" s="851"/>
      <c r="E16" s="851"/>
    </row>
    <row r="17" spans="1:5" ht="15.75">
      <c r="A17" s="851" t="s">
        <v>133</v>
      </c>
      <c r="B17" s="851"/>
      <c r="C17" s="1254" t="s">
        <v>493</v>
      </c>
      <c r="D17" s="1255"/>
      <c r="E17" s="851"/>
    </row>
    <row r="18" spans="1:5" ht="12.75">
      <c r="A18" s="851"/>
      <c r="B18" s="851"/>
      <c r="C18" s="851"/>
      <c r="D18" s="851"/>
      <c r="E18" s="851"/>
    </row>
    <row r="19" spans="1:5" s="173" customFormat="1" ht="15.75">
      <c r="A19" s="1256" t="s">
        <v>120</v>
      </c>
      <c r="B19" s="1255"/>
      <c r="C19" s="851" t="s">
        <v>474</v>
      </c>
      <c r="D19" s="851"/>
      <c r="E19" s="856"/>
    </row>
    <row r="20" spans="1:5" ht="12.75">
      <c r="A20" s="851"/>
      <c r="B20" s="851"/>
      <c r="C20" s="857"/>
      <c r="D20" s="857"/>
      <c r="E20" s="851"/>
    </row>
    <row r="21" spans="1:5" ht="15.75">
      <c r="A21" s="1256" t="s">
        <v>485</v>
      </c>
      <c r="B21" s="1255"/>
      <c r="C21" s="1254" t="s">
        <v>494</v>
      </c>
      <c r="D21" s="1255"/>
      <c r="E21" s="851"/>
    </row>
    <row r="22" spans="1:5" ht="12.75">
      <c r="A22" s="858"/>
      <c r="B22" s="851"/>
      <c r="C22" s="859"/>
      <c r="D22" s="851"/>
      <c r="E22" s="851"/>
    </row>
    <row r="23" spans="1:5" ht="12.75">
      <c r="A23" s="860" t="s">
        <v>463</v>
      </c>
      <c r="B23" s="851"/>
      <c r="C23" s="851" t="s">
        <v>68</v>
      </c>
      <c r="D23" s="851"/>
      <c r="E23" s="851"/>
    </row>
    <row r="24" spans="1:5" ht="15.75">
      <c r="A24" s="860" t="s">
        <v>464</v>
      </c>
      <c r="B24" s="851"/>
      <c r="C24" s="861"/>
      <c r="D24" s="851"/>
      <c r="E24" s="851"/>
    </row>
    <row r="25" spans="1:5" ht="15.75">
      <c r="A25" s="851"/>
      <c r="B25" s="851"/>
      <c r="C25" s="1254" t="s">
        <v>495</v>
      </c>
      <c r="D25" s="1255"/>
      <c r="E25" s="851"/>
    </row>
    <row r="26" spans="1:5" ht="15.75">
      <c r="A26" s="1256" t="s">
        <v>486</v>
      </c>
      <c r="B26" s="1255"/>
      <c r="C26" s="861"/>
      <c r="D26" s="851"/>
      <c r="E26" s="851"/>
    </row>
    <row r="27" spans="1:5" ht="15.75">
      <c r="A27" s="851"/>
      <c r="B27" s="851"/>
      <c r="C27" s="1254" t="s">
        <v>523</v>
      </c>
      <c r="D27" s="1255"/>
      <c r="E27" s="851"/>
    </row>
    <row r="28" spans="1:5" ht="15.75">
      <c r="A28" s="851" t="s">
        <v>391</v>
      </c>
      <c r="B28" s="851"/>
      <c r="C28" s="861"/>
      <c r="D28" s="851"/>
      <c r="E28" s="851"/>
    </row>
    <row r="29" spans="1:5" ht="15.75">
      <c r="A29" s="851" t="s">
        <v>335</v>
      </c>
      <c r="B29" s="851"/>
      <c r="C29" s="861"/>
      <c r="D29" s="851"/>
      <c r="E29" s="862"/>
    </row>
    <row r="30" spans="1:5" s="173" customFormat="1" ht="15.75">
      <c r="A30" s="851" t="s">
        <v>465</v>
      </c>
      <c r="B30" s="851"/>
      <c r="C30" s="1254" t="s">
        <v>496</v>
      </c>
      <c r="D30" s="1255"/>
      <c r="E30" s="862"/>
    </row>
    <row r="31" spans="1:5" ht="15.75">
      <c r="A31" s="856"/>
      <c r="B31" s="856"/>
      <c r="C31" s="851"/>
      <c r="D31" s="851"/>
      <c r="E31" s="851"/>
    </row>
    <row r="32" spans="1:5" ht="15.75">
      <c r="A32" s="1256" t="s">
        <v>487</v>
      </c>
      <c r="B32" s="1255"/>
      <c r="C32" s="851" t="s">
        <v>475</v>
      </c>
      <c r="D32" s="853"/>
      <c r="E32" s="856"/>
    </row>
    <row r="33" spans="1:5" ht="12.75">
      <c r="A33" s="851"/>
      <c r="B33" s="851"/>
      <c r="C33" s="851"/>
      <c r="D33" s="851"/>
      <c r="E33" s="851"/>
    </row>
    <row r="34" spans="1:5" ht="15.75">
      <c r="A34" s="851" t="s">
        <v>466</v>
      </c>
      <c r="B34" s="851"/>
      <c r="C34" s="1254" t="s">
        <v>497</v>
      </c>
      <c r="D34" s="1255"/>
      <c r="E34" s="851"/>
    </row>
    <row r="35" spans="1:5" s="173" customFormat="1" ht="15.75">
      <c r="A35" s="851" t="s">
        <v>467</v>
      </c>
      <c r="B35" s="851"/>
      <c r="C35" s="851"/>
      <c r="D35" s="851"/>
      <c r="E35" s="851"/>
    </row>
    <row r="36" spans="1:5" ht="12.75">
      <c r="A36" s="851"/>
      <c r="B36" s="851"/>
      <c r="C36" s="851" t="s">
        <v>121</v>
      </c>
      <c r="D36" s="851"/>
      <c r="E36" s="851"/>
    </row>
    <row r="37" spans="1:5" ht="15.75">
      <c r="A37" s="1256" t="s">
        <v>488</v>
      </c>
      <c r="B37" s="1255"/>
      <c r="C37" s="851"/>
      <c r="D37" s="851"/>
      <c r="E37" s="856"/>
    </row>
    <row r="38" spans="1:5" ht="15.75">
      <c r="A38" s="851"/>
      <c r="B38" s="851"/>
      <c r="C38" s="1254" t="s">
        <v>524</v>
      </c>
      <c r="D38" s="1255"/>
      <c r="E38" s="851"/>
    </row>
    <row r="39" spans="1:5" ht="12.75">
      <c r="A39" s="851" t="s">
        <v>468</v>
      </c>
      <c r="B39" s="851"/>
      <c r="C39" s="851"/>
      <c r="D39" s="851"/>
      <c r="E39" s="851"/>
    </row>
    <row r="40" spans="1:5" s="173" customFormat="1" ht="15.75">
      <c r="A40" s="851" t="s">
        <v>469</v>
      </c>
      <c r="B40" s="851"/>
      <c r="C40" s="851" t="s">
        <v>101</v>
      </c>
      <c r="D40" s="851"/>
      <c r="E40" s="851"/>
    </row>
    <row r="41" spans="1:5" ht="12.75">
      <c r="A41" s="851"/>
      <c r="B41" s="851"/>
      <c r="C41" s="851" t="s">
        <v>103</v>
      </c>
      <c r="D41" s="851"/>
      <c r="E41" s="851"/>
    </row>
    <row r="42" spans="1:5" ht="15.75">
      <c r="A42" s="866" t="s">
        <v>489</v>
      </c>
      <c r="B42" s="867"/>
      <c r="D42" s="851"/>
      <c r="E42" s="856"/>
    </row>
    <row r="43" spans="1:5" ht="12.75">
      <c r="A43" s="851"/>
      <c r="B43" s="851"/>
      <c r="C43" s="851"/>
      <c r="D43" s="851"/>
      <c r="E43" s="851"/>
    </row>
    <row r="44" spans="1:5" s="173" customFormat="1" ht="15.75">
      <c r="A44" s="851" t="s">
        <v>470</v>
      </c>
      <c r="B44" s="851"/>
      <c r="C44" s="1254" t="s">
        <v>498</v>
      </c>
      <c r="D44" s="1255"/>
      <c r="E44" s="851"/>
    </row>
    <row r="45" spans="1:5" ht="12.75">
      <c r="A45" s="851"/>
      <c r="B45" s="851"/>
      <c r="C45" s="851"/>
      <c r="D45" s="851"/>
      <c r="E45" s="851"/>
    </row>
    <row r="46" spans="1:5" ht="15.75">
      <c r="A46" s="1256" t="s">
        <v>490</v>
      </c>
      <c r="B46" s="1255"/>
      <c r="C46" s="851" t="s">
        <v>128</v>
      </c>
      <c r="D46" s="851"/>
      <c r="E46" s="856"/>
    </row>
    <row r="47" spans="1:5" ht="12.75">
      <c r="A47" s="851"/>
      <c r="B47" s="851"/>
      <c r="C47" s="851" t="s">
        <v>127</v>
      </c>
      <c r="D47" s="851"/>
      <c r="E47" s="851"/>
    </row>
    <row r="48" spans="1:5" ht="12.75">
      <c r="A48" s="851" t="s">
        <v>2</v>
      </c>
      <c r="B48" s="851"/>
      <c r="C48" s="851"/>
      <c r="D48" s="851"/>
      <c r="E48" s="851"/>
    </row>
    <row r="49" spans="1:5" ht="15.75">
      <c r="A49" s="851" t="s">
        <v>471</v>
      </c>
      <c r="B49" s="851"/>
      <c r="C49" s="1254" t="s">
        <v>499</v>
      </c>
      <c r="D49" s="1261"/>
      <c r="E49" s="851"/>
    </row>
    <row r="50" spans="1:5" ht="15.75">
      <c r="A50" s="851"/>
      <c r="B50" s="851"/>
      <c r="C50" s="1259"/>
      <c r="D50" s="1260"/>
      <c r="E50" s="851"/>
    </row>
    <row r="51" spans="1:5" ht="15.75">
      <c r="A51" s="1256" t="s">
        <v>491</v>
      </c>
      <c r="B51" s="1255"/>
      <c r="C51" s="851" t="s">
        <v>129</v>
      </c>
      <c r="D51" s="851"/>
      <c r="E51" s="851"/>
    </row>
    <row r="52" spans="1:5" ht="12.75">
      <c r="A52" s="851"/>
      <c r="B52" s="851"/>
      <c r="C52" s="851" t="s">
        <v>476</v>
      </c>
      <c r="D52" s="851"/>
      <c r="E52" s="851"/>
    </row>
    <row r="53" spans="1:5" ht="12.75">
      <c r="A53" s="851" t="s">
        <v>472</v>
      </c>
      <c r="B53" s="851"/>
      <c r="C53" s="851"/>
      <c r="D53" s="851"/>
      <c r="E53" s="851"/>
    </row>
    <row r="54" spans="1:5" s="173" customFormat="1" ht="15.75">
      <c r="A54" s="851" t="s">
        <v>254</v>
      </c>
      <c r="B54" s="851"/>
      <c r="C54" s="1254" t="s">
        <v>500</v>
      </c>
      <c r="D54" s="1255"/>
      <c r="E54" s="851"/>
    </row>
    <row r="55" spans="1:5" ht="12.75">
      <c r="A55" s="851"/>
      <c r="B55" s="851"/>
      <c r="C55" s="851"/>
      <c r="D55" s="851"/>
      <c r="E55" s="851"/>
    </row>
    <row r="56" spans="1:5" ht="15.75">
      <c r="A56" s="1257"/>
      <c r="B56" s="1258"/>
      <c r="C56" s="851"/>
      <c r="D56" s="851"/>
      <c r="E56" s="856"/>
    </row>
    <row r="57" spans="1:5" ht="12.75">
      <c r="A57" s="851"/>
      <c r="B57" s="851"/>
      <c r="C57" s="851"/>
      <c r="D57" s="851"/>
      <c r="E57" s="851"/>
    </row>
    <row r="58" spans="1:5" ht="12.75">
      <c r="A58" s="851"/>
      <c r="B58" s="851"/>
      <c r="C58" s="851"/>
      <c r="D58" s="851"/>
      <c r="E58" s="851"/>
    </row>
    <row r="59" spans="1:5" ht="15.75">
      <c r="A59" s="851"/>
      <c r="B59" s="851"/>
      <c r="C59" s="856"/>
      <c r="D59" s="856"/>
      <c r="E59" s="851"/>
    </row>
    <row r="60" spans="1:5" ht="15.75">
      <c r="A60" s="856"/>
      <c r="B60" s="856"/>
      <c r="C60" s="851"/>
      <c r="D60" s="851"/>
      <c r="E60" s="851"/>
    </row>
    <row r="63" spans="3:4" ht="15.75">
      <c r="C63" s="173"/>
      <c r="D63" s="173"/>
    </row>
    <row r="73" spans="3:4" ht="15.75">
      <c r="C73" s="173"/>
      <c r="D73" s="173"/>
    </row>
  </sheetData>
  <sheetProtection/>
  <mergeCells count="24">
    <mergeCell ref="A51:B51"/>
    <mergeCell ref="C49:D49"/>
    <mergeCell ref="A37:B37"/>
    <mergeCell ref="A19:B19"/>
    <mergeCell ref="C21:D21"/>
    <mergeCell ref="A26:B26"/>
    <mergeCell ref="A32:B32"/>
    <mergeCell ref="A56:B56"/>
    <mergeCell ref="C30:D30"/>
    <mergeCell ref="C38:D38"/>
    <mergeCell ref="C34:D34"/>
    <mergeCell ref="C44:D44"/>
    <mergeCell ref="A21:B21"/>
    <mergeCell ref="A46:B46"/>
    <mergeCell ref="C27:D27"/>
    <mergeCell ref="C54:D54"/>
    <mergeCell ref="C50:D50"/>
    <mergeCell ref="A7:D7"/>
    <mergeCell ref="A8:D8"/>
    <mergeCell ref="A9:D9"/>
    <mergeCell ref="C25:D25"/>
    <mergeCell ref="C17:D17"/>
    <mergeCell ref="A11:B11"/>
    <mergeCell ref="C11:D11"/>
  </mergeCells>
  <hyperlinks>
    <hyperlink ref="A11" location="PIB!A1" display="1. PIB "/>
    <hyperlink ref="A19" location="'Indicadores Mercado Laboral'!A1" display="2. INDICADORES MERCADO LABORAL"/>
    <hyperlink ref="C11" location="Exportaciones!A1" display="8. EXPORTACIONES"/>
    <hyperlink ref="C17" location="Importaciones!A1" display="9. IMPORTACIONES "/>
    <hyperlink ref="C21" location="'Balanza Comercial '!A1" display="10.  BALANZA COMERCIAL "/>
    <hyperlink ref="C30" location="'Tasas de Interes'!A1" display="11. TASAS DE INTERES "/>
    <hyperlink ref="C34" location="'Cartera Sistema Financiero '!A1" display="12. CARTERA SISTEMA FINANCIERO"/>
    <hyperlink ref="C38" location="'Sector Publico'!A1" display="13. SECTOR PUBLICO"/>
    <hyperlink ref="C44" location="'Mercado Cambiario '!A1" display="14. MERCADO CAMBIARIO "/>
    <hyperlink ref="C49" location="'Reservas Internacionales'!A1" display="15. RESERVAS INTERNACIONALES "/>
    <hyperlink ref="C54" location="Fuentes!A1" display="16. FUENTES "/>
    <hyperlink ref="C49:D49" location="Reservas!A1" display="20 RESERVAS INTERNACIONALES "/>
    <hyperlink ref="C38:D38" location="'Sector Público'!A1" display="17. SECTOR PÚBLICO"/>
    <hyperlink ref="A32" location="Inflación!A32" display="5. INFLACIÓN "/>
    <hyperlink ref="A37" location="'Demanda de Energía'!A1" display="6. DEMANDA DE ENERGÍA "/>
    <hyperlink ref="A42" location="Industria!A1" display="7. INDUSTRIA "/>
    <hyperlink ref="A46" location="'Comercio al por Menor '!A1" display="8. COMERCIO AL POR MENOR"/>
    <hyperlink ref="A21:B21" location="'Tasas de Interés'!A1" display="16. TASAS DE INTERÉS "/>
    <hyperlink ref="A26" location="'Indicadores de Pobreza'!A2" display="4. INDICADORES DE POBREZA"/>
    <hyperlink ref="A51" location="Construcción!A1" display="9. CONSTRUCCIÓN"/>
    <hyperlink ref="A26:B26" location="'Indicadores de Pobreza'!A1" display="4. INDICADORES DE POBREZA"/>
    <hyperlink ref="A46:B46" location="'Comercio al por Menor '!A46" display="8. COMERCIO AL POR MENOR"/>
    <hyperlink ref="A51:B51" location="Construcción!A51" display="9. CONSTRUCCIÓN"/>
    <hyperlink ref="C30:D30" location="'Tasas de Interés'!A1" display="16. TASAS DE INTERÉS "/>
    <hyperlink ref="C27:D27" location="'Inversión Extranjera'!A1" display="14. INVERSIÓN EXTRANJERA"/>
    <hyperlink ref="C25:D25" location="'Balanza de Pagos'!A1" display="13. BALANZA DE PAGOS"/>
  </hyperlinks>
  <printOptions/>
  <pageMargins left="0" right="0" top="0.3937007874015748" bottom="0.3937007874015748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T81"/>
  <sheetViews>
    <sheetView showGridLines="0" zoomScale="90" zoomScaleNormal="90" zoomScalePageLayoutView="0" workbookViewId="0" topLeftCell="A1">
      <pane ySplit="2" topLeftCell="A3" activePane="bottomLeft" state="frozen"/>
      <selection pane="topLeft" activeCell="P54" sqref="P54"/>
      <selection pane="bottomLeft" activeCell="C12" sqref="C12"/>
    </sheetView>
  </sheetViews>
  <sheetFormatPr defaultColWidth="11.421875" defaultRowHeight="12.75"/>
  <cols>
    <col min="1" max="1" width="7.8515625" style="7" customWidth="1"/>
    <col min="2" max="2" width="33.140625" style="7" customWidth="1"/>
    <col min="3" max="3" width="18.421875" style="7" customWidth="1"/>
    <col min="4" max="4" width="25.421875" style="7" customWidth="1"/>
    <col min="5" max="5" width="18.8515625" style="7" customWidth="1"/>
    <col min="6" max="10" width="15.7109375" style="7" customWidth="1"/>
    <col min="11" max="11" width="19.57421875" style="6" customWidth="1"/>
    <col min="12" max="12" width="26.28125" style="6" customWidth="1"/>
    <col min="13" max="13" width="14.8515625" style="6" customWidth="1"/>
    <col min="14" max="14" width="25.140625" style="6" customWidth="1"/>
    <col min="15" max="15" width="16.140625" style="6" customWidth="1"/>
    <col min="16" max="16" width="23.28125" style="6" customWidth="1"/>
    <col min="17" max="16384" width="11.421875" style="7" customWidth="1"/>
  </cols>
  <sheetData>
    <row r="1" spans="2:8" ht="12.75">
      <c r="B1" s="97" t="s">
        <v>529</v>
      </c>
      <c r="C1" s="97"/>
      <c r="D1" s="97"/>
      <c r="E1" s="97"/>
      <c r="F1" s="97"/>
      <c r="G1" s="97"/>
      <c r="H1" s="97"/>
    </row>
    <row r="2" spans="2:16" s="20" customFormat="1" ht="18.75">
      <c r="B2" s="448" t="s">
        <v>106</v>
      </c>
      <c r="C2" s="448"/>
      <c r="D2" s="448"/>
      <c r="E2" s="448"/>
      <c r="F2" s="448"/>
      <c r="G2" s="448"/>
      <c r="H2" s="448"/>
      <c r="I2" s="222"/>
      <c r="J2" s="16"/>
      <c r="K2" s="981"/>
      <c r="L2" s="981"/>
      <c r="M2" s="981"/>
      <c r="N2" s="981"/>
      <c r="O2" s="982"/>
      <c r="P2" s="982"/>
    </row>
    <row r="3" spans="1:16" s="20" customFormat="1" ht="18.75">
      <c r="A3" s="398"/>
      <c r="B3" s="16"/>
      <c r="C3" s="16"/>
      <c r="D3" s="16"/>
      <c r="E3" s="16"/>
      <c r="F3" s="16"/>
      <c r="G3" s="16"/>
      <c r="H3" s="16"/>
      <c r="I3" s="16"/>
      <c r="J3" s="16"/>
      <c r="K3" s="981"/>
      <c r="L3" s="981"/>
      <c r="M3" s="981"/>
      <c r="N3" s="981"/>
      <c r="O3" s="982"/>
      <c r="P3" s="982"/>
    </row>
    <row r="4" spans="1:16" s="20" customFormat="1" ht="18.75">
      <c r="A4" s="398"/>
      <c r="B4" s="399" t="s">
        <v>283</v>
      </c>
      <c r="C4" s="98" t="s">
        <v>877</v>
      </c>
      <c r="D4" s="399"/>
      <c r="F4" s="399"/>
      <c r="G4" s="399"/>
      <c r="H4" s="399"/>
      <c r="I4" s="98"/>
      <c r="K4" s="982"/>
      <c r="L4" s="981"/>
      <c r="M4" s="981"/>
      <c r="N4" s="981"/>
      <c r="O4" s="982"/>
      <c r="P4" s="982"/>
    </row>
    <row r="5" spans="1:16" s="20" customFormat="1" ht="18.75">
      <c r="A5" s="398"/>
      <c r="B5" s="399" t="s">
        <v>283</v>
      </c>
      <c r="C5" s="41" t="s">
        <v>878</v>
      </c>
      <c r="D5" s="399"/>
      <c r="F5" s="399"/>
      <c r="G5" s="399"/>
      <c r="H5" s="399"/>
      <c r="I5" s="41"/>
      <c r="K5" s="982"/>
      <c r="L5" s="981"/>
      <c r="M5" s="981"/>
      <c r="N5" s="981"/>
      <c r="O5" s="982"/>
      <c r="P5" s="982"/>
    </row>
    <row r="6" spans="1:16" s="20" customFormat="1" ht="19.5" thickBot="1">
      <c r="A6" s="398"/>
      <c r="B6" s="171"/>
      <c r="C6" s="171"/>
      <c r="D6" s="171"/>
      <c r="E6" s="171"/>
      <c r="F6" s="171"/>
      <c r="G6" s="171"/>
      <c r="H6" s="171"/>
      <c r="I6" s="171"/>
      <c r="J6" s="171"/>
      <c r="K6" s="983"/>
      <c r="L6" s="983"/>
      <c r="M6" s="982"/>
      <c r="N6" s="982"/>
      <c r="O6" s="982"/>
      <c r="P6" s="982"/>
    </row>
    <row r="7" spans="2:20" s="173" customFormat="1" ht="16.5" thickBot="1">
      <c r="B7" s="20"/>
      <c r="C7" s="1320">
        <v>2019</v>
      </c>
      <c r="D7" s="1321"/>
      <c r="E7" s="1320">
        <v>2018</v>
      </c>
      <c r="F7" s="1321"/>
      <c r="G7" s="1320">
        <v>2017</v>
      </c>
      <c r="H7" s="1321"/>
      <c r="I7" s="1320">
        <v>2016</v>
      </c>
      <c r="J7" s="1321"/>
      <c r="K7" s="1320">
        <v>2015</v>
      </c>
      <c r="L7" s="1321"/>
      <c r="M7" s="1320">
        <v>2014</v>
      </c>
      <c r="N7" s="1321"/>
      <c r="O7" s="767"/>
      <c r="P7" s="767"/>
      <c r="Q7" s="767"/>
      <c r="R7" s="767"/>
      <c r="S7" s="767"/>
      <c r="T7" s="767"/>
    </row>
    <row r="8" spans="2:20" s="173" customFormat="1" ht="19.5" thickBot="1">
      <c r="B8" s="449"/>
      <c r="C8" s="450" t="s">
        <v>9</v>
      </c>
      <c r="D8" s="451" t="s">
        <v>11</v>
      </c>
      <c r="E8" s="450" t="s">
        <v>9</v>
      </c>
      <c r="F8" s="451" t="s">
        <v>11</v>
      </c>
      <c r="G8" s="450" t="s">
        <v>9</v>
      </c>
      <c r="H8" s="451" t="s">
        <v>11</v>
      </c>
      <c r="I8" s="450" t="s">
        <v>9</v>
      </c>
      <c r="J8" s="451" t="s">
        <v>11</v>
      </c>
      <c r="K8" s="450" t="s">
        <v>9</v>
      </c>
      <c r="L8" s="451" t="s">
        <v>11</v>
      </c>
      <c r="M8" s="450" t="s">
        <v>9</v>
      </c>
      <c r="N8" s="451" t="s">
        <v>11</v>
      </c>
      <c r="O8" s="767"/>
      <c r="P8" s="767"/>
      <c r="Q8" s="767"/>
      <c r="R8" s="767"/>
      <c r="S8" s="767"/>
      <c r="T8" s="767"/>
    </row>
    <row r="9" spans="2:20" s="173" customFormat="1" ht="15.75">
      <c r="B9" s="405" t="s">
        <v>16</v>
      </c>
      <c r="C9" s="991">
        <v>3.078028389961718</v>
      </c>
      <c r="D9" s="912">
        <v>3.078028389961718</v>
      </c>
      <c r="E9" s="991">
        <v>5.2089157175972955</v>
      </c>
      <c r="F9" s="912">
        <v>5.2089157175972955</v>
      </c>
      <c r="G9" s="912">
        <v>-1.590979175827556</v>
      </c>
      <c r="H9" s="912">
        <v>-1.590979175827556</v>
      </c>
      <c r="I9" s="911">
        <v>3.226662602382846</v>
      </c>
      <c r="J9" s="912">
        <v>3.226662602382846</v>
      </c>
      <c r="K9" s="912">
        <v>7.478116103399923</v>
      </c>
      <c r="L9" s="917">
        <v>7.478116103399923</v>
      </c>
      <c r="M9" s="912">
        <v>6.521385947663538</v>
      </c>
      <c r="N9" s="917">
        <v>6.521385947663538</v>
      </c>
      <c r="O9" s="767"/>
      <c r="P9" s="767"/>
      <c r="Q9" s="767"/>
      <c r="R9" s="767"/>
      <c r="S9" s="767"/>
      <c r="T9" s="767"/>
    </row>
    <row r="10" spans="2:20" s="173" customFormat="1" ht="15.75">
      <c r="B10" s="409" t="s">
        <v>17</v>
      </c>
      <c r="C10" s="992">
        <v>6.087776049701055</v>
      </c>
      <c r="D10" s="915">
        <v>4.523644434078622</v>
      </c>
      <c r="E10" s="992">
        <v>5.073358657003713</v>
      </c>
      <c r="F10" s="915">
        <v>5.143762492771087</v>
      </c>
      <c r="G10" s="992">
        <v>-6.668539873980861</v>
      </c>
      <c r="H10" s="915">
        <v>-4.098623295567261</v>
      </c>
      <c r="I10" s="915">
        <v>6.349326658243082</v>
      </c>
      <c r="J10" s="913">
        <v>4.7455891734695665</v>
      </c>
      <c r="K10" s="915">
        <v>4.678950024611561</v>
      </c>
      <c r="L10" s="913">
        <v>6.0980865857596545</v>
      </c>
      <c r="M10" s="915">
        <v>7.129622505236988</v>
      </c>
      <c r="N10" s="913">
        <v>6.820389819809858</v>
      </c>
      <c r="O10" s="767"/>
      <c r="P10" s="767"/>
      <c r="Q10" s="767"/>
      <c r="R10" s="767"/>
      <c r="S10" s="767"/>
      <c r="T10" s="767"/>
    </row>
    <row r="11" spans="2:20" s="173" customFormat="1" ht="15.75">
      <c r="B11" s="409" t="s">
        <v>18</v>
      </c>
      <c r="C11" s="992">
        <v>5.306577506462418</v>
      </c>
      <c r="D11" s="915">
        <v>4.796387198419505</v>
      </c>
      <c r="E11" s="992">
        <v>5.453263624386695</v>
      </c>
      <c r="F11" s="915">
        <v>5.25137396901989</v>
      </c>
      <c r="G11" s="992">
        <v>2.3634858724874475</v>
      </c>
      <c r="H11" s="915">
        <v>-1.9463916294784611</v>
      </c>
      <c r="I11" s="915">
        <v>-2.2112542291908177</v>
      </c>
      <c r="J11" s="913">
        <v>2.321211879957774</v>
      </c>
      <c r="K11" s="915">
        <v>4.4812356824236455</v>
      </c>
      <c r="L11" s="913">
        <v>5.528982890044265</v>
      </c>
      <c r="M11" s="915">
        <v>9.70870289051855</v>
      </c>
      <c r="N11" s="913">
        <v>7.819519846593925</v>
      </c>
      <c r="O11" s="767"/>
      <c r="P11" s="767"/>
      <c r="Q11" s="767"/>
      <c r="R11" s="767"/>
      <c r="S11" s="767"/>
      <c r="T11" s="767"/>
    </row>
    <row r="12" spans="2:20" s="173" customFormat="1" ht="15.75">
      <c r="B12" s="409" t="s">
        <v>19</v>
      </c>
      <c r="C12" s="992">
        <v>3.997972223051316</v>
      </c>
      <c r="D12" s="915">
        <v>4.597245489830737</v>
      </c>
      <c r="E12" s="992">
        <v>6.162418622286281</v>
      </c>
      <c r="F12" s="915">
        <v>5.47714112615707</v>
      </c>
      <c r="G12" s="992">
        <v>-2.503300221406801</v>
      </c>
      <c r="H12" s="915">
        <v>-2.084991960011129</v>
      </c>
      <c r="I12" s="915">
        <v>5.9195694177037295</v>
      </c>
      <c r="J12" s="913">
        <v>3.193700272813116</v>
      </c>
      <c r="K12" s="915">
        <v>-0.1543244692594703</v>
      </c>
      <c r="L12" s="913">
        <v>4.092349225495195</v>
      </c>
      <c r="M12" s="915">
        <v>7.678006423356631</v>
      </c>
      <c r="N12" s="913">
        <v>7.783712786496322</v>
      </c>
      <c r="O12" s="767"/>
      <c r="P12" s="767"/>
      <c r="Q12" s="767"/>
      <c r="R12" s="767"/>
      <c r="S12" s="767"/>
      <c r="T12" s="767"/>
    </row>
    <row r="13" spans="2:20" s="173" customFormat="1" ht="15.75">
      <c r="B13" s="409" t="s">
        <v>20</v>
      </c>
      <c r="C13" s="992"/>
      <c r="D13" s="915"/>
      <c r="E13" s="992">
        <v>5.785203114403092</v>
      </c>
      <c r="F13" s="915">
        <v>5.540426139700383</v>
      </c>
      <c r="G13" s="992">
        <v>-0.34622518255252865</v>
      </c>
      <c r="H13" s="915">
        <v>-1.7327679271083252</v>
      </c>
      <c r="I13" s="915">
        <v>0.7645660721399494</v>
      </c>
      <c r="J13" s="913">
        <v>2.692211837534053</v>
      </c>
      <c r="K13" s="915">
        <v>2.0814564116298007</v>
      </c>
      <c r="L13" s="913">
        <v>3.6707423481316725</v>
      </c>
      <c r="M13" s="915">
        <v>9.048887763229786</v>
      </c>
      <c r="N13" s="913">
        <v>8.04653311511101</v>
      </c>
      <c r="O13" s="767"/>
      <c r="P13" s="767"/>
      <c r="Q13" s="767"/>
      <c r="R13" s="767"/>
      <c r="S13" s="767"/>
      <c r="T13" s="767"/>
    </row>
    <row r="14" spans="2:20" s="173" customFormat="1" ht="15.75">
      <c r="B14" s="409" t="s">
        <v>22</v>
      </c>
      <c r="C14" s="992"/>
      <c r="D14" s="915"/>
      <c r="E14" s="992">
        <v>6.330915547939298</v>
      </c>
      <c r="F14" s="915">
        <v>5.6752855427427695</v>
      </c>
      <c r="G14" s="992">
        <v>0.6709869746878816</v>
      </c>
      <c r="H14" s="915">
        <v>-1.3308360832399502</v>
      </c>
      <c r="I14" s="915">
        <v>-0.3509729326453104</v>
      </c>
      <c r="J14" s="913">
        <v>2.170488622586486</v>
      </c>
      <c r="K14" s="915">
        <v>6.537551256246421</v>
      </c>
      <c r="L14" s="913">
        <v>4.1512189374393715</v>
      </c>
      <c r="M14" s="915">
        <v>3.4111461095375217</v>
      </c>
      <c r="N14" s="913">
        <v>7.240871875199861</v>
      </c>
      <c r="O14" s="767"/>
      <c r="P14" s="767"/>
      <c r="Q14" s="767"/>
      <c r="R14" s="767"/>
      <c r="S14" s="767"/>
      <c r="T14" s="767"/>
    </row>
    <row r="15" spans="2:20" s="173" customFormat="1" ht="15.75">
      <c r="B15" s="409" t="s">
        <v>30</v>
      </c>
      <c r="C15" s="992"/>
      <c r="D15" s="915"/>
      <c r="E15" s="992">
        <v>3.1738692548920255</v>
      </c>
      <c r="F15" s="915">
        <v>5.296378507966781</v>
      </c>
      <c r="G15" s="992">
        <v>3.291727114419496</v>
      </c>
      <c r="H15" s="915">
        <v>-0.6573951663197408</v>
      </c>
      <c r="I15" s="915">
        <v>-3.758266589784931</v>
      </c>
      <c r="J15" s="913">
        <v>1.2617061706437394</v>
      </c>
      <c r="K15" s="915">
        <v>5.611956087279957</v>
      </c>
      <c r="L15" s="913">
        <v>4.372498590205343</v>
      </c>
      <c r="M15" s="915">
        <v>6.09412317096758</v>
      </c>
      <c r="N15" s="913">
        <v>7.065566127778844</v>
      </c>
      <c r="O15" s="767"/>
      <c r="P15" s="767"/>
      <c r="Q15" s="767"/>
      <c r="R15" s="767"/>
      <c r="S15" s="767"/>
      <c r="T15" s="767"/>
    </row>
    <row r="16" spans="2:20" s="173" customFormat="1" ht="15.75">
      <c r="B16" s="409" t="s">
        <v>31</v>
      </c>
      <c r="C16" s="992"/>
      <c r="D16" s="915"/>
      <c r="E16" s="992">
        <v>5.43135181819292</v>
      </c>
      <c r="F16" s="915">
        <v>5.313907037223897</v>
      </c>
      <c r="G16" s="992">
        <v>-1.193427884719911</v>
      </c>
      <c r="H16" s="915">
        <v>-0.7273363005249944</v>
      </c>
      <c r="I16" s="915">
        <v>-1.242666259773273</v>
      </c>
      <c r="J16" s="913">
        <v>0.9277548071577657</v>
      </c>
      <c r="K16" s="915">
        <v>6.086718069580588</v>
      </c>
      <c r="L16" s="913">
        <v>4.597877144604201</v>
      </c>
      <c r="M16" s="915">
        <v>8.817130767682023</v>
      </c>
      <c r="N16" s="913">
        <v>7.292628382613642</v>
      </c>
      <c r="O16" s="767"/>
      <c r="P16" s="767"/>
      <c r="Q16" s="767"/>
      <c r="R16" s="767"/>
      <c r="S16" s="767"/>
      <c r="T16" s="767"/>
    </row>
    <row r="17" spans="2:20" s="20" customFormat="1" ht="15">
      <c r="B17" s="409" t="s">
        <v>34</v>
      </c>
      <c r="C17" s="992"/>
      <c r="D17" s="915"/>
      <c r="E17" s="992">
        <v>5.87355071848179</v>
      </c>
      <c r="F17" s="915">
        <v>5.376884467469778</v>
      </c>
      <c r="G17" s="992">
        <v>1.1078561861572744</v>
      </c>
      <c r="H17" s="915">
        <v>-0.5241531676033695</v>
      </c>
      <c r="I17" s="915">
        <v>-1.0413251956409963</v>
      </c>
      <c r="J17" s="913">
        <v>0.7059004264158952</v>
      </c>
      <c r="K17" s="915">
        <v>3.570369664591655</v>
      </c>
      <c r="L17" s="913">
        <v>4.481090868335302</v>
      </c>
      <c r="M17" s="915">
        <v>10.134700132310414</v>
      </c>
      <c r="N17" s="913">
        <v>7.608247456763095</v>
      </c>
      <c r="O17" s="767"/>
      <c r="P17" s="767"/>
      <c r="Q17" s="767"/>
      <c r="R17" s="767"/>
      <c r="S17" s="767"/>
      <c r="T17" s="767"/>
    </row>
    <row r="18" spans="2:20" s="20" customFormat="1" ht="15">
      <c r="B18" s="409" t="s">
        <v>35</v>
      </c>
      <c r="C18" s="992"/>
      <c r="D18" s="915"/>
      <c r="E18" s="992">
        <v>6.492027126864164</v>
      </c>
      <c r="F18" s="915">
        <v>5.491061647106843</v>
      </c>
      <c r="G18" s="992">
        <v>-0.6732243960690387</v>
      </c>
      <c r="H18" s="915">
        <v>-0.539436823413264</v>
      </c>
      <c r="I18" s="915">
        <v>-0.5560797053534072</v>
      </c>
      <c r="J18" s="913">
        <v>0.5750294292345304</v>
      </c>
      <c r="K18" s="915">
        <v>0.7072599774354149</v>
      </c>
      <c r="L18" s="913">
        <v>4.076639962830697</v>
      </c>
      <c r="M18" s="915">
        <v>12.5146274733829</v>
      </c>
      <c r="N18" s="913">
        <v>8.11350817277594</v>
      </c>
      <c r="O18" s="767"/>
      <c r="P18" s="767"/>
      <c r="Q18" s="767"/>
      <c r="R18" s="767"/>
      <c r="S18" s="767"/>
      <c r="T18" s="767"/>
    </row>
    <row r="19" spans="2:20" s="20" customFormat="1" ht="15">
      <c r="B19" s="409" t="s">
        <v>36</v>
      </c>
      <c r="C19" s="992"/>
      <c r="D19" s="915"/>
      <c r="E19" s="992">
        <v>11.170262769512341</v>
      </c>
      <c r="F19" s="915">
        <v>6.052695121390506</v>
      </c>
      <c r="G19" s="993">
        <v>-1.2442855030381894</v>
      </c>
      <c r="H19" s="516">
        <v>-0.6095894344378405</v>
      </c>
      <c r="I19" s="516">
        <v>5.103909115223315</v>
      </c>
      <c r="J19" s="508">
        <v>1.0081982310524262</v>
      </c>
      <c r="K19" s="516">
        <v>-0.22428500376000526</v>
      </c>
      <c r="L19" s="508">
        <v>3.6493036558885583</v>
      </c>
      <c r="M19" s="516">
        <v>8.704732389072078</v>
      </c>
      <c r="N19" s="508">
        <v>8.171963810626481</v>
      </c>
      <c r="O19" s="767"/>
      <c r="P19" s="767"/>
      <c r="Q19" s="767"/>
      <c r="R19" s="767"/>
      <c r="S19" s="767"/>
      <c r="T19" s="767"/>
    </row>
    <row r="20" spans="2:20" s="20" customFormat="1" ht="15.75" thickBot="1">
      <c r="B20" s="419" t="s">
        <v>37</v>
      </c>
      <c r="C20" s="1157"/>
      <c r="D20" s="1158"/>
      <c r="E20" s="1157">
        <v>7.054776071986013</v>
      </c>
      <c r="F20" s="1158">
        <v>6.1653205212583995</v>
      </c>
      <c r="G20" s="994">
        <v>-4.6537196319813345</v>
      </c>
      <c r="H20" s="916">
        <v>-1.0811461753144624</v>
      </c>
      <c r="I20" s="916">
        <v>6.2453305407571325</v>
      </c>
      <c r="J20" s="914">
        <v>1.5922812914379136</v>
      </c>
      <c r="K20" s="916">
        <v>0.4764540129597483</v>
      </c>
      <c r="L20" s="914">
        <v>3.2855512878840587</v>
      </c>
      <c r="M20" s="916">
        <v>11.091009745562541</v>
      </c>
      <c r="N20" s="914">
        <v>8.49880992541452</v>
      </c>
      <c r="O20" s="767"/>
      <c r="P20" s="767"/>
      <c r="Q20" s="767"/>
      <c r="R20" s="767"/>
      <c r="S20" s="767"/>
      <c r="T20" s="767"/>
    </row>
    <row r="21" spans="3:16" s="20" customFormat="1" ht="15.75">
      <c r="C21" s="1030"/>
      <c r="D21" s="1030"/>
      <c r="G21" s="213"/>
      <c r="H21" s="213"/>
      <c r="K21" s="982"/>
      <c r="L21" s="982"/>
      <c r="M21" s="982"/>
      <c r="N21" s="982"/>
      <c r="O21" s="982"/>
      <c r="P21" s="982"/>
    </row>
    <row r="22" spans="7:16" s="20" customFormat="1" ht="15">
      <c r="G22" s="40"/>
      <c r="K22" s="982"/>
      <c r="L22" s="982"/>
      <c r="M22" s="982"/>
      <c r="N22" s="982"/>
      <c r="O22" s="982"/>
      <c r="P22" s="982"/>
    </row>
    <row r="23" spans="11:16" s="20" customFormat="1" ht="15">
      <c r="K23" s="982"/>
      <c r="L23" s="982"/>
      <c r="M23" s="982"/>
      <c r="N23" s="982"/>
      <c r="O23" s="982"/>
      <c r="P23" s="982"/>
    </row>
    <row r="24" spans="1:16" s="20" customFormat="1" ht="15.75">
      <c r="A24" s="454"/>
      <c r="B24" s="1322" t="s">
        <v>535</v>
      </c>
      <c r="C24" s="1322"/>
      <c r="D24" s="1322"/>
      <c r="E24" s="1322"/>
      <c r="F24" s="1322"/>
      <c r="G24" s="455"/>
      <c r="H24" s="455"/>
      <c r="I24" s="1322"/>
      <c r="J24" s="1322"/>
      <c r="K24" s="1322"/>
      <c r="L24" s="1322"/>
      <c r="M24" s="1322"/>
      <c r="N24" s="981"/>
      <c r="O24" s="982"/>
      <c r="P24" s="982"/>
    </row>
    <row r="25" spans="1:16" s="20" customFormat="1" ht="15.75">
      <c r="A25" s="454"/>
      <c r="B25" s="1323">
        <v>43556</v>
      </c>
      <c r="C25" s="1323"/>
      <c r="D25" s="1323"/>
      <c r="E25" s="1323"/>
      <c r="F25" s="1323"/>
      <c r="I25" s="456"/>
      <c r="J25" s="456"/>
      <c r="K25" s="984"/>
      <c r="L25" s="984"/>
      <c r="M25" s="984"/>
      <c r="N25" s="981"/>
      <c r="O25" s="982"/>
      <c r="P25" s="982"/>
    </row>
    <row r="26" spans="6:16" s="20" customFormat="1" ht="15.75" thickBot="1">
      <c r="F26" s="101"/>
      <c r="K26" s="985"/>
      <c r="L26" s="982"/>
      <c r="M26" s="982"/>
      <c r="N26" s="982"/>
      <c r="O26" s="982"/>
      <c r="P26" s="982"/>
    </row>
    <row r="27" spans="2:14" s="20" customFormat="1" ht="19.5" thickBot="1">
      <c r="B27" s="457"/>
      <c r="C27" s="458"/>
      <c r="D27" s="459"/>
      <c r="E27" s="460" t="s">
        <v>9</v>
      </c>
      <c r="F27" s="460" t="s">
        <v>11</v>
      </c>
      <c r="I27" s="985"/>
      <c r="J27" s="982"/>
      <c r="K27" s="982"/>
      <c r="L27" s="982"/>
      <c r="M27" s="982"/>
      <c r="N27" s="982"/>
    </row>
    <row r="28" spans="2:14" s="20" customFormat="1" ht="15.75" thickBot="1">
      <c r="B28" s="461" t="s">
        <v>783</v>
      </c>
      <c r="C28" s="462"/>
      <c r="D28" s="463"/>
      <c r="E28" s="1133">
        <v>3.997972223051315</v>
      </c>
      <c r="F28" s="1133">
        <v>4.597245489830729</v>
      </c>
      <c r="I28" s="985"/>
      <c r="J28" s="986"/>
      <c r="K28" s="986"/>
      <c r="L28" s="986"/>
      <c r="M28" s="986"/>
      <c r="N28" s="986"/>
    </row>
    <row r="29" spans="2:14" s="20" customFormat="1" ht="15.75" thickBot="1">
      <c r="B29" s="464" t="s">
        <v>432</v>
      </c>
      <c r="C29" s="465"/>
      <c r="D29" s="466"/>
      <c r="E29" s="1172">
        <v>3.860306441615487</v>
      </c>
      <c r="F29" s="1133">
        <v>4.865087258152965</v>
      </c>
      <c r="I29" s="985"/>
      <c r="J29" s="986"/>
      <c r="K29" s="986"/>
      <c r="L29" s="986"/>
      <c r="M29" s="986"/>
      <c r="N29" s="986"/>
    </row>
    <row r="30" spans="2:14" s="20" customFormat="1" ht="15.75" thickBot="1">
      <c r="B30" s="464" t="s">
        <v>433</v>
      </c>
      <c r="C30" s="465"/>
      <c r="D30" s="466"/>
      <c r="E30" s="470">
        <v>4.629094855145022</v>
      </c>
      <c r="F30" s="1133">
        <v>5.472105710349928</v>
      </c>
      <c r="I30" s="985"/>
      <c r="J30" s="986"/>
      <c r="K30" s="986"/>
      <c r="L30" s="986"/>
      <c r="M30" s="986"/>
      <c r="N30" s="986"/>
    </row>
    <row r="31" spans="2:14" s="20" customFormat="1" ht="15.75" thickBot="1">
      <c r="B31" s="467" t="s">
        <v>434</v>
      </c>
      <c r="C31" s="468"/>
      <c r="D31" s="469"/>
      <c r="E31" s="470">
        <v>4.57252681305893</v>
      </c>
      <c r="F31" s="1133">
        <v>5.956812710361747</v>
      </c>
      <c r="I31" s="985"/>
      <c r="J31" s="986"/>
      <c r="K31" s="986"/>
      <c r="L31" s="986"/>
      <c r="M31" s="986"/>
      <c r="N31" s="986"/>
    </row>
    <row r="32" spans="2:14" s="20" customFormat="1" ht="15.75" thickBot="1">
      <c r="B32" s="471"/>
      <c r="C32" s="472"/>
      <c r="D32" s="473"/>
      <c r="E32" s="473"/>
      <c r="F32" s="905"/>
      <c r="I32" s="985"/>
      <c r="J32" s="982"/>
      <c r="K32" s="982"/>
      <c r="L32" s="982"/>
      <c r="M32" s="982"/>
      <c r="N32" s="982"/>
    </row>
    <row r="33" spans="2:14" s="101" customFormat="1" ht="15.75" thickBot="1">
      <c r="B33" s="474" t="s">
        <v>809</v>
      </c>
      <c r="C33" s="475"/>
      <c r="D33" s="476"/>
      <c r="E33" s="1127">
        <v>7.048432560226228</v>
      </c>
      <c r="F33" s="906">
        <v>6.844782636792698</v>
      </c>
      <c r="G33" s="20"/>
      <c r="H33" s="20"/>
      <c r="I33" s="985"/>
      <c r="J33" s="987"/>
      <c r="K33" s="987"/>
      <c r="L33" s="985"/>
      <c r="M33" s="985"/>
      <c r="N33" s="985"/>
    </row>
    <row r="34" spans="2:14" s="101" customFormat="1" ht="15.75" thickBot="1">
      <c r="B34" s="479" t="s">
        <v>810</v>
      </c>
      <c r="C34" s="480"/>
      <c r="D34" s="481"/>
      <c r="E34" s="1127">
        <v>22.75171565634201</v>
      </c>
      <c r="F34" s="907">
        <v>16.727727353051755</v>
      </c>
      <c r="G34" s="20"/>
      <c r="H34" s="20"/>
      <c r="I34" s="985"/>
      <c r="J34" s="985"/>
      <c r="K34" s="985"/>
      <c r="L34" s="985"/>
      <c r="M34" s="985"/>
      <c r="N34" s="985"/>
    </row>
    <row r="35" spans="1:14" s="101" customFormat="1" ht="16.5" thickBot="1">
      <c r="A35" s="70"/>
      <c r="B35" s="479" t="s">
        <v>811</v>
      </c>
      <c r="C35" s="480"/>
      <c r="D35" s="482"/>
      <c r="E35" s="1127">
        <v>4.2293663999176205</v>
      </c>
      <c r="F35" s="908">
        <v>2.8821872071376586</v>
      </c>
      <c r="G35" s="20"/>
      <c r="H35" s="20"/>
      <c r="I35" s="985"/>
      <c r="J35" s="985"/>
      <c r="K35" s="985"/>
      <c r="L35" s="985"/>
      <c r="M35" s="985"/>
      <c r="N35" s="985"/>
    </row>
    <row r="36" spans="1:14" s="101" customFormat="1" ht="16.5" thickBot="1">
      <c r="A36" s="70"/>
      <c r="B36" s="479" t="s">
        <v>812</v>
      </c>
      <c r="C36" s="480"/>
      <c r="D36" s="482"/>
      <c r="E36" s="1127">
        <v>11.78816728879236</v>
      </c>
      <c r="F36" s="906">
        <v>9.352759373180156</v>
      </c>
      <c r="G36" s="20"/>
      <c r="H36" s="20"/>
      <c r="I36" s="985"/>
      <c r="J36" s="987"/>
      <c r="K36" s="987"/>
      <c r="L36" s="987"/>
      <c r="M36" s="985"/>
      <c r="N36" s="985"/>
    </row>
    <row r="37" spans="2:14" s="101" customFormat="1" ht="15.75" thickBot="1">
      <c r="B37" s="479" t="s">
        <v>813</v>
      </c>
      <c r="C37" s="480"/>
      <c r="D37" s="482"/>
      <c r="E37" s="1127">
        <v>3.2677039243494654</v>
      </c>
      <c r="F37" s="906">
        <v>1.1939320311500272</v>
      </c>
      <c r="G37" s="20"/>
      <c r="H37" s="20"/>
      <c r="I37" s="985"/>
      <c r="J37" s="985"/>
      <c r="K37" s="985"/>
      <c r="L37" s="985"/>
      <c r="M37" s="985"/>
      <c r="N37" s="985"/>
    </row>
    <row r="38" spans="2:14" s="101" customFormat="1" ht="15.75" thickBot="1">
      <c r="B38" s="479" t="s">
        <v>814</v>
      </c>
      <c r="C38" s="480"/>
      <c r="D38" s="482"/>
      <c r="E38" s="1127">
        <v>3.4441441444319265</v>
      </c>
      <c r="F38" s="906">
        <v>3.503703640034645</v>
      </c>
      <c r="G38" s="20"/>
      <c r="H38" s="20"/>
      <c r="I38" s="985"/>
      <c r="J38" s="985"/>
      <c r="K38" s="985"/>
      <c r="L38" s="985"/>
      <c r="M38" s="985"/>
      <c r="N38" s="985"/>
    </row>
    <row r="39" spans="2:14" s="101" customFormat="1" ht="15.75" thickBot="1">
      <c r="B39" s="479" t="s">
        <v>815</v>
      </c>
      <c r="C39" s="480"/>
      <c r="D39" s="483"/>
      <c r="E39" s="1127">
        <v>3.246969972500739</v>
      </c>
      <c r="F39" s="909">
        <v>7.486592529847766</v>
      </c>
      <c r="G39" s="20"/>
      <c r="H39" s="20"/>
      <c r="I39" s="985"/>
      <c r="J39" s="985"/>
      <c r="K39" s="985"/>
      <c r="L39" s="985"/>
      <c r="M39" s="985"/>
      <c r="N39" s="985"/>
    </row>
    <row r="40" spans="2:14" s="101" customFormat="1" ht="15.75" thickBot="1">
      <c r="B40" s="479" t="s">
        <v>816</v>
      </c>
      <c r="C40" s="480"/>
      <c r="D40" s="483"/>
      <c r="E40" s="1127">
        <v>3.511717260454488</v>
      </c>
      <c r="F40" s="910">
        <v>4.4180024141462075</v>
      </c>
      <c r="G40" s="20"/>
      <c r="H40" s="20"/>
      <c r="I40" s="985"/>
      <c r="J40" s="985"/>
      <c r="K40" s="985"/>
      <c r="L40" s="985"/>
      <c r="M40" s="985"/>
      <c r="N40" s="985"/>
    </row>
    <row r="41" spans="2:14" s="101" customFormat="1" ht="15.75" thickBot="1">
      <c r="B41" s="479" t="s">
        <v>817</v>
      </c>
      <c r="C41" s="480"/>
      <c r="D41" s="483"/>
      <c r="E41" s="1127">
        <v>6.942949119218911</v>
      </c>
      <c r="F41" s="910">
        <v>9.851200025297006</v>
      </c>
      <c r="G41" s="20"/>
      <c r="H41" s="20"/>
      <c r="I41" s="985"/>
      <c r="J41" s="985"/>
      <c r="K41" s="985"/>
      <c r="L41" s="985"/>
      <c r="M41" s="985"/>
      <c r="N41" s="985"/>
    </row>
    <row r="42" spans="2:14" s="101" customFormat="1" ht="15.75" thickBot="1">
      <c r="B42" s="479" t="s">
        <v>860</v>
      </c>
      <c r="C42" s="480"/>
      <c r="D42" s="483"/>
      <c r="E42" s="1127">
        <v>4.32320291792903</v>
      </c>
      <c r="F42" s="910">
        <v>13.339712314045837</v>
      </c>
      <c r="G42" s="20"/>
      <c r="H42" s="20"/>
      <c r="I42" s="985"/>
      <c r="J42" s="985"/>
      <c r="K42" s="985"/>
      <c r="L42" s="985"/>
      <c r="M42" s="985"/>
      <c r="N42" s="985"/>
    </row>
    <row r="43" spans="2:14" s="101" customFormat="1" ht="15.75" thickBot="1">
      <c r="B43" s="479" t="s">
        <v>818</v>
      </c>
      <c r="C43" s="480"/>
      <c r="D43" s="483"/>
      <c r="E43" s="1127">
        <v>-26.289000439977467</v>
      </c>
      <c r="F43" s="910">
        <v>-9.25342635360811</v>
      </c>
      <c r="G43" s="20"/>
      <c r="H43" s="20"/>
      <c r="I43" s="985"/>
      <c r="J43" s="985"/>
      <c r="K43" s="985"/>
      <c r="L43" s="985"/>
      <c r="M43" s="985"/>
      <c r="N43" s="985"/>
    </row>
    <row r="44" spans="2:14" s="101" customFormat="1" ht="15.75" thickBot="1">
      <c r="B44" s="479" t="s">
        <v>819</v>
      </c>
      <c r="C44" s="480"/>
      <c r="D44" s="484"/>
      <c r="E44" s="477">
        <v>1.990077775854578</v>
      </c>
      <c r="F44" s="910">
        <v>6.2324196880084575</v>
      </c>
      <c r="G44" s="20"/>
      <c r="H44" s="20"/>
      <c r="I44" s="985"/>
      <c r="J44" s="985"/>
      <c r="K44" s="985"/>
      <c r="L44" s="985"/>
      <c r="M44" s="985"/>
      <c r="N44" s="985"/>
    </row>
    <row r="45" spans="2:14" s="101" customFormat="1" ht="15.75" thickBot="1">
      <c r="B45" s="479" t="s">
        <v>820</v>
      </c>
      <c r="C45" s="480"/>
      <c r="D45" s="484"/>
      <c r="E45" s="477">
        <v>9.404401662492338</v>
      </c>
      <c r="F45" s="910">
        <v>9.943390609648448</v>
      </c>
      <c r="G45" s="20"/>
      <c r="H45" s="20"/>
      <c r="I45" s="985"/>
      <c r="J45" s="985"/>
      <c r="K45" s="985"/>
      <c r="L45" s="985"/>
      <c r="M45" s="985"/>
      <c r="N45" s="985"/>
    </row>
    <row r="46" spans="2:14" s="101" customFormat="1" ht="15.75" thickBot="1">
      <c r="B46" s="479" t="s">
        <v>821</v>
      </c>
      <c r="C46" s="480"/>
      <c r="D46" s="483"/>
      <c r="E46" s="477">
        <v>-2.412542958777111</v>
      </c>
      <c r="F46" s="910">
        <v>-1.138483579408131</v>
      </c>
      <c r="G46" s="20"/>
      <c r="H46" s="20"/>
      <c r="I46" s="985"/>
      <c r="J46" s="985"/>
      <c r="K46" s="985"/>
      <c r="L46" s="985"/>
      <c r="M46" s="985"/>
      <c r="N46" s="985"/>
    </row>
    <row r="47" spans="2:14" s="101" customFormat="1" ht="15.75" thickBot="1">
      <c r="B47" s="479" t="s">
        <v>822</v>
      </c>
      <c r="C47" s="480"/>
      <c r="D47" s="483"/>
      <c r="E47" s="477">
        <v>0.8399175250478095</v>
      </c>
      <c r="F47" s="910">
        <v>0.16376301916419342</v>
      </c>
      <c r="G47" s="20"/>
      <c r="H47" s="20"/>
      <c r="I47" s="985"/>
      <c r="J47" s="985"/>
      <c r="K47" s="985"/>
      <c r="L47" s="985"/>
      <c r="M47" s="985"/>
      <c r="N47" s="985"/>
    </row>
    <row r="48" spans="2:16" s="101" customFormat="1" ht="15.75" thickBot="1">
      <c r="B48" s="485" t="s">
        <v>823</v>
      </c>
      <c r="C48" s="486"/>
      <c r="D48" s="487"/>
      <c r="E48" s="906">
        <v>4.943478446019682</v>
      </c>
      <c r="F48" s="910">
        <v>2.730419898754212</v>
      </c>
      <c r="G48" s="20"/>
      <c r="H48" s="20"/>
      <c r="I48" s="20"/>
      <c r="J48" s="20"/>
      <c r="K48" s="985"/>
      <c r="L48" s="985"/>
      <c r="M48" s="985"/>
      <c r="N48" s="985"/>
      <c r="O48" s="985"/>
      <c r="P48" s="985"/>
    </row>
    <row r="49" spans="5:16" s="20" customFormat="1" ht="15">
      <c r="E49" s="1030"/>
      <c r="K49" s="982"/>
      <c r="L49" s="982"/>
      <c r="M49" s="985"/>
      <c r="N49" s="982"/>
      <c r="O49" s="982"/>
      <c r="P49" s="982"/>
    </row>
    <row r="50" spans="11:16" s="20" customFormat="1" ht="27" customHeight="1">
      <c r="K50" s="982"/>
      <c r="L50" s="982"/>
      <c r="M50" s="985"/>
      <c r="N50" s="982"/>
      <c r="O50" s="982"/>
      <c r="P50" s="982"/>
    </row>
    <row r="51" spans="11:16" s="20" customFormat="1" ht="15">
      <c r="K51" s="982"/>
      <c r="L51" s="982"/>
      <c r="M51" s="982"/>
      <c r="N51" s="982"/>
      <c r="O51" s="982"/>
      <c r="P51" s="982"/>
    </row>
    <row r="52" spans="11:16" s="20" customFormat="1" ht="15">
      <c r="K52" s="982"/>
      <c r="L52" s="982"/>
      <c r="M52" s="982"/>
      <c r="N52" s="982"/>
      <c r="O52" s="982"/>
      <c r="P52" s="982"/>
    </row>
    <row r="53" spans="11:16" s="20" customFormat="1" ht="15">
      <c r="K53" s="982"/>
      <c r="L53" s="982"/>
      <c r="M53" s="982"/>
      <c r="N53" s="982"/>
      <c r="O53" s="982"/>
      <c r="P53" s="982"/>
    </row>
    <row r="54" spans="11:16" s="20" customFormat="1" ht="15">
      <c r="K54" s="982"/>
      <c r="L54" s="982"/>
      <c r="M54" s="982"/>
      <c r="N54" s="982"/>
      <c r="O54" s="982"/>
      <c r="P54" s="982"/>
    </row>
    <row r="55" spans="11:16" s="20" customFormat="1" ht="15">
      <c r="K55" s="982"/>
      <c r="L55" s="982"/>
      <c r="M55" s="982"/>
      <c r="N55" s="982"/>
      <c r="O55" s="982"/>
      <c r="P55" s="982"/>
    </row>
    <row r="56" spans="1:16" s="20" customFormat="1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6"/>
      <c r="L56" s="982"/>
      <c r="M56" s="982"/>
      <c r="N56" s="982"/>
      <c r="O56" s="982"/>
      <c r="P56" s="982"/>
    </row>
    <row r="57" spans="1:16" s="20" customFormat="1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6"/>
      <c r="L57" s="982"/>
      <c r="M57" s="982"/>
      <c r="N57" s="982"/>
      <c r="O57" s="982"/>
      <c r="P57" s="982"/>
    </row>
    <row r="58" spans="1:16" s="20" customFormat="1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6"/>
      <c r="L58" s="982"/>
      <c r="M58" s="982"/>
      <c r="N58" s="982"/>
      <c r="O58" s="982"/>
      <c r="P58" s="982"/>
    </row>
    <row r="59" spans="1:16" s="20" customFormat="1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982"/>
      <c r="L59" s="982"/>
      <c r="M59" s="982"/>
      <c r="N59" s="982"/>
      <c r="O59" s="982"/>
      <c r="P59" s="982"/>
    </row>
    <row r="60" spans="1:16" s="20" customFormat="1" ht="18" customHeight="1">
      <c r="A60" s="7"/>
      <c r="K60" s="982"/>
      <c r="L60" s="982"/>
      <c r="M60" s="982"/>
      <c r="N60" s="982"/>
      <c r="O60" s="982"/>
      <c r="P60" s="982"/>
    </row>
    <row r="61" spans="1:16" s="20" customFormat="1" ht="47.2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6"/>
      <c r="L61" s="988"/>
      <c r="M61" s="988"/>
      <c r="N61" s="982"/>
      <c r="O61" s="982"/>
      <c r="P61" s="982"/>
    </row>
    <row r="62" spans="1:16" s="20" customFormat="1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6"/>
      <c r="L62" s="982"/>
      <c r="M62" s="982"/>
      <c r="N62" s="982"/>
      <c r="O62" s="982"/>
      <c r="P62" s="982"/>
    </row>
    <row r="63" spans="1:16" s="20" customFormat="1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6"/>
      <c r="L63" s="989"/>
      <c r="M63" s="989"/>
      <c r="N63" s="982"/>
      <c r="O63" s="982"/>
      <c r="P63" s="982"/>
    </row>
    <row r="64" spans="1:16" s="20" customFormat="1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6"/>
      <c r="L64" s="989"/>
      <c r="M64" s="989"/>
      <c r="N64" s="982"/>
      <c r="O64" s="982"/>
      <c r="P64" s="982"/>
    </row>
    <row r="65" spans="1:16" s="20" customFormat="1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6"/>
      <c r="L65" s="989"/>
      <c r="M65" s="989"/>
      <c r="N65" s="982"/>
      <c r="O65" s="982"/>
      <c r="P65" s="982"/>
    </row>
    <row r="66" spans="1:16" s="20" customFormat="1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6"/>
      <c r="L66" s="990"/>
      <c r="M66" s="990"/>
      <c r="N66" s="982"/>
      <c r="O66" s="982"/>
      <c r="P66" s="982"/>
    </row>
    <row r="67" spans="1:16" s="20" customFormat="1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6"/>
      <c r="L67" s="990"/>
      <c r="M67" s="990"/>
      <c r="N67" s="982"/>
      <c r="O67" s="982"/>
      <c r="P67" s="982"/>
    </row>
    <row r="68" spans="1:16" s="20" customFormat="1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6"/>
      <c r="L68" s="990"/>
      <c r="M68" s="990"/>
      <c r="N68" s="982"/>
      <c r="O68" s="982"/>
      <c r="P68" s="982"/>
    </row>
    <row r="69" spans="1:16" s="20" customFormat="1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6"/>
      <c r="L69" s="990"/>
      <c r="M69" s="990"/>
      <c r="N69" s="982"/>
      <c r="O69" s="982"/>
      <c r="P69" s="982"/>
    </row>
    <row r="70" spans="1:16" s="20" customFormat="1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6"/>
      <c r="L70" s="990"/>
      <c r="M70" s="990"/>
      <c r="N70" s="982"/>
      <c r="O70" s="982"/>
      <c r="P70" s="982"/>
    </row>
    <row r="71" spans="1:16" s="20" customFormat="1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6"/>
      <c r="L71" s="990"/>
      <c r="M71" s="990"/>
      <c r="N71" s="982"/>
      <c r="O71" s="982"/>
      <c r="P71" s="982"/>
    </row>
    <row r="72" spans="1:16" s="20" customFormat="1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6"/>
      <c r="L72" s="990"/>
      <c r="M72" s="990"/>
      <c r="N72" s="982"/>
      <c r="O72" s="982"/>
      <c r="P72" s="982"/>
    </row>
    <row r="73" spans="1:16" s="20" customFormat="1" ht="14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6"/>
      <c r="L73" s="990"/>
      <c r="M73" s="990"/>
      <c r="N73" s="982"/>
      <c r="O73" s="982"/>
      <c r="P73" s="982"/>
    </row>
    <row r="74" spans="1:16" s="20" customFormat="1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6"/>
      <c r="L74" s="990"/>
      <c r="M74" s="990"/>
      <c r="N74" s="982"/>
      <c r="O74" s="982"/>
      <c r="P74" s="982"/>
    </row>
    <row r="75" spans="1:16" s="20" customFormat="1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6"/>
      <c r="L75" s="990"/>
      <c r="M75" s="990"/>
      <c r="N75" s="982"/>
      <c r="O75" s="982"/>
      <c r="P75" s="982"/>
    </row>
    <row r="76" spans="1:16" s="20" customFormat="1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6"/>
      <c r="L76" s="990"/>
      <c r="M76" s="990"/>
      <c r="N76" s="982"/>
      <c r="O76" s="982"/>
      <c r="P76" s="982"/>
    </row>
    <row r="77" spans="1:16" s="20" customFormat="1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6"/>
      <c r="L77" s="990"/>
      <c r="M77" s="990"/>
      <c r="N77" s="982"/>
      <c r="O77" s="982"/>
      <c r="P77" s="982"/>
    </row>
    <row r="78" spans="1:16" s="20" customFormat="1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6"/>
      <c r="L78" s="990"/>
      <c r="M78" s="990"/>
      <c r="N78" s="982"/>
      <c r="O78" s="982"/>
      <c r="P78" s="982"/>
    </row>
    <row r="79" spans="1:16" s="20" customFormat="1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6"/>
      <c r="L79" s="990"/>
      <c r="M79" s="990"/>
      <c r="N79" s="982"/>
      <c r="O79" s="982"/>
      <c r="P79" s="982"/>
    </row>
    <row r="80" spans="1:16" s="20" customFormat="1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6"/>
      <c r="L80" s="990"/>
      <c r="M80" s="990"/>
      <c r="N80" s="982"/>
      <c r="O80" s="982"/>
      <c r="P80" s="982"/>
    </row>
    <row r="81" spans="1:16" s="20" customFormat="1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6"/>
      <c r="L81" s="990"/>
      <c r="M81" s="990"/>
      <c r="N81" s="982"/>
      <c r="O81" s="982"/>
      <c r="P81" s="982"/>
    </row>
  </sheetData>
  <sheetProtection/>
  <mergeCells count="9">
    <mergeCell ref="K7:L7"/>
    <mergeCell ref="B24:F24"/>
    <mergeCell ref="B25:F25"/>
    <mergeCell ref="G7:H7"/>
    <mergeCell ref="I7:J7"/>
    <mergeCell ref="I24:M24"/>
    <mergeCell ref="M7:N7"/>
    <mergeCell ref="E7:F7"/>
    <mergeCell ref="C7:D7"/>
  </mergeCells>
  <hyperlinks>
    <hyperlink ref="B1" location="'Indice '!A1" display="INDICE "/>
    <hyperlink ref="C4" location="'Comercio al por Menor '!A12" display="Evolucion del Comercio 2011-2014"/>
    <hyperlink ref="C5" location="'Comercio al por Menor '!A29" display="Comercio al por Menor según Grupos de Mercancías 2014"/>
  </hyperlinks>
  <printOptions/>
  <pageMargins left="0.37" right="0.3" top="1" bottom="1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2"/>
  <dimension ref="A1:AB78"/>
  <sheetViews>
    <sheetView zoomScalePageLayoutView="0" workbookViewId="0" topLeftCell="A1">
      <pane ySplit="2" topLeftCell="A3" activePane="bottomLeft" state="frozen"/>
      <selection pane="topLeft" activeCell="P54" sqref="P54"/>
      <selection pane="bottomLeft" activeCell="C16" sqref="C16"/>
    </sheetView>
  </sheetViews>
  <sheetFormatPr defaultColWidth="11.421875" defaultRowHeight="12.75"/>
  <cols>
    <col min="1" max="1" width="7.8515625" style="7" customWidth="1"/>
    <col min="2" max="2" width="13.421875" style="7" customWidth="1"/>
    <col min="3" max="8" width="17.7109375" style="7" customWidth="1"/>
    <col min="9" max="9" width="14.8515625" style="7" customWidth="1"/>
    <col min="10" max="10" width="11.8515625" style="7" customWidth="1"/>
    <col min="11" max="11" width="11.140625" style="7" customWidth="1"/>
    <col min="12" max="12" width="11.57421875" style="7" customWidth="1"/>
    <col min="13" max="15" width="11.421875" style="7" customWidth="1"/>
    <col min="16" max="16" width="14.8515625" style="7" customWidth="1"/>
    <col min="17" max="16384" width="11.421875" style="7" customWidth="1"/>
  </cols>
  <sheetData>
    <row r="1" ht="12.75">
      <c r="B1" s="97" t="s">
        <v>529</v>
      </c>
    </row>
    <row r="2" spans="2:10" s="20" customFormat="1" ht="18.75">
      <c r="B2" s="298" t="s">
        <v>536</v>
      </c>
      <c r="C2" s="397"/>
      <c r="D2" s="397"/>
      <c r="E2" s="397"/>
      <c r="F2" s="397"/>
      <c r="G2" s="397"/>
      <c r="H2" s="397"/>
      <c r="I2" s="16"/>
      <c r="J2" s="16"/>
    </row>
    <row r="3" spans="1:10" s="20" customFormat="1" ht="6.75" customHeight="1">
      <c r="A3" s="398"/>
      <c r="B3" s="398"/>
      <c r="C3" s="398"/>
      <c r="D3" s="398"/>
      <c r="E3" s="398"/>
      <c r="F3" s="398"/>
      <c r="G3" s="398"/>
      <c r="H3" s="398"/>
      <c r="I3" s="16"/>
      <c r="J3" s="16"/>
    </row>
    <row r="4" spans="1:10" s="20" customFormat="1" ht="18.75">
      <c r="A4" s="398"/>
      <c r="B4" s="399" t="s">
        <v>283</v>
      </c>
      <c r="C4" s="324" t="s">
        <v>717</v>
      </c>
      <c r="F4" s="398"/>
      <c r="G4" s="398"/>
      <c r="H4" s="398"/>
      <c r="I4" s="16"/>
      <c r="J4" s="16"/>
    </row>
    <row r="5" spans="1:10" s="20" customFormat="1" ht="18.75">
      <c r="A5" s="398"/>
      <c r="B5" s="399" t="s">
        <v>283</v>
      </c>
      <c r="C5" s="324" t="s">
        <v>282</v>
      </c>
      <c r="F5" s="398"/>
      <c r="G5" s="398"/>
      <c r="H5" s="398"/>
      <c r="I5" s="16"/>
      <c r="J5" s="16"/>
    </row>
    <row r="6" spans="1:10" s="20" customFormat="1" ht="18.75">
      <c r="A6" s="398"/>
      <c r="B6" s="399"/>
      <c r="C6" s="325"/>
      <c r="F6" s="398"/>
      <c r="G6" s="398"/>
      <c r="H6" s="398"/>
      <c r="I6" s="16"/>
      <c r="J6" s="16"/>
    </row>
    <row r="7" spans="1:10" s="20" customFormat="1" ht="18.75">
      <c r="A7" s="398"/>
      <c r="B7" s="399"/>
      <c r="C7" s="325"/>
      <c r="F7" s="398"/>
      <c r="G7" s="398"/>
      <c r="H7" s="398"/>
      <c r="I7" s="16"/>
      <c r="J7" s="16"/>
    </row>
    <row r="8" spans="1:10" s="20" customFormat="1" ht="19.5" thickBot="1">
      <c r="A8" s="398"/>
      <c r="B8" s="399"/>
      <c r="C8" s="325"/>
      <c r="F8" s="398"/>
      <c r="G8" s="398"/>
      <c r="H8" s="398"/>
      <c r="I8" s="16"/>
      <c r="J8" s="16"/>
    </row>
    <row r="9" spans="1:28" s="20" customFormat="1" ht="18.75">
      <c r="A9" s="398"/>
      <c r="B9" s="1336">
        <v>2019</v>
      </c>
      <c r="C9" s="1332" t="s">
        <v>719</v>
      </c>
      <c r="D9" s="1333"/>
      <c r="E9" s="1333"/>
      <c r="F9" s="1333"/>
      <c r="G9" s="1334"/>
      <c r="H9" s="398"/>
      <c r="I9" s="1336">
        <v>2018</v>
      </c>
      <c r="J9" s="1332" t="s">
        <v>719</v>
      </c>
      <c r="K9" s="1333"/>
      <c r="L9" s="1333"/>
      <c r="M9" s="1333"/>
      <c r="N9" s="1334"/>
      <c r="P9" s="1336">
        <v>2017</v>
      </c>
      <c r="Q9" s="1332" t="s">
        <v>719</v>
      </c>
      <c r="R9" s="1333"/>
      <c r="S9" s="1333"/>
      <c r="T9" s="1333"/>
      <c r="U9" s="1334"/>
      <c r="W9" s="1336">
        <v>2016</v>
      </c>
      <c r="X9" s="1332" t="s">
        <v>719</v>
      </c>
      <c r="Y9" s="1333"/>
      <c r="Z9" s="1333"/>
      <c r="AA9" s="1333"/>
      <c r="AB9" s="1334"/>
    </row>
    <row r="10" spans="1:28" s="20" customFormat="1" ht="18.75" customHeight="1">
      <c r="A10" s="398"/>
      <c r="B10" s="1337"/>
      <c r="C10" s="1339" t="s">
        <v>720</v>
      </c>
      <c r="D10" s="1340"/>
      <c r="E10" s="1340"/>
      <c r="F10" s="1340"/>
      <c r="G10" s="1341"/>
      <c r="H10" s="398"/>
      <c r="I10" s="1337"/>
      <c r="J10" s="1339" t="s">
        <v>720</v>
      </c>
      <c r="K10" s="1340"/>
      <c r="L10" s="1340"/>
      <c r="M10" s="1340"/>
      <c r="N10" s="1341"/>
      <c r="P10" s="1337"/>
      <c r="Q10" s="1339" t="s">
        <v>720</v>
      </c>
      <c r="R10" s="1340"/>
      <c r="S10" s="1340"/>
      <c r="T10" s="1340"/>
      <c r="U10" s="1341"/>
      <c r="W10" s="1337"/>
      <c r="X10" s="1339" t="s">
        <v>720</v>
      </c>
      <c r="Y10" s="1340"/>
      <c r="Z10" s="1340"/>
      <c r="AA10" s="1340"/>
      <c r="AB10" s="1341"/>
    </row>
    <row r="11" spans="1:28" s="20" customFormat="1" ht="30.75" thickBot="1">
      <c r="A11" s="398"/>
      <c r="B11" s="1338"/>
      <c r="C11" s="400" t="s">
        <v>259</v>
      </c>
      <c r="D11" s="401" t="s">
        <v>257</v>
      </c>
      <c r="E11" s="402" t="s">
        <v>255</v>
      </c>
      <c r="F11" s="402" t="s">
        <v>258</v>
      </c>
      <c r="G11" s="403" t="s">
        <v>256</v>
      </c>
      <c r="H11" s="398"/>
      <c r="I11" s="1338"/>
      <c r="J11" s="400" t="s">
        <v>259</v>
      </c>
      <c r="K11" s="401" t="s">
        <v>257</v>
      </c>
      <c r="L11" s="402" t="s">
        <v>255</v>
      </c>
      <c r="M11" s="402" t="s">
        <v>258</v>
      </c>
      <c r="N11" s="403" t="s">
        <v>256</v>
      </c>
      <c r="P11" s="1338"/>
      <c r="Q11" s="400" t="s">
        <v>259</v>
      </c>
      <c r="R11" s="401" t="s">
        <v>257</v>
      </c>
      <c r="S11" s="402" t="s">
        <v>255</v>
      </c>
      <c r="T11" s="402" t="s">
        <v>258</v>
      </c>
      <c r="U11" s="403" t="s">
        <v>256</v>
      </c>
      <c r="W11" s="1338"/>
      <c r="X11" s="400" t="s">
        <v>259</v>
      </c>
      <c r="Y11" s="401" t="s">
        <v>257</v>
      </c>
      <c r="Z11" s="402" t="s">
        <v>255</v>
      </c>
      <c r="AA11" s="402" t="s">
        <v>258</v>
      </c>
      <c r="AB11" s="403" t="s">
        <v>256</v>
      </c>
    </row>
    <row r="12" spans="1:28" s="20" customFormat="1" ht="18.75">
      <c r="A12" s="398"/>
      <c r="B12" s="405" t="s">
        <v>16</v>
      </c>
      <c r="C12" s="406">
        <v>-11.901300110533786</v>
      </c>
      <c r="D12" s="407">
        <v>-7.228654197888707</v>
      </c>
      <c r="E12" s="380">
        <v>19.50939402971199</v>
      </c>
      <c r="F12" s="408">
        <v>-17.911902301098436</v>
      </c>
      <c r="G12" s="408">
        <v>-26.868556539916632</v>
      </c>
      <c r="H12" s="398"/>
      <c r="I12" s="405" t="s">
        <v>16</v>
      </c>
      <c r="J12" s="406">
        <v>8.552335452156633</v>
      </c>
      <c r="K12" s="407">
        <v>8.090413633598303</v>
      </c>
      <c r="L12" s="380">
        <v>59.36647521766793</v>
      </c>
      <c r="M12" s="408">
        <v>-4.222348488415772</v>
      </c>
      <c r="N12" s="408">
        <v>10.058893139224478</v>
      </c>
      <c r="P12" s="405" t="s">
        <v>16</v>
      </c>
      <c r="Q12" s="406">
        <v>-6.468272016786781</v>
      </c>
      <c r="R12" s="407">
        <v>1.5891588490234865</v>
      </c>
      <c r="S12" s="380">
        <v>-35.237724326139656</v>
      </c>
      <c r="T12" s="408">
        <v>17.65459776695193</v>
      </c>
      <c r="U12" s="408">
        <v>-25.690750659001992</v>
      </c>
      <c r="W12" s="405" t="s">
        <v>16</v>
      </c>
      <c r="X12" s="406">
        <v>-27.171315266807873</v>
      </c>
      <c r="Y12" s="407">
        <v>-26.71111189290929</v>
      </c>
      <c r="Z12" s="380">
        <v>-34.04284230472836</v>
      </c>
      <c r="AA12" s="408">
        <v>-22.97604846066459</v>
      </c>
      <c r="AB12" s="408">
        <v>-28.24621822968101</v>
      </c>
    </row>
    <row r="13" spans="1:28" s="20" customFormat="1" ht="18.75">
      <c r="A13" s="398"/>
      <c r="B13" s="409" t="s">
        <v>17</v>
      </c>
      <c r="C13" s="410">
        <v>-5.277555923470755</v>
      </c>
      <c r="D13" s="411">
        <v>-8.240733519507826</v>
      </c>
      <c r="E13" s="381">
        <v>0.16697177042832578</v>
      </c>
      <c r="F13" s="412">
        <v>-11.580400456826734</v>
      </c>
      <c r="G13" s="412">
        <v>5.532120356616255</v>
      </c>
      <c r="H13" s="398"/>
      <c r="I13" s="409" t="s">
        <v>17</v>
      </c>
      <c r="J13" s="410">
        <v>-2.80504868720175</v>
      </c>
      <c r="K13" s="411">
        <v>-3.929167071909978</v>
      </c>
      <c r="L13" s="381">
        <v>50.90627917020774</v>
      </c>
      <c r="M13" s="412">
        <v>-16.046780734767697</v>
      </c>
      <c r="N13" s="412">
        <v>1.5287062934149498</v>
      </c>
      <c r="P13" s="409" t="s">
        <v>17</v>
      </c>
      <c r="Q13" s="410">
        <v>0.50459331411703</v>
      </c>
      <c r="R13" s="411">
        <v>12.895708994373333</v>
      </c>
      <c r="S13" s="381">
        <v>-17.654684583249335</v>
      </c>
      <c r="T13" s="412">
        <v>22.978046270018602</v>
      </c>
      <c r="U13" s="412">
        <v>-29.378338804223848</v>
      </c>
      <c r="W13" s="409" t="s">
        <v>17</v>
      </c>
      <c r="X13" s="410">
        <v>-27.100456826740093</v>
      </c>
      <c r="Y13" s="411">
        <v>-29.07871701617718</v>
      </c>
      <c r="Z13" s="381">
        <v>-45.01999032246729</v>
      </c>
      <c r="AA13" s="412">
        <v>-21.5742225792946</v>
      </c>
      <c r="AB13" s="412">
        <v>-21.842846970069772</v>
      </c>
    </row>
    <row r="14" spans="1:28" s="20" customFormat="1" ht="18.75">
      <c r="A14" s="398"/>
      <c r="B14" s="409" t="s">
        <v>18</v>
      </c>
      <c r="C14" s="410">
        <v>3.708976370864714</v>
      </c>
      <c r="D14" s="411">
        <v>3.285633520363529</v>
      </c>
      <c r="E14" s="381">
        <v>9.945529081161153</v>
      </c>
      <c r="F14" s="412">
        <v>0.27839863494862893</v>
      </c>
      <c r="G14" s="412">
        <v>5.222013490368305</v>
      </c>
      <c r="H14" s="398"/>
      <c r="I14" s="409" t="s">
        <v>18</v>
      </c>
      <c r="J14" s="410">
        <v>-12.640499651401772</v>
      </c>
      <c r="K14" s="411">
        <v>-11.028183203397301</v>
      </c>
      <c r="L14" s="381">
        <v>36.059196844203555</v>
      </c>
      <c r="M14" s="412">
        <v>-23.05275526875059</v>
      </c>
      <c r="N14" s="412">
        <v>-17.95436630820336</v>
      </c>
      <c r="P14" s="409" t="s">
        <v>18</v>
      </c>
      <c r="Q14" s="410">
        <v>2.9677623480885096</v>
      </c>
      <c r="R14" s="410">
        <v>7.059443034784985</v>
      </c>
      <c r="S14" s="381">
        <v>-16.330577673593393</v>
      </c>
      <c r="T14" s="412">
        <v>15.289823519392542</v>
      </c>
      <c r="U14" s="412">
        <v>-8.5512418029563</v>
      </c>
      <c r="W14" s="409" t="s">
        <v>18</v>
      </c>
      <c r="X14" s="410">
        <v>-25.811992791309525</v>
      </c>
      <c r="Y14" s="411">
        <v>-23.36980187082527</v>
      </c>
      <c r="Z14" s="381">
        <v>-30.942801379150453</v>
      </c>
      <c r="AA14" s="412">
        <v>-20.29414042944656</v>
      </c>
      <c r="AB14" s="412">
        <v>-31.920166113684665</v>
      </c>
    </row>
    <row r="15" spans="1:28" s="20" customFormat="1" ht="18.75">
      <c r="A15" s="398"/>
      <c r="B15" s="409" t="s">
        <v>19</v>
      </c>
      <c r="C15" s="410">
        <v>-4.033940530754521</v>
      </c>
      <c r="D15" s="411">
        <v>-4.265487513715427</v>
      </c>
      <c r="E15" s="381">
        <v>4.389288844777561</v>
      </c>
      <c r="F15" s="412">
        <v>-7.966007551533039</v>
      </c>
      <c r="G15" s="412">
        <v>-3.184382649225781</v>
      </c>
      <c r="H15" s="398"/>
      <c r="I15" s="409" t="s">
        <v>19</v>
      </c>
      <c r="J15" s="410">
        <v>-5.622544712253397</v>
      </c>
      <c r="K15" s="411">
        <v>-2.0005811853465283</v>
      </c>
      <c r="L15" s="381">
        <v>29.493902531565695</v>
      </c>
      <c r="M15" s="412">
        <v>-11.231616175190496</v>
      </c>
      <c r="N15" s="412">
        <v>-16.892327349015602</v>
      </c>
      <c r="P15" s="409" t="s">
        <v>19</v>
      </c>
      <c r="Q15" s="410">
        <v>0.026177404130733883</v>
      </c>
      <c r="R15" s="411">
        <v>4.408223062381844</v>
      </c>
      <c r="S15" s="381">
        <v>-5.849187291163571</v>
      </c>
      <c r="T15" s="412">
        <v>7.852186356071522</v>
      </c>
      <c r="U15" s="412">
        <v>-11.527540547127668</v>
      </c>
      <c r="W15" s="409" t="s">
        <v>19</v>
      </c>
      <c r="X15" s="410">
        <v>-26.663761910505368</v>
      </c>
      <c r="Y15" s="411">
        <v>-26.202834508670612</v>
      </c>
      <c r="Z15" s="381">
        <v>-35.004467654960166</v>
      </c>
      <c r="AA15" s="412">
        <v>-22.687639056152676</v>
      </c>
      <c r="AB15" s="412">
        <v>-27.851888397401847</v>
      </c>
    </row>
    <row r="16" spans="1:28" s="20" customFormat="1" ht="18.75">
      <c r="A16" s="398"/>
      <c r="B16" s="409" t="s">
        <v>20</v>
      </c>
      <c r="C16" s="410"/>
      <c r="D16" s="411"/>
      <c r="E16" s="381"/>
      <c r="F16" s="412"/>
      <c r="G16" s="412"/>
      <c r="H16" s="398"/>
      <c r="I16" s="409" t="s">
        <v>20</v>
      </c>
      <c r="J16" s="410">
        <v>-3.392425044486791</v>
      </c>
      <c r="K16" s="411">
        <v>-2.3794304357073526</v>
      </c>
      <c r="L16" s="381">
        <v>35.95171057147846</v>
      </c>
      <c r="M16" s="412">
        <v>-12.941579579177443</v>
      </c>
      <c r="N16" s="412">
        <v>-6.569188110974434</v>
      </c>
      <c r="P16" s="409" t="s">
        <v>20</v>
      </c>
      <c r="Q16" s="410">
        <v>-5.603568756382882</v>
      </c>
      <c r="R16" s="381">
        <v>-3.039451882970279</v>
      </c>
      <c r="S16" s="381">
        <v>-13.713488298554289</v>
      </c>
      <c r="T16" s="412">
        <v>0.38225875700528267</v>
      </c>
      <c r="U16" s="412">
        <v>-12.83251447828766</v>
      </c>
      <c r="W16" s="409" t="s">
        <v>20</v>
      </c>
      <c r="X16" s="410">
        <v>-18.250075419464384</v>
      </c>
      <c r="Y16" s="381">
        <v>-15.587401247977184</v>
      </c>
      <c r="Z16" s="381">
        <v>-24.858963045864446</v>
      </c>
      <c r="AA16" s="412">
        <v>-12.111042176814536</v>
      </c>
      <c r="AB16" s="412">
        <v>-24.92636755327775</v>
      </c>
    </row>
    <row r="17" spans="1:28" s="20" customFormat="1" ht="18.75">
      <c r="A17" s="398"/>
      <c r="B17" s="413" t="s">
        <v>22</v>
      </c>
      <c r="C17" s="410"/>
      <c r="D17" s="411"/>
      <c r="E17" s="381"/>
      <c r="F17" s="414"/>
      <c r="G17" s="381"/>
      <c r="H17" s="398"/>
      <c r="I17" s="413" t="s">
        <v>22</v>
      </c>
      <c r="J17" s="410">
        <v>-3.8831189399853194</v>
      </c>
      <c r="K17" s="411">
        <v>-3.3638101167404066</v>
      </c>
      <c r="L17" s="381">
        <v>22.124027203638885</v>
      </c>
      <c r="M17" s="414">
        <v>-10.39822498252374</v>
      </c>
      <c r="N17" s="381">
        <v>-5.564764978606396</v>
      </c>
      <c r="P17" s="413" t="s">
        <v>22</v>
      </c>
      <c r="Q17" s="410">
        <v>-4.76079889130906</v>
      </c>
      <c r="R17" s="381">
        <v>-2.534722069195716</v>
      </c>
      <c r="S17" s="381">
        <v>-12.396423368112297</v>
      </c>
      <c r="T17" s="414">
        <v>0.5905080372965665</v>
      </c>
      <c r="U17" s="381">
        <v>-11.319632220703113</v>
      </c>
      <c r="W17" s="413" t="s">
        <v>22</v>
      </c>
      <c r="X17" s="410">
        <v>-21.007498940668178</v>
      </c>
      <c r="Y17" s="381">
        <v>-18.980721673876566</v>
      </c>
      <c r="Z17" s="381">
        <v>-29.75897007098873</v>
      </c>
      <c r="AA17" s="414">
        <v>-14.83952809480974</v>
      </c>
      <c r="AB17" s="381">
        <v>-26.430060604597926</v>
      </c>
    </row>
    <row r="18" spans="1:28" s="20" customFormat="1" ht="18.75">
      <c r="A18" s="398"/>
      <c r="B18" s="409" t="s">
        <v>30</v>
      </c>
      <c r="C18" s="410"/>
      <c r="D18" s="411"/>
      <c r="E18" s="381"/>
      <c r="F18" s="412"/>
      <c r="G18" s="412"/>
      <c r="H18" s="398"/>
      <c r="I18" s="409" t="s">
        <v>30</v>
      </c>
      <c r="J18" s="410">
        <v>-3.0359211656439067</v>
      </c>
      <c r="K18" s="411">
        <v>-3.222576123228471</v>
      </c>
      <c r="L18" s="381">
        <v>9.397981476027105</v>
      </c>
      <c r="M18" s="412">
        <v>-7.227624742725025</v>
      </c>
      <c r="N18" s="412">
        <v>-2.4512594142687583</v>
      </c>
      <c r="P18" s="409" t="s">
        <v>30</v>
      </c>
      <c r="Q18" s="410">
        <v>-3.2406980331315616</v>
      </c>
      <c r="R18" s="411">
        <v>-1.3221859512441259</v>
      </c>
      <c r="S18" s="381">
        <v>-3.8571705634817377</v>
      </c>
      <c r="T18" s="412">
        <v>-0.4895476622426287</v>
      </c>
      <c r="U18" s="412">
        <v>-8.794991956191279</v>
      </c>
      <c r="W18" s="409" t="s">
        <v>30</v>
      </c>
      <c r="X18" s="410">
        <v>-22.25712132054457</v>
      </c>
      <c r="Y18" s="411">
        <v>-20.19024062444875</v>
      </c>
      <c r="Z18" s="381">
        <v>-24.59484096419079</v>
      </c>
      <c r="AA18" s="412">
        <v>-18.629050182355467</v>
      </c>
      <c r="AB18" s="412">
        <v>-27.679445451379657</v>
      </c>
    </row>
    <row r="19" spans="1:28" s="20" customFormat="1" ht="18.75">
      <c r="A19" s="398"/>
      <c r="B19" s="409" t="s">
        <v>31</v>
      </c>
      <c r="C19" s="415"/>
      <c r="D19" s="416"/>
      <c r="E19" s="417"/>
      <c r="F19" s="418"/>
      <c r="G19" s="418"/>
      <c r="H19" s="398"/>
      <c r="I19" s="409" t="s">
        <v>31</v>
      </c>
      <c r="J19" s="415">
        <v>-4.239643322335629</v>
      </c>
      <c r="K19" s="416">
        <v>-4.392633082621877</v>
      </c>
      <c r="L19" s="417">
        <v>12.515931758710597</v>
      </c>
      <c r="M19" s="418">
        <v>-9.744697350713693</v>
      </c>
      <c r="N19" s="418">
        <v>-3.7378903887627324</v>
      </c>
      <c r="P19" s="409" t="s">
        <v>31</v>
      </c>
      <c r="Q19" s="415">
        <v>-3.2772596716428515</v>
      </c>
      <c r="R19" s="416">
        <v>-0.2374932294167742</v>
      </c>
      <c r="S19" s="417">
        <v>0.043287270031844294</v>
      </c>
      <c r="T19" s="418">
        <v>-0.32604051896656383</v>
      </c>
      <c r="U19" s="418">
        <v>-12.06472354225533</v>
      </c>
      <c r="W19" s="409" t="s">
        <v>31</v>
      </c>
      <c r="X19" s="415">
        <v>-19.711773936249788</v>
      </c>
      <c r="Y19" s="416">
        <v>-17.865672550239054</v>
      </c>
      <c r="Z19" s="417">
        <v>-22.858327470097496</v>
      </c>
      <c r="AA19" s="418">
        <v>-16.15435204568244</v>
      </c>
      <c r="AB19" s="418">
        <v>-24.610308167831874</v>
      </c>
    </row>
    <row r="20" spans="1:28" s="20" customFormat="1" ht="18.75">
      <c r="A20" s="398"/>
      <c r="B20" s="409" t="s">
        <v>34</v>
      </c>
      <c r="C20" s="410"/>
      <c r="D20" s="411"/>
      <c r="E20" s="381"/>
      <c r="F20" s="412"/>
      <c r="G20" s="412"/>
      <c r="H20" s="398"/>
      <c r="I20" s="409" t="s">
        <v>34</v>
      </c>
      <c r="J20" s="410">
        <v>-3.6907544909858148</v>
      </c>
      <c r="K20" s="411">
        <v>-5.446658977758112</v>
      </c>
      <c r="L20" s="381">
        <v>16.092837138460368</v>
      </c>
      <c r="M20" s="412">
        <v>-12.125595716331738</v>
      </c>
      <c r="N20" s="412">
        <v>2.0550738655910505</v>
      </c>
      <c r="P20" s="409" t="s">
        <v>34</v>
      </c>
      <c r="Q20" s="410">
        <v>-3.4063050108578796</v>
      </c>
      <c r="R20" s="411">
        <v>-1.0128070653971033</v>
      </c>
      <c r="S20" s="381">
        <v>-5.625988373117341</v>
      </c>
      <c r="T20" s="412">
        <v>0.5106562692950734</v>
      </c>
      <c r="U20" s="412">
        <v>-10.488753355271507</v>
      </c>
      <c r="W20" s="409" t="s">
        <v>34</v>
      </c>
      <c r="X20" s="410">
        <v>-19.33365472046481</v>
      </c>
      <c r="Y20" s="411">
        <v>-16.895110666065783</v>
      </c>
      <c r="Z20" s="381">
        <v>-21.166827109584908</v>
      </c>
      <c r="AA20" s="412">
        <v>-15.380875170950059</v>
      </c>
      <c r="AB20" s="412">
        <v>-25.77811248305679</v>
      </c>
    </row>
    <row r="21" spans="1:28" s="20" customFormat="1" ht="18.75">
      <c r="A21" s="398"/>
      <c r="B21" s="409" t="s">
        <v>35</v>
      </c>
      <c r="C21" s="410"/>
      <c r="D21" s="411"/>
      <c r="E21" s="381"/>
      <c r="F21" s="412"/>
      <c r="G21" s="412"/>
      <c r="H21" s="398"/>
      <c r="I21" s="409" t="s">
        <v>35</v>
      </c>
      <c r="J21" s="410">
        <v>-3.744939181166096</v>
      </c>
      <c r="K21" s="411">
        <v>-5.934115886223079</v>
      </c>
      <c r="L21" s="381">
        <v>12.510177171405946</v>
      </c>
      <c r="M21" s="412">
        <v>-11.646000291548864</v>
      </c>
      <c r="N21" s="412">
        <v>3.2657673763428097</v>
      </c>
      <c r="P21" s="409" t="s">
        <v>35</v>
      </c>
      <c r="Q21" s="410">
        <v>-4.211898642125456</v>
      </c>
      <c r="R21" s="411">
        <v>-1.6202400804797068</v>
      </c>
      <c r="S21" s="381">
        <v>-3.4199707974955307</v>
      </c>
      <c r="T21" s="412">
        <v>-1.0492128143649415</v>
      </c>
      <c r="U21" s="412">
        <v>-11.66418948559571</v>
      </c>
      <c r="W21" s="409" t="s">
        <v>35</v>
      </c>
      <c r="X21" s="410">
        <v>-18.20036159753893</v>
      </c>
      <c r="Y21" s="411">
        <v>-16.05760444294778</v>
      </c>
      <c r="Z21" s="381">
        <v>-24.8648274812167</v>
      </c>
      <c r="AA21" s="412">
        <v>-12.815055661942543</v>
      </c>
      <c r="AB21" s="412">
        <v>-23.793980611975265</v>
      </c>
    </row>
    <row r="22" spans="1:28" s="20" customFormat="1" ht="18.75">
      <c r="A22" s="398"/>
      <c r="B22" s="409" t="s">
        <v>36</v>
      </c>
      <c r="C22" s="410"/>
      <c r="D22" s="411"/>
      <c r="E22" s="381"/>
      <c r="F22" s="412"/>
      <c r="G22" s="412"/>
      <c r="H22" s="398"/>
      <c r="I22" s="409" t="s">
        <v>36</v>
      </c>
      <c r="J22" s="410">
        <v>-3.22008622320733</v>
      </c>
      <c r="K22" s="411">
        <v>-5.410408729821903</v>
      </c>
      <c r="L22" s="381">
        <v>14.719833841615081</v>
      </c>
      <c r="M22" s="412">
        <v>-11.346080691929117</v>
      </c>
      <c r="N22" s="412">
        <v>3.6146915385707468</v>
      </c>
      <c r="P22" s="409" t="s">
        <v>36</v>
      </c>
      <c r="Q22" s="410">
        <v>-4.523090174022737</v>
      </c>
      <c r="R22" s="411">
        <v>-2.6094339436847913</v>
      </c>
      <c r="S22" s="381">
        <v>-10.40448006207847</v>
      </c>
      <c r="T22" s="412">
        <v>-0.04520431567119898</v>
      </c>
      <c r="U22" s="412">
        <v>-10.039005770709563</v>
      </c>
      <c r="W22" s="409" t="s">
        <v>36</v>
      </c>
      <c r="X22" s="410">
        <v>-16.409580111428845</v>
      </c>
      <c r="Y22" s="411">
        <v>-14.50774073349631</v>
      </c>
      <c r="Z22" s="381">
        <v>-19.077379207697486</v>
      </c>
      <c r="AA22" s="412">
        <v>-12.889585402285153</v>
      </c>
      <c r="AB22" s="412">
        <v>-21.4465133633154</v>
      </c>
    </row>
    <row r="23" spans="1:28" s="20" customFormat="1" ht="19.5" thickBot="1">
      <c r="A23" s="398"/>
      <c r="B23" s="419" t="s">
        <v>37</v>
      </c>
      <c r="C23" s="420"/>
      <c r="D23" s="421"/>
      <c r="E23" s="382"/>
      <c r="F23" s="422"/>
      <c r="G23" s="423"/>
      <c r="H23" s="398"/>
      <c r="I23" s="419" t="s">
        <v>37</v>
      </c>
      <c r="J23" s="420">
        <v>-4.8244626398449615</v>
      </c>
      <c r="K23" s="421">
        <v>-6.143005716008898</v>
      </c>
      <c r="L23" s="382">
        <v>10.085890463409019</v>
      </c>
      <c r="M23" s="422">
        <v>-11.056314938719325</v>
      </c>
      <c r="N23" s="423">
        <v>-0.8872004679589818</v>
      </c>
      <c r="P23" s="419" t="s">
        <v>37</v>
      </c>
      <c r="Q23" s="420">
        <v>-6.02993495598424</v>
      </c>
      <c r="R23" s="421">
        <v>-5.075742366442126</v>
      </c>
      <c r="S23" s="382">
        <v>-12.348793591333196</v>
      </c>
      <c r="T23" s="422">
        <v>-2.629663040792951</v>
      </c>
      <c r="U23" s="423">
        <v>-8.768381216221233</v>
      </c>
      <c r="W23" s="419" t="s">
        <v>37</v>
      </c>
      <c r="X23" s="420">
        <v>-20.284315317406442</v>
      </c>
      <c r="Y23" s="421">
        <v>-18.864224729745636</v>
      </c>
      <c r="Z23" s="382">
        <v>-19.066356201553347</v>
      </c>
      <c r="AA23" s="422">
        <v>-18.796016611384037</v>
      </c>
      <c r="AB23" s="423">
        <v>-24.09699911055204</v>
      </c>
    </row>
    <row r="24" spans="1:10" s="20" customFormat="1" ht="19.5" thickBot="1">
      <c r="A24" s="398"/>
      <c r="B24" s="1224"/>
      <c r="C24" s="1223"/>
      <c r="D24" s="1223"/>
      <c r="E24" s="1223"/>
      <c r="F24" s="1223"/>
      <c r="G24" s="1225"/>
      <c r="H24" s="398"/>
      <c r="I24" s="16"/>
      <c r="J24" s="16"/>
    </row>
    <row r="25" spans="2:7" ht="16.5" thickBot="1">
      <c r="B25" s="1330"/>
      <c r="C25" s="1332" t="s">
        <v>714</v>
      </c>
      <c r="D25" s="1333"/>
      <c r="E25" s="1333"/>
      <c r="F25" s="1333"/>
      <c r="G25" s="1334"/>
    </row>
    <row r="26" spans="2:7" ht="13.5" thickBot="1">
      <c r="B26" s="1331"/>
      <c r="C26" s="545" t="s">
        <v>259</v>
      </c>
      <c r="D26" s="898" t="s">
        <v>257</v>
      </c>
      <c r="E26" s="897" t="s">
        <v>255</v>
      </c>
      <c r="F26" s="896" t="s">
        <v>258</v>
      </c>
      <c r="G26" s="773" t="s">
        <v>256</v>
      </c>
    </row>
    <row r="27" spans="2:7" ht="15">
      <c r="B27" s="351">
        <v>2015</v>
      </c>
      <c r="C27" s="427">
        <f>1000*31402.529</f>
        <v>31402529</v>
      </c>
      <c r="D27" s="428">
        <v>22880389</v>
      </c>
      <c r="E27" s="429">
        <v>5772844</v>
      </c>
      <c r="F27" s="427">
        <v>17107545</v>
      </c>
      <c r="G27" s="427">
        <v>8522140</v>
      </c>
    </row>
    <row r="28" spans="2:7" ht="15">
      <c r="B28" s="351">
        <v>2016</v>
      </c>
      <c r="C28" s="427">
        <f>1000*25032.741</f>
        <v>25032741</v>
      </c>
      <c r="D28" s="427">
        <v>18564273</v>
      </c>
      <c r="E28" s="894">
        <v>4672265</v>
      </c>
      <c r="F28" s="427">
        <v>13892008</v>
      </c>
      <c r="G28" s="427">
        <v>6468560</v>
      </c>
    </row>
    <row r="29" spans="2:7" ht="15">
      <c r="B29" s="351">
        <v>2017</v>
      </c>
      <c r="C29" s="427">
        <v>23523283</v>
      </c>
      <c r="D29" s="428">
        <v>17621911</v>
      </c>
      <c r="E29" s="429">
        <v>4095216</v>
      </c>
      <c r="F29" s="427">
        <v>13526695</v>
      </c>
      <c r="G29" s="427">
        <v>5901372</v>
      </c>
    </row>
    <row r="30" spans="2:7" ht="15.75" thickBot="1">
      <c r="B30" s="351">
        <v>2018</v>
      </c>
      <c r="C30" s="427">
        <v>22388411</v>
      </c>
      <c r="D30" s="427">
        <v>16539396</v>
      </c>
      <c r="E30" s="894">
        <v>4508255</v>
      </c>
      <c r="F30" s="427">
        <v>12031141</v>
      </c>
      <c r="G30" s="427">
        <v>5849015</v>
      </c>
    </row>
    <row r="31" spans="2:6" ht="12.75">
      <c r="B31" s="895"/>
      <c r="C31" s="895"/>
      <c r="D31" s="895"/>
      <c r="E31" s="895"/>
      <c r="F31" s="895"/>
    </row>
    <row r="32" spans="2:6" ht="12.75">
      <c r="B32" s="8"/>
      <c r="C32" s="8"/>
      <c r="D32" s="8"/>
      <c r="E32" s="8"/>
      <c r="F32" s="8"/>
    </row>
    <row r="33" spans="2:6" ht="12.75">
      <c r="B33" s="8"/>
      <c r="C33" s="8"/>
      <c r="D33" s="8"/>
      <c r="E33" s="8"/>
      <c r="F33" s="8"/>
    </row>
    <row r="34" ht="13.5" thickBot="1"/>
    <row r="35" spans="2:8" ht="16.5" thickBot="1">
      <c r="B35" s="1327" t="s">
        <v>261</v>
      </c>
      <c r="C35" s="1324" t="s">
        <v>483</v>
      </c>
      <c r="D35" s="1325"/>
      <c r="E35" s="1326"/>
      <c r="F35" s="1293" t="s">
        <v>483</v>
      </c>
      <c r="G35" s="1335"/>
      <c r="H35" s="1294"/>
    </row>
    <row r="36" spans="2:8" ht="16.5" thickBot="1">
      <c r="B36" s="1328"/>
      <c r="C36" s="1293" t="s">
        <v>482</v>
      </c>
      <c r="D36" s="1335"/>
      <c r="E36" s="1294"/>
      <c r="F36" s="1293" t="s">
        <v>718</v>
      </c>
      <c r="G36" s="1335"/>
      <c r="H36" s="1294"/>
    </row>
    <row r="37" spans="2:8" ht="30.75" thickBot="1">
      <c r="B37" s="1329"/>
      <c r="C37" s="899" t="s">
        <v>9</v>
      </c>
      <c r="D37" s="900" t="s">
        <v>260</v>
      </c>
      <c r="E37" s="901" t="s">
        <v>249</v>
      </c>
      <c r="F37" s="899" t="s">
        <v>9</v>
      </c>
      <c r="G37" s="902" t="s">
        <v>260</v>
      </c>
      <c r="H37" s="903" t="s">
        <v>249</v>
      </c>
    </row>
    <row r="38" spans="2:8" ht="15">
      <c r="B38" s="438" t="s">
        <v>336</v>
      </c>
      <c r="C38" s="439">
        <v>21.431706483076507</v>
      </c>
      <c r="D38" s="440">
        <v>21.431706483076507</v>
      </c>
      <c r="E38" s="441">
        <v>33.59846272925851</v>
      </c>
      <c r="F38" s="439"/>
      <c r="G38" s="440"/>
      <c r="H38" s="441"/>
    </row>
    <row r="39" spans="2:8" ht="15">
      <c r="B39" s="430" t="s">
        <v>337</v>
      </c>
      <c r="C39" s="431">
        <v>-6.118837122788912</v>
      </c>
      <c r="D39" s="432">
        <v>3.713778350079666</v>
      </c>
      <c r="E39" s="433">
        <v>23.415796428148017</v>
      </c>
      <c r="F39" s="431"/>
      <c r="G39" s="432"/>
      <c r="H39" s="433"/>
    </row>
    <row r="40" spans="2:8" ht="15">
      <c r="B40" s="430" t="s">
        <v>338</v>
      </c>
      <c r="C40" s="431">
        <v>-14.32107165703258</v>
      </c>
      <c r="D40" s="432">
        <v>-4.224707970704678</v>
      </c>
      <c r="E40" s="433">
        <v>11.666472269257856</v>
      </c>
      <c r="F40" s="431"/>
      <c r="G40" s="432"/>
      <c r="H40" s="433"/>
    </row>
    <row r="41" spans="2:8" ht="15.75" thickBot="1">
      <c r="B41" s="434" t="s">
        <v>340</v>
      </c>
      <c r="C41" s="435">
        <v>-10.41189129802359</v>
      </c>
      <c r="D41" s="436">
        <v>-6.897804971614652</v>
      </c>
      <c r="E41" s="437">
        <v>-6.897804971614652</v>
      </c>
      <c r="F41" s="435"/>
      <c r="G41" s="436"/>
      <c r="H41" s="437"/>
    </row>
    <row r="42" spans="2:8" ht="15.75" thickTop="1">
      <c r="B42" s="438" t="s">
        <v>363</v>
      </c>
      <c r="C42" s="442">
        <v>-3.28526795526326</v>
      </c>
      <c r="D42" s="443">
        <v>-3.28526795526326</v>
      </c>
      <c r="E42" s="444">
        <v>-9.550265866566098</v>
      </c>
      <c r="F42" s="442">
        <v>-3.0504135802811527</v>
      </c>
      <c r="G42" s="443">
        <v>-3.0504135802811527</v>
      </c>
      <c r="H42" s="444"/>
    </row>
    <row r="43" spans="2:8" ht="15">
      <c r="B43" s="430" t="s">
        <v>364</v>
      </c>
      <c r="C43" s="410">
        <v>8.789419288961465</v>
      </c>
      <c r="D43" s="411">
        <v>3.743847199371797</v>
      </c>
      <c r="E43" s="381">
        <v>-6.764162421973663</v>
      </c>
      <c r="F43" s="410">
        <v>7.52586583453374</v>
      </c>
      <c r="G43" s="411">
        <v>3.2161779128320633</v>
      </c>
      <c r="H43" s="381"/>
    </row>
    <row r="44" spans="2:8" ht="15">
      <c r="B44" s="430" t="s">
        <v>365</v>
      </c>
      <c r="C44" s="410">
        <v>8.850473587848363</v>
      </c>
      <c r="D44" s="411">
        <v>5.754697739306436</v>
      </c>
      <c r="E44" s="381">
        <v>-1.40159300398367</v>
      </c>
      <c r="F44" s="410">
        <v>24.657498156534864</v>
      </c>
      <c r="G44" s="411">
        <v>11.07613084435657</v>
      </c>
      <c r="H44" s="381"/>
    </row>
    <row r="45" spans="2:8" ht="15.75" thickBot="1">
      <c r="B45" s="434" t="s">
        <v>366</v>
      </c>
      <c r="C45" s="445">
        <v>4.011492431885433</v>
      </c>
      <c r="D45" s="446">
        <v>5.029993633631125</v>
      </c>
      <c r="E45" s="447">
        <v>5.029993633631125</v>
      </c>
      <c r="F45" s="445">
        <v>8.868841566546326</v>
      </c>
      <c r="G45" s="446">
        <v>10.127328858463724</v>
      </c>
      <c r="H45" s="447">
        <v>10.127328858463724</v>
      </c>
    </row>
    <row r="46" spans="2:8" ht="15.75" thickTop="1">
      <c r="B46" s="438" t="s">
        <v>401</v>
      </c>
      <c r="C46" s="442">
        <v>24.427051479598873</v>
      </c>
      <c r="D46" s="443">
        <v>24.427051479598873</v>
      </c>
      <c r="E46" s="444">
        <v>9.0568810447343</v>
      </c>
      <c r="F46" s="442">
        <v>29.180073988075183</v>
      </c>
      <c r="G46" s="443">
        <v>29.180073988075183</v>
      </c>
      <c r="H46" s="444">
        <v>14.805892286611734</v>
      </c>
    </row>
    <row r="47" spans="2:8" ht="15">
      <c r="B47" s="430" t="s">
        <v>404</v>
      </c>
      <c r="C47" s="410">
        <v>21.17514041298896</v>
      </c>
      <c r="D47" s="411">
        <v>22.44192703626937</v>
      </c>
      <c r="E47" s="381">
        <v>11.794049896253899</v>
      </c>
      <c r="F47" s="410">
        <v>22.81326103312029</v>
      </c>
      <c r="G47" s="411">
        <v>25.250135657688077</v>
      </c>
      <c r="H47" s="381">
        <v>18.16705200849309</v>
      </c>
    </row>
    <row r="48" spans="2:8" ht="15">
      <c r="B48" s="430" t="s">
        <v>405</v>
      </c>
      <c r="C48" s="415">
        <v>10.781902694304968</v>
      </c>
      <c r="D48" s="416">
        <v>17.71612180574067</v>
      </c>
      <c r="E48" s="381">
        <v>12.204018566328468</v>
      </c>
      <c r="F48" s="415">
        <v>-1.2842347337971738</v>
      </c>
      <c r="G48" s="416">
        <v>14.333850494495293</v>
      </c>
      <c r="H48" s="381">
        <v>12.124256870670092</v>
      </c>
    </row>
    <row r="49" spans="2:8" ht="15.75" thickBot="1">
      <c r="B49" s="434" t="s">
        <v>414</v>
      </c>
      <c r="C49" s="445">
        <v>-6.281040319590748</v>
      </c>
      <c r="D49" s="446">
        <v>7.836505990336162</v>
      </c>
      <c r="E49" s="447">
        <v>7.836505990336162</v>
      </c>
      <c r="F49" s="445">
        <v>2.7786031732160987</v>
      </c>
      <c r="G49" s="446">
        <v>9.423595196511592</v>
      </c>
      <c r="H49" s="447">
        <v>9.423595196511592</v>
      </c>
    </row>
    <row r="50" spans="2:8" ht="15.75" thickTop="1">
      <c r="B50" s="438" t="s">
        <v>415</v>
      </c>
      <c r="C50" s="442">
        <v>6.0495748802789295</v>
      </c>
      <c r="D50" s="443">
        <v>6.0495748802789295</v>
      </c>
      <c r="E50" s="444">
        <v>5.3549740609802665</v>
      </c>
      <c r="F50" s="442">
        <v>-6.655504231435028</v>
      </c>
      <c r="G50" s="443">
        <v>-6.655504231435028</v>
      </c>
      <c r="H50" s="444">
        <v>4.364420201985397</v>
      </c>
    </row>
    <row r="51" spans="2:8" ht="15">
      <c r="B51" s="430" t="s">
        <v>416</v>
      </c>
      <c r="C51" s="410">
        <v>-2.8654471899268397</v>
      </c>
      <c r="D51" s="411">
        <v>0.6637171739442671</v>
      </c>
      <c r="E51" s="381">
        <v>0.2496380653497443</v>
      </c>
      <c r="F51" s="410">
        <v>3.119065267235799</v>
      </c>
      <c r="G51" s="411">
        <v>-0.7395018348959947</v>
      </c>
      <c r="H51" s="381">
        <v>0.5190349980934705</v>
      </c>
    </row>
    <row r="52" spans="2:8" ht="15">
      <c r="B52" s="430" t="s">
        <v>417</v>
      </c>
      <c r="C52" s="415">
        <v>14.310576244558515</v>
      </c>
      <c r="D52" s="416">
        <v>5.8689713646575825</v>
      </c>
      <c r="E52" s="381">
        <v>1.338956153718529</v>
      </c>
      <c r="F52" s="415">
        <v>13.321947184514272</v>
      </c>
      <c r="G52" s="416">
        <v>4.255180229138977</v>
      </c>
      <c r="H52" s="381">
        <v>3.6755090980217453</v>
      </c>
    </row>
    <row r="53" spans="2:8" ht="15.75" thickBot="1">
      <c r="B53" s="434" t="s">
        <v>418</v>
      </c>
      <c r="C53" s="445">
        <v>18.11426941451655</v>
      </c>
      <c r="D53" s="446">
        <v>10.25035399925236</v>
      </c>
      <c r="E53" s="447">
        <v>10.25035399925236</v>
      </c>
      <c r="F53" s="445">
        <v>13.345814411395107</v>
      </c>
      <c r="G53" s="446">
        <v>7.883543320284558</v>
      </c>
      <c r="H53" s="447">
        <v>7.883543320284558</v>
      </c>
    </row>
    <row r="54" spans="2:8" ht="15.75" thickTop="1">
      <c r="B54" s="438" t="s">
        <v>424</v>
      </c>
      <c r="C54" s="442">
        <v>27.982879764709303</v>
      </c>
      <c r="D54" s="443">
        <v>27.982879764709303</v>
      </c>
      <c r="E54" s="444">
        <v>13.834132559274593</v>
      </c>
      <c r="F54" s="442">
        <v>36.39894769954197</v>
      </c>
      <c r="G54" s="443">
        <v>36.39894769954197</v>
      </c>
      <c r="H54" s="444">
        <v>14.242894857717946</v>
      </c>
    </row>
    <row r="55" spans="2:8" ht="15">
      <c r="B55" s="430" t="s">
        <v>425</v>
      </c>
      <c r="C55" s="415">
        <v>16.85585097379143</v>
      </c>
      <c r="D55" s="416">
        <v>21.49634954042645</v>
      </c>
      <c r="E55" s="417">
        <v>18.533887671354044</v>
      </c>
      <c r="F55" s="415">
        <v>18.286914288244247</v>
      </c>
      <c r="G55" s="416">
        <v>25.010607551475438</v>
      </c>
      <c r="H55" s="417">
        <v>17.839550696760355</v>
      </c>
    </row>
    <row r="56" spans="2:8" ht="15">
      <c r="B56" s="430" t="s">
        <v>426</v>
      </c>
      <c r="C56" s="415">
        <v>9.966821029940554</v>
      </c>
      <c r="D56" s="416">
        <v>16.748045671028745</v>
      </c>
      <c r="E56" s="381">
        <v>17.219126928803274</v>
      </c>
      <c r="F56" s="415">
        <v>15.301086409306652</v>
      </c>
      <c r="G56" s="416">
        <v>21.261810165096094</v>
      </c>
      <c r="H56" s="381">
        <v>18.181051750872367</v>
      </c>
    </row>
    <row r="57" spans="2:8" ht="15.75" thickBot="1">
      <c r="B57" s="434" t="s">
        <v>427</v>
      </c>
      <c r="C57" s="445">
        <v>5.958062345702686</v>
      </c>
      <c r="D57" s="446">
        <v>12.612003375399116</v>
      </c>
      <c r="E57" s="447">
        <v>12.612003375399116</v>
      </c>
      <c r="F57" s="445">
        <v>6.366694020171182</v>
      </c>
      <c r="G57" s="446">
        <v>15.015684201641498</v>
      </c>
      <c r="H57" s="447">
        <v>15.015684201641498</v>
      </c>
    </row>
    <row r="58" spans="2:8" ht="15.75" thickTop="1">
      <c r="B58" s="438" t="s">
        <v>477</v>
      </c>
      <c r="C58" s="442">
        <v>5.6288019596516525</v>
      </c>
      <c r="D58" s="443">
        <v>5.6288019596516525</v>
      </c>
      <c r="E58" s="444">
        <v>9.084332922357842</v>
      </c>
      <c r="F58" s="442">
        <v>6.203290184674204</v>
      </c>
      <c r="G58" s="443">
        <v>6.203290184674204</v>
      </c>
      <c r="H58" s="444">
        <v>10.79850711629977</v>
      </c>
    </row>
    <row r="59" spans="2:8" ht="15">
      <c r="B59" s="430" t="s">
        <v>478</v>
      </c>
      <c r="C59" s="415">
        <v>7.8410933006186845</v>
      </c>
      <c r="D59" s="416">
        <v>6.869204899188386</v>
      </c>
      <c r="E59" s="417">
        <v>7.2750099941676805</v>
      </c>
      <c r="F59" s="415">
        <v>5.660136604406429</v>
      </c>
      <c r="G59" s="416">
        <v>5.8801390367873685</v>
      </c>
      <c r="H59" s="417">
        <v>8.006660154583622</v>
      </c>
    </row>
    <row r="60" spans="2:8" ht="15">
      <c r="B60" s="430" t="s">
        <v>479</v>
      </c>
      <c r="C60" s="442">
        <v>7.808393145411774</v>
      </c>
      <c r="D60" s="416">
        <v>7.233532149756594</v>
      </c>
      <c r="E60" s="381">
        <v>6.790384893836809</v>
      </c>
      <c r="F60" s="442">
        <v>12.684695650782452</v>
      </c>
      <c r="G60" s="416">
        <v>8.378201772329197</v>
      </c>
      <c r="H60" s="381">
        <v>7.627389369822102</v>
      </c>
    </row>
    <row r="61" spans="2:8" ht="15.75" thickBot="1">
      <c r="B61" s="434" t="s">
        <v>480</v>
      </c>
      <c r="C61" s="445">
        <v>1.7252726692409848</v>
      </c>
      <c r="D61" s="446">
        <v>5.246852187825635</v>
      </c>
      <c r="E61" s="447">
        <v>5.246852187825635</v>
      </c>
      <c r="F61" s="445">
        <v>-4.042457453528314</v>
      </c>
      <c r="G61" s="446">
        <v>3.5613854623670615</v>
      </c>
      <c r="H61" s="447">
        <v>3.5613854623670615</v>
      </c>
    </row>
    <row r="62" spans="2:8" ht="15.75" thickTop="1">
      <c r="B62" s="438" t="s">
        <v>547</v>
      </c>
      <c r="C62" s="442">
        <v>-0.07494837123742659</v>
      </c>
      <c r="D62" s="443">
        <v>-0.07494837123742659</v>
      </c>
      <c r="E62" s="444">
        <v>4.22470034049065</v>
      </c>
      <c r="F62" s="442">
        <v>-0.5489976012166276</v>
      </c>
      <c r="G62" s="443">
        <v>-0.5489976012166276</v>
      </c>
      <c r="H62" s="444">
        <v>2.4723085878500806</v>
      </c>
    </row>
    <row r="63" spans="2:8" ht="15">
      <c r="B63" s="430" t="s">
        <v>548</v>
      </c>
      <c r="C63" s="415">
        <v>-0.34166362041315734</v>
      </c>
      <c r="D63" s="416">
        <v>-0.22585211624344126</v>
      </c>
      <c r="E63" s="417">
        <v>2.399826486455403</v>
      </c>
      <c r="F63" s="415">
        <v>-1.4279700739090018</v>
      </c>
      <c r="G63" s="416">
        <v>-1.070858785495754</v>
      </c>
      <c r="H63" s="417">
        <v>0.8250476720330635</v>
      </c>
    </row>
    <row r="64" spans="2:8" ht="15">
      <c r="B64" s="430" t="s">
        <v>549</v>
      </c>
      <c r="C64" s="410">
        <v>3.5395143332195733</v>
      </c>
      <c r="D64" s="411">
        <v>1.24262849841843</v>
      </c>
      <c r="E64" s="381">
        <v>1.4090106761093457</v>
      </c>
      <c r="F64" s="410">
        <v>3.6941559400975432</v>
      </c>
      <c r="G64" s="411">
        <v>0.7479655294558185</v>
      </c>
      <c r="H64" s="381">
        <v>-1.019156108539021</v>
      </c>
    </row>
    <row r="65" spans="2:8" ht="15.75" thickBot="1">
      <c r="B65" s="434" t="s">
        <v>550</v>
      </c>
      <c r="C65" s="445">
        <v>3.8577563657874236</v>
      </c>
      <c r="D65" s="446">
        <v>2.1542744267946556</v>
      </c>
      <c r="E65" s="447">
        <v>2.1542744267946556</v>
      </c>
      <c r="F65" s="445">
        <v>3.5202010501076852</v>
      </c>
      <c r="G65" s="446">
        <v>1.7441203188703236</v>
      </c>
      <c r="H65" s="447">
        <v>1.7441203188703236</v>
      </c>
    </row>
    <row r="66" spans="2:8" ht="15.75" thickTop="1">
      <c r="B66" s="438" t="s">
        <v>594</v>
      </c>
      <c r="C66" s="442">
        <v>3.259035022103385</v>
      </c>
      <c r="D66" s="443">
        <v>3.259035022103385</v>
      </c>
      <c r="E66" s="444">
        <v>2.7294392882673435</v>
      </c>
      <c r="F66" s="442">
        <v>1.2177450497395936</v>
      </c>
      <c r="G66" s="443">
        <v>1.2177450497395936</v>
      </c>
      <c r="H66" s="444">
        <v>2.0291725246179393</v>
      </c>
    </row>
    <row r="67" spans="2:8" ht="15">
      <c r="B67" s="430" t="s">
        <v>595</v>
      </c>
      <c r="C67" s="415">
        <v>6.353422352347882</v>
      </c>
      <c r="D67" s="416">
        <v>5.007763775865914</v>
      </c>
      <c r="E67" s="417">
        <v>4.2331735505510615</v>
      </c>
      <c r="F67" s="415">
        <v>1.3190863612321913</v>
      </c>
      <c r="G67" s="416">
        <v>1.2776959491221929</v>
      </c>
      <c r="H67" s="417">
        <v>2.6803849826833037</v>
      </c>
    </row>
    <row r="68" spans="2:8" ht="15">
      <c r="B68" s="430" t="s">
        <v>596</v>
      </c>
      <c r="C68" s="410">
        <v>8.599225186315618</v>
      </c>
      <c r="D68" s="411">
        <v>6.440198647851592</v>
      </c>
      <c r="E68" s="381">
        <v>5.547175575714425</v>
      </c>
      <c r="F68" s="410">
        <v>13.44901352688841</v>
      </c>
      <c r="G68" s="411">
        <v>6.0593934083809975</v>
      </c>
      <c r="H68" s="381">
        <v>5.1513300536272455</v>
      </c>
    </row>
    <row r="69" spans="2:8" ht="15.75" thickBot="1">
      <c r="B69" s="434" t="s">
        <v>597</v>
      </c>
      <c r="C69" s="445">
        <v>8.015003698096379</v>
      </c>
      <c r="D69" s="446">
        <v>6.998337763205353</v>
      </c>
      <c r="E69" s="447">
        <v>6.998337763205353</v>
      </c>
      <c r="F69" s="445">
        <v>0.43368991905110565</v>
      </c>
      <c r="G69" s="446">
        <v>4.002606367048611</v>
      </c>
      <c r="H69" s="447">
        <v>4.002606367048611</v>
      </c>
    </row>
    <row r="70" spans="2:8" ht="15.75" thickTop="1">
      <c r="B70" s="438" t="s">
        <v>804</v>
      </c>
      <c r="C70" s="442">
        <v>-7.078352471081406</v>
      </c>
      <c r="D70" s="443">
        <v>-7.078352471081406</v>
      </c>
      <c r="E70" s="444">
        <v>5.186224959232311</v>
      </c>
      <c r="F70" s="442">
        <v>-11.738613748662408</v>
      </c>
      <c r="G70" s="443">
        <v>-11.738613748662408</v>
      </c>
      <c r="H70" s="444">
        <v>1.9382371491702743</v>
      </c>
    </row>
    <row r="71" spans="2:8" ht="15">
      <c r="B71" s="430" t="s">
        <v>805</v>
      </c>
      <c r="C71" s="415">
        <v>-5.512060585790302</v>
      </c>
      <c r="D71" s="416">
        <v>-6.181851974450614</v>
      </c>
      <c r="E71" s="417">
        <v>2.4872193731576564</v>
      </c>
      <c r="F71" s="415">
        <v>3.610341682645646</v>
      </c>
      <c r="G71" s="416">
        <v>-2.654857756064788</v>
      </c>
      <c r="H71" s="417">
        <v>2.4627491269768154</v>
      </c>
    </row>
    <row r="72" spans="2:8" ht="15">
      <c r="B72" s="430" t="s">
        <v>806</v>
      </c>
      <c r="C72" s="410">
        <v>-1.6802684107145027</v>
      </c>
      <c r="D72" s="411">
        <v>-4.3500013892249445</v>
      </c>
      <c r="E72" s="381">
        <v>-0.14255418339653714</v>
      </c>
      <c r="F72" s="410">
        <v>-2.1839979385291586</v>
      </c>
      <c r="G72" s="411">
        <v>-2.4569842197956104</v>
      </c>
      <c r="H72" s="381">
        <v>-1.4392602085957495</v>
      </c>
    </row>
    <row r="73" spans="2:8" ht="15.75" thickBot="1">
      <c r="B73" s="1238" t="s">
        <v>800</v>
      </c>
      <c r="C73" s="1239">
        <v>5.265434572308725</v>
      </c>
      <c r="D73" s="1240">
        <v>-0.9097379933719507</v>
      </c>
      <c r="E73" s="1241">
        <v>-0.9097379933719507</v>
      </c>
      <c r="F73" s="1239">
        <v>5.20347363862228</v>
      </c>
      <c r="G73" s="1240">
        <v>0.2476118502616531</v>
      </c>
      <c r="H73" s="1241">
        <v>0.2476118502616531</v>
      </c>
    </row>
    <row r="74" spans="2:8" ht="15">
      <c r="B74" s="1242" t="s">
        <v>867</v>
      </c>
      <c r="C74" s="496">
        <v>7.854545340459351</v>
      </c>
      <c r="D74" s="1243">
        <v>7.854545340459351</v>
      </c>
      <c r="E74" s="497">
        <v>1.4485773700129823</v>
      </c>
      <c r="F74" s="496">
        <v>8.52931646814592</v>
      </c>
      <c r="G74" s="1243">
        <v>8.52931646814592</v>
      </c>
      <c r="H74" s="497">
        <v>3.2558197936049638</v>
      </c>
    </row>
    <row r="75" spans="2:8" ht="15">
      <c r="B75" s="430" t="s">
        <v>868</v>
      </c>
      <c r="C75" s="415"/>
      <c r="D75" s="416"/>
      <c r="E75" s="417"/>
      <c r="F75" s="415"/>
      <c r="G75" s="416"/>
      <c r="H75" s="417"/>
    </row>
    <row r="76" spans="2:8" ht="15">
      <c r="B76" s="430" t="s">
        <v>869</v>
      </c>
      <c r="C76" s="415"/>
      <c r="D76" s="416"/>
      <c r="E76" s="417"/>
      <c r="F76" s="415"/>
      <c r="G76" s="416"/>
      <c r="H76" s="417"/>
    </row>
    <row r="77" spans="2:8" ht="15.75" thickBot="1">
      <c r="B77" s="1244" t="s">
        <v>870</v>
      </c>
      <c r="C77" s="498"/>
      <c r="D77" s="499"/>
      <c r="E77" s="500"/>
      <c r="F77" s="498"/>
      <c r="G77" s="499"/>
      <c r="H77" s="500"/>
    </row>
    <row r="78" ht="12.75">
      <c r="E78" s="164" t="s">
        <v>123</v>
      </c>
    </row>
  </sheetData>
  <sheetProtection/>
  <mergeCells count="19">
    <mergeCell ref="F35:H35"/>
    <mergeCell ref="W9:W11"/>
    <mergeCell ref="X9:AB9"/>
    <mergeCell ref="I9:I11"/>
    <mergeCell ref="J9:N9"/>
    <mergeCell ref="J10:N10"/>
    <mergeCell ref="Q10:U10"/>
    <mergeCell ref="X10:AB10"/>
    <mergeCell ref="P9:P11"/>
    <mergeCell ref="C35:E35"/>
    <mergeCell ref="B35:B37"/>
    <mergeCell ref="B25:B26"/>
    <mergeCell ref="C25:G25"/>
    <mergeCell ref="C36:E36"/>
    <mergeCell ref="Q9:U9"/>
    <mergeCell ref="F36:H36"/>
    <mergeCell ref="B9:B11"/>
    <mergeCell ref="C9:G9"/>
    <mergeCell ref="C10:G10"/>
  </mergeCells>
  <hyperlinks>
    <hyperlink ref="B1" location="'Indice '!A1" display="INDICE "/>
    <hyperlink ref="C4" location="Construcción!A8" display="Licencias de construcción"/>
    <hyperlink ref="C5" location="Construcción!A67" display="Obras civiles"/>
    <hyperlink ref="E78" location="Construcción!A1" display="ARRIBA "/>
  </hyperlinks>
  <printOptions/>
  <pageMargins left="0.37" right="0.3" top="1" bottom="1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/>
  <dimension ref="B1:O297"/>
  <sheetViews>
    <sheetView zoomScale="85" zoomScaleNormal="85" zoomScalePageLayoutView="0" workbookViewId="0" topLeftCell="A1">
      <selection activeCell="E255" sqref="E255"/>
    </sheetView>
  </sheetViews>
  <sheetFormatPr defaultColWidth="10.8515625" defaultRowHeight="12.75"/>
  <cols>
    <col min="1" max="1" width="6.57421875" style="7" customWidth="1"/>
    <col min="2" max="2" width="42.8515625" style="7" customWidth="1"/>
    <col min="3" max="3" width="21.00390625" style="7" customWidth="1"/>
    <col min="4" max="4" width="17.8515625" style="7" customWidth="1"/>
    <col min="5" max="5" width="15.00390625" style="7" customWidth="1"/>
    <col min="6" max="6" width="13.00390625" style="7" customWidth="1"/>
    <col min="7" max="7" width="11.421875" style="7" customWidth="1"/>
    <col min="8" max="9" width="15.421875" style="7" bestFit="1" customWidth="1"/>
    <col min="10" max="16384" width="10.8515625" style="7" customWidth="1"/>
  </cols>
  <sheetData>
    <row r="1" spans="2:6" ht="12.75">
      <c r="B1" s="1097" t="s">
        <v>122</v>
      </c>
      <c r="C1" s="41"/>
      <c r="D1" s="41"/>
      <c r="E1" s="41"/>
      <c r="F1" s="41"/>
    </row>
    <row r="2" spans="2:6" ht="15.75">
      <c r="B2" s="365" t="s">
        <v>349</v>
      </c>
      <c r="C2" s="41"/>
      <c r="D2" s="41"/>
      <c r="E2" s="41"/>
      <c r="F2" s="41"/>
    </row>
    <row r="3" spans="2:6" ht="12.75">
      <c r="B3" s="164"/>
      <c r="C3" s="164"/>
      <c r="D3" s="164"/>
      <c r="E3" s="164"/>
      <c r="F3" s="164"/>
    </row>
    <row r="4" spans="2:4" s="20" customFormat="1" ht="15">
      <c r="B4" s="366" t="s">
        <v>284</v>
      </c>
      <c r="C4" s="367" t="s">
        <v>873</v>
      </c>
      <c r="D4" s="40"/>
    </row>
    <row r="5" spans="2:4" s="20" customFormat="1" ht="15">
      <c r="B5" s="366" t="s">
        <v>284</v>
      </c>
      <c r="C5" s="367" t="s">
        <v>874</v>
      </c>
      <c r="D5" s="40"/>
    </row>
    <row r="6" spans="2:4" s="20" customFormat="1" ht="15">
      <c r="B6" s="366" t="s">
        <v>284</v>
      </c>
      <c r="C6" s="325" t="s">
        <v>875</v>
      </c>
      <c r="D6" s="40"/>
    </row>
    <row r="7" spans="2:4" s="20" customFormat="1" ht="15">
      <c r="B7" s="366" t="s">
        <v>284</v>
      </c>
      <c r="C7" s="368" t="s">
        <v>876</v>
      </c>
      <c r="D7" s="40"/>
    </row>
    <row r="8" s="20" customFormat="1" ht="15">
      <c r="C8" s="40"/>
    </row>
    <row r="9" spans="2:6" s="20" customFormat="1" ht="15.75">
      <c r="B9" s="1354" t="s">
        <v>715</v>
      </c>
      <c r="C9" s="1354"/>
      <c r="D9" s="1354"/>
      <c r="E9" s="1354"/>
      <c r="F9" s="99"/>
    </row>
    <row r="10" spans="2:6" s="20" customFormat="1" ht="15.75">
      <c r="B10" s="1354" t="s">
        <v>892</v>
      </c>
      <c r="C10" s="1354"/>
      <c r="D10" s="1354"/>
      <c r="E10" s="1354"/>
      <c r="F10" s="99"/>
    </row>
    <row r="11" spans="2:6" s="20" customFormat="1" ht="15.75" thickBot="1">
      <c r="B11" s="34"/>
      <c r="C11" s="99"/>
      <c r="D11" s="99"/>
      <c r="E11" s="99"/>
      <c r="F11" s="99"/>
    </row>
    <row r="12" spans="2:12" s="20" customFormat="1" ht="13.5" customHeight="1">
      <c r="B12" s="1358"/>
      <c r="C12" s="1361" t="s">
        <v>792</v>
      </c>
      <c r="D12" s="1364" t="s">
        <v>862</v>
      </c>
      <c r="E12" s="1367" t="s">
        <v>431</v>
      </c>
      <c r="F12" s="319" t="s">
        <v>456</v>
      </c>
      <c r="G12" s="319"/>
      <c r="H12" s="319"/>
      <c r="I12" s="319"/>
      <c r="J12" s="319"/>
      <c r="K12" s="319"/>
      <c r="L12" s="319"/>
    </row>
    <row r="13" spans="2:12" s="20" customFormat="1" ht="15" customHeight="1">
      <c r="B13" s="1359"/>
      <c r="C13" s="1362"/>
      <c r="D13" s="1365"/>
      <c r="E13" s="1368"/>
      <c r="F13" s="318"/>
      <c r="G13" s="318"/>
      <c r="H13" s="317"/>
      <c r="I13" s="318"/>
      <c r="J13" s="318"/>
      <c r="K13" s="317">
        <v>8.637774441193002</v>
      </c>
      <c r="L13" s="319"/>
    </row>
    <row r="14" spans="2:12" s="20" customFormat="1" ht="15.75" thickBot="1">
      <c r="B14" s="1360"/>
      <c r="C14" s="1363"/>
      <c r="D14" s="1366"/>
      <c r="E14" s="1369"/>
      <c r="F14" s="318">
        <v>1000</v>
      </c>
      <c r="G14" s="317"/>
      <c r="H14" s="317"/>
      <c r="I14" s="318"/>
      <c r="J14" s="317"/>
      <c r="K14" s="317"/>
      <c r="L14" s="319"/>
    </row>
    <row r="15" spans="2:12" s="20" customFormat="1" ht="16.5" thickBot="1">
      <c r="B15" s="781" t="s">
        <v>38</v>
      </c>
      <c r="C15" s="1120">
        <v>13474.633526330002</v>
      </c>
      <c r="D15" s="1120">
        <v>13460.126554059992</v>
      </c>
      <c r="E15" s="782">
        <f>100*((D15/C15)-1)</f>
        <v>-0.10766134931731175</v>
      </c>
      <c r="F15" s="369"/>
      <c r="G15" s="369"/>
      <c r="H15" s="317"/>
      <c r="I15" s="317"/>
      <c r="J15" s="318"/>
      <c r="K15" s="317">
        <v>3.9183220752178727</v>
      </c>
      <c r="L15" s="319"/>
    </row>
    <row r="16" spans="2:12" s="20" customFormat="1" ht="16.5" thickBot="1">
      <c r="B16" s="781" t="s">
        <v>39</v>
      </c>
      <c r="C16" s="1120">
        <v>8628.171507700006</v>
      </c>
      <c r="D16" s="1120">
        <v>8559.384643849999</v>
      </c>
      <c r="E16" s="782">
        <f aca="true" t="shared" si="0" ref="E16:E21">100*((D16/C16)-1)</f>
        <v>-0.7972357038640299</v>
      </c>
      <c r="F16" s="369"/>
      <c r="G16" s="1190"/>
      <c r="H16" s="1190"/>
      <c r="I16" s="318"/>
      <c r="J16" s="318"/>
      <c r="K16" s="317"/>
      <c r="L16" s="319"/>
    </row>
    <row r="17" spans="2:12" s="20" customFormat="1" ht="16.5" thickBot="1">
      <c r="B17" s="783" t="s">
        <v>111</v>
      </c>
      <c r="C17" s="1121">
        <v>822.8690821300017</v>
      </c>
      <c r="D17" s="1121">
        <v>815.9888440100005</v>
      </c>
      <c r="E17" s="782">
        <f t="shared" si="0"/>
        <v>-0.8361279174801006</v>
      </c>
      <c r="F17" s="369"/>
      <c r="G17" s="1190"/>
      <c r="H17" s="1190"/>
      <c r="I17" s="318"/>
      <c r="J17" s="318"/>
      <c r="K17" s="317"/>
      <c r="L17" s="319"/>
    </row>
    <row r="18" spans="2:12" s="20" customFormat="1" ht="16.5" thickBot="1">
      <c r="B18" s="781" t="s">
        <v>112</v>
      </c>
      <c r="C18" s="1121">
        <v>4930.998754170002</v>
      </c>
      <c r="D18" s="1121">
        <v>5425.850470399998</v>
      </c>
      <c r="E18" s="782">
        <f t="shared" si="0"/>
        <v>10.035527099079356</v>
      </c>
      <c r="F18" s="369"/>
      <c r="G18" s="1190"/>
      <c r="H18" s="1190"/>
      <c r="I18" s="318"/>
      <c r="J18" s="318"/>
      <c r="K18" s="317">
        <v>44.63518650709533</v>
      </c>
      <c r="L18" s="319"/>
    </row>
    <row r="19" spans="2:12" s="20" customFormat="1" ht="16.5" thickBot="1">
      <c r="B19" s="781" t="s">
        <v>113</v>
      </c>
      <c r="C19" s="1121">
        <v>2714.44927284</v>
      </c>
      <c r="D19" s="1121">
        <v>2137.7517590099997</v>
      </c>
      <c r="E19" s="782">
        <f t="shared" si="0"/>
        <v>-21.245470291166246</v>
      </c>
      <c r="F19" s="369"/>
      <c r="G19" s="1190"/>
      <c r="H19" s="1190"/>
      <c r="I19" s="318"/>
      <c r="J19" s="318"/>
      <c r="K19" s="317">
        <v>-9.774605305453099</v>
      </c>
      <c r="L19" s="319"/>
    </row>
    <row r="20" spans="2:12" s="20" customFormat="1" ht="16.5" thickBot="1">
      <c r="B20" s="1226" t="s">
        <v>864</v>
      </c>
      <c r="C20" s="1121">
        <v>159.85439856000002</v>
      </c>
      <c r="D20" s="1121">
        <v>179.79357043000002</v>
      </c>
      <c r="E20" s="782">
        <f t="shared" si="0"/>
        <v>12.473333264280484</v>
      </c>
      <c r="F20" s="369"/>
      <c r="G20" s="1190"/>
      <c r="H20" s="1190"/>
      <c r="I20" s="318"/>
      <c r="J20" s="318"/>
      <c r="K20" s="317">
        <v>25.025120789404486</v>
      </c>
      <c r="L20" s="319"/>
    </row>
    <row r="21" spans="2:12" s="20" customFormat="1" ht="16.5" thickBot="1">
      <c r="B21" s="784" t="s">
        <v>96</v>
      </c>
      <c r="C21" s="1120">
        <v>4846.462018629995</v>
      </c>
      <c r="D21" s="1120">
        <v>4900.741910209993</v>
      </c>
      <c r="E21" s="782">
        <f t="shared" si="0"/>
        <v>1.1199900333757506</v>
      </c>
      <c r="F21" s="369"/>
      <c r="G21" s="1190"/>
      <c r="H21" s="1190"/>
      <c r="I21" s="318"/>
      <c r="J21" s="318"/>
      <c r="K21" s="317">
        <v>-48.17321622702857</v>
      </c>
      <c r="L21" s="319"/>
    </row>
    <row r="22" spans="2:12" s="20" customFormat="1" ht="15">
      <c r="B22" s="370"/>
      <c r="C22" s="362"/>
      <c r="D22" s="362"/>
      <c r="E22" s="371"/>
      <c r="F22" s="323"/>
      <c r="G22" s="323"/>
      <c r="H22" s="317"/>
      <c r="I22" s="318"/>
      <c r="J22" s="318"/>
      <c r="K22" s="317"/>
      <c r="L22" s="319"/>
    </row>
    <row r="23" spans="6:12" s="20" customFormat="1" ht="15">
      <c r="F23" s="323"/>
      <c r="G23" s="323"/>
      <c r="H23" s="317"/>
      <c r="I23" s="318"/>
      <c r="J23" s="318"/>
      <c r="K23" s="317"/>
      <c r="L23" s="319"/>
    </row>
    <row r="24" spans="2:12" s="20" customFormat="1" ht="15.75">
      <c r="B24" s="1354" t="s">
        <v>537</v>
      </c>
      <c r="C24" s="1354"/>
      <c r="D24" s="1354"/>
      <c r="E24" s="1354"/>
      <c r="F24" s="16"/>
      <c r="G24" s="16"/>
      <c r="H24" s="317"/>
      <c r="I24" s="318"/>
      <c r="J24" s="316"/>
      <c r="K24" s="317"/>
      <c r="L24" s="319"/>
    </row>
    <row r="25" spans="2:12" s="20" customFormat="1" ht="15.75">
      <c r="B25" s="1354" t="s">
        <v>239</v>
      </c>
      <c r="C25" s="1354"/>
      <c r="D25" s="1354"/>
      <c r="E25" s="1354"/>
      <c r="F25" s="16"/>
      <c r="G25" s="16"/>
      <c r="H25" s="317"/>
      <c r="I25" s="318"/>
      <c r="J25" s="316"/>
      <c r="K25" s="317"/>
      <c r="L25" s="319"/>
    </row>
    <row r="26" spans="2:12" s="20" customFormat="1" ht="15.75">
      <c r="B26" s="1354" t="str">
        <f>$B$10</f>
        <v>ENERO - ABRIL</v>
      </c>
      <c r="C26" s="1354"/>
      <c r="D26" s="1354"/>
      <c r="E26" s="1354"/>
      <c r="F26" s="16"/>
      <c r="G26" s="16"/>
      <c r="H26" s="317"/>
      <c r="I26" s="318"/>
      <c r="J26" s="316"/>
      <c r="K26" s="317"/>
      <c r="L26" s="319"/>
    </row>
    <row r="27" spans="2:12" s="20" customFormat="1" ht="15.75" thickBot="1">
      <c r="B27" s="34"/>
      <c r="C27" s="99"/>
      <c r="D27" s="99"/>
      <c r="E27" s="99"/>
      <c r="F27" s="99"/>
      <c r="G27" s="316"/>
      <c r="H27" s="317"/>
      <c r="I27" s="318"/>
      <c r="J27" s="316"/>
      <c r="K27" s="317"/>
      <c r="L27" s="319"/>
    </row>
    <row r="28" spans="2:12" s="20" customFormat="1" ht="15" customHeight="1">
      <c r="B28" s="1355"/>
      <c r="C28" s="1346" t="str">
        <f>$C$12</f>
        <v>2018p</v>
      </c>
      <c r="D28" s="1346" t="str">
        <f>$D$12</f>
        <v>2019p</v>
      </c>
      <c r="E28" s="1346" t="s">
        <v>40</v>
      </c>
      <c r="F28" s="323"/>
      <c r="G28" s="316"/>
      <c r="H28" s="317"/>
      <c r="I28" s="318"/>
      <c r="J28" s="316"/>
      <c r="K28" s="317"/>
      <c r="L28" s="319"/>
    </row>
    <row r="29" spans="2:12" s="20" customFormat="1" ht="15" customHeight="1">
      <c r="B29" s="1356"/>
      <c r="C29" s="1347"/>
      <c r="D29" s="1347"/>
      <c r="E29" s="1347"/>
      <c r="F29"/>
      <c r="G29" s="316"/>
      <c r="H29" s="317"/>
      <c r="I29" s="318"/>
      <c r="J29" s="316"/>
      <c r="K29" s="317"/>
      <c r="L29" s="319"/>
    </row>
    <row r="30" spans="2:12" s="20" customFormat="1" ht="15" customHeight="1" thickBot="1">
      <c r="B30" s="1356"/>
      <c r="C30" s="1347"/>
      <c r="D30" s="1347"/>
      <c r="E30" s="1347"/>
      <c r="F30" s="323"/>
      <c r="G30" s="316"/>
      <c r="H30" s="317"/>
      <c r="I30" s="318"/>
      <c r="J30" s="316"/>
      <c r="K30" s="317"/>
      <c r="L30" s="319"/>
    </row>
    <row r="31" spans="2:13" s="20" customFormat="1" ht="15" customHeight="1">
      <c r="B31" s="1160" t="s">
        <v>341</v>
      </c>
      <c r="C31" s="1161">
        <v>13474.63352632997</v>
      </c>
      <c r="D31" s="1161">
        <v>13460.126554059985</v>
      </c>
      <c r="E31" s="1162">
        <f>100*((D31/C31)-1)</f>
        <v>-0.10766134931712301</v>
      </c>
      <c r="F31" s="372"/>
      <c r="G31" s="1205"/>
      <c r="H31" s="1205"/>
      <c r="I31" s="1205"/>
      <c r="J31" s="1205"/>
      <c r="K31" s="1205"/>
      <c r="L31" s="982"/>
      <c r="M31" s="982"/>
    </row>
    <row r="32" spans="2:13" s="20" customFormat="1" ht="15" customHeight="1">
      <c r="B32" s="1163"/>
      <c r="C32" s="1159"/>
      <c r="D32" s="1159"/>
      <c r="E32" s="1164"/>
      <c r="F32" s="372"/>
      <c r="G32" s="1206"/>
      <c r="H32" s="1206"/>
      <c r="I32" s="1205"/>
      <c r="J32" s="1205"/>
      <c r="K32" s="1205"/>
      <c r="L32" s="982"/>
      <c r="M32" s="982"/>
    </row>
    <row r="33" spans="2:13" s="20" customFormat="1" ht="15" customHeight="1">
      <c r="B33" s="1165" t="s">
        <v>66</v>
      </c>
      <c r="C33" s="1159">
        <v>3639.9613827700055</v>
      </c>
      <c r="D33" s="1159">
        <v>3482.0332562400044</v>
      </c>
      <c r="E33" s="1164">
        <f aca="true" t="shared" si="1" ref="E33:E95">100*((D33/C33)-1)</f>
        <v>-4.338730824935788</v>
      </c>
      <c r="F33" s="372"/>
      <c r="G33" s="1205"/>
      <c r="H33" s="1205"/>
      <c r="I33" s="1205"/>
      <c r="J33" s="1205"/>
      <c r="K33" s="1205"/>
      <c r="L33" s="982"/>
      <c r="M33" s="982"/>
    </row>
    <row r="34" spans="2:13" s="20" customFormat="1" ht="15" customHeight="1">
      <c r="B34" s="1165" t="s">
        <v>114</v>
      </c>
      <c r="C34" s="1159">
        <v>965.6658549499997</v>
      </c>
      <c r="D34" s="1159">
        <v>1046.6146249900053</v>
      </c>
      <c r="E34" s="1164">
        <f t="shared" si="1"/>
        <v>8.382689480534333</v>
      </c>
      <c r="F34" s="372"/>
      <c r="G34" s="1205"/>
      <c r="H34" s="1205"/>
      <c r="I34" s="1205"/>
      <c r="J34" s="1205"/>
      <c r="K34" s="1205"/>
      <c r="L34" s="982"/>
      <c r="M34" s="982"/>
    </row>
    <row r="35" spans="2:13" s="20" customFormat="1" ht="15" customHeight="1">
      <c r="B35" s="995" t="s">
        <v>48</v>
      </c>
      <c r="C35" s="1031">
        <v>42.163993770000054</v>
      </c>
      <c r="D35" s="1031">
        <v>42.809901979999985</v>
      </c>
      <c r="E35" s="1164">
        <f t="shared" si="1"/>
        <v>1.5318952315648504</v>
      </c>
      <c r="F35" s="372"/>
      <c r="G35" s="1206"/>
      <c r="H35" s="1206"/>
      <c r="I35" s="1205"/>
      <c r="J35" s="1205"/>
      <c r="K35" s="1205"/>
      <c r="L35" s="982"/>
      <c r="M35" s="982"/>
    </row>
    <row r="36" spans="2:13" s="20" customFormat="1" ht="15" customHeight="1">
      <c r="B36" s="995" t="s">
        <v>49</v>
      </c>
      <c r="C36" s="1031">
        <v>557.6784118400009</v>
      </c>
      <c r="D36" s="1031">
        <v>597.426255040002</v>
      </c>
      <c r="E36" s="1164">
        <f t="shared" si="1"/>
        <v>7.127377061065965</v>
      </c>
      <c r="F36" s="372"/>
      <c r="G36" s="1206"/>
      <c r="H36" s="1206"/>
      <c r="I36" s="1205"/>
      <c r="J36" s="1205"/>
      <c r="K36" s="1205"/>
      <c r="L36" s="982"/>
      <c r="M36" s="982"/>
    </row>
    <row r="37" spans="2:15" s="40" customFormat="1" ht="15" customHeight="1">
      <c r="B37" s="995" t="s">
        <v>50</v>
      </c>
      <c r="C37" s="1031">
        <v>365.8234493399988</v>
      </c>
      <c r="D37" s="1031">
        <v>406.37846797000327</v>
      </c>
      <c r="E37" s="1164">
        <f t="shared" si="1"/>
        <v>11.08595381273998</v>
      </c>
      <c r="F37" s="372"/>
      <c r="G37" s="1206"/>
      <c r="H37" s="1206"/>
      <c r="I37" s="1205"/>
      <c r="J37" s="1205"/>
      <c r="K37" s="1205"/>
      <c r="L37" s="982"/>
      <c r="M37" s="982"/>
      <c r="N37" s="20"/>
      <c r="O37" s="20"/>
    </row>
    <row r="38" spans="2:13" s="20" customFormat="1" ht="15" customHeight="1">
      <c r="B38" s="1165" t="s">
        <v>301</v>
      </c>
      <c r="C38" s="1159">
        <v>2674.295527820006</v>
      </c>
      <c r="D38" s="1159">
        <v>2435.418631249999</v>
      </c>
      <c r="E38" s="1164">
        <f t="shared" si="1"/>
        <v>-8.932329807421514</v>
      </c>
      <c r="F38" s="372"/>
      <c r="G38" s="1207"/>
      <c r="H38" s="1207"/>
      <c r="I38" s="1205"/>
      <c r="J38" s="1205"/>
      <c r="K38" s="1205"/>
      <c r="L38" s="982"/>
      <c r="M38" s="982"/>
    </row>
    <row r="39" spans="2:13" s="20" customFormat="1" ht="15" customHeight="1">
      <c r="B39" s="995" t="s">
        <v>51</v>
      </c>
      <c r="C39" s="1031">
        <v>89.83487328</v>
      </c>
      <c r="D39" s="1031">
        <v>71.66655435999996</v>
      </c>
      <c r="E39" s="1164">
        <f t="shared" si="1"/>
        <v>-20.2241270640773</v>
      </c>
      <c r="F39" s="372"/>
      <c r="G39" s="1206"/>
      <c r="H39" s="1206"/>
      <c r="I39" s="1205"/>
      <c r="J39" s="1205"/>
      <c r="K39" s="1205"/>
      <c r="L39" s="982"/>
      <c r="M39" s="982"/>
    </row>
    <row r="40" spans="2:13" s="20" customFormat="1" ht="15" customHeight="1">
      <c r="B40" s="995" t="s">
        <v>52</v>
      </c>
      <c r="C40" s="1031">
        <v>541.0823324500006</v>
      </c>
      <c r="D40" s="1031">
        <v>463.34324098000116</v>
      </c>
      <c r="E40" s="1164">
        <f t="shared" si="1"/>
        <v>-14.367331329781141</v>
      </c>
      <c r="F40" s="372"/>
      <c r="G40" s="1206"/>
      <c r="H40" s="1206"/>
      <c r="I40" s="1205"/>
      <c r="J40" s="1205"/>
      <c r="K40" s="1205"/>
      <c r="L40" s="982"/>
      <c r="M40" s="982"/>
    </row>
    <row r="41" spans="2:13" s="20" customFormat="1" ht="15" customHeight="1">
      <c r="B41" s="995" t="s">
        <v>53</v>
      </c>
      <c r="C41" s="1031">
        <v>350.71634076000055</v>
      </c>
      <c r="D41" s="1031">
        <v>327.44184595999855</v>
      </c>
      <c r="E41" s="1164">
        <f t="shared" si="1"/>
        <v>-6.636273277021054</v>
      </c>
      <c r="F41" s="372"/>
      <c r="G41" s="1206"/>
      <c r="H41" s="1206"/>
      <c r="I41" s="1205"/>
      <c r="J41" s="1205"/>
      <c r="K41" s="1205"/>
      <c r="L41" s="982"/>
      <c r="M41" s="982"/>
    </row>
    <row r="42" spans="2:13" s="20" customFormat="1" ht="15" customHeight="1">
      <c r="B42" s="995" t="s">
        <v>302</v>
      </c>
      <c r="C42" s="1031">
        <v>15.612265019999992</v>
      </c>
      <c r="D42" s="1031">
        <v>13.789613919999994</v>
      </c>
      <c r="E42" s="1164">
        <f t="shared" si="1"/>
        <v>-11.674482195024893</v>
      </c>
      <c r="F42" s="372"/>
      <c r="G42" s="1206"/>
      <c r="H42" s="1206"/>
      <c r="I42" s="1205"/>
      <c r="J42" s="1205"/>
      <c r="K42" s="1205"/>
      <c r="L42" s="982"/>
      <c r="M42" s="982"/>
    </row>
    <row r="43" spans="2:13" s="20" customFormat="1" ht="15" customHeight="1">
      <c r="B43" s="995" t="s">
        <v>54</v>
      </c>
      <c r="C43" s="1031">
        <v>616.8968759900014</v>
      </c>
      <c r="D43" s="1031">
        <v>542.3933147699994</v>
      </c>
      <c r="E43" s="1164">
        <f t="shared" si="1"/>
        <v>-12.077150026159245</v>
      </c>
      <c r="F43" s="372"/>
      <c r="G43" s="1206"/>
      <c r="H43" s="1206"/>
      <c r="I43" s="1205"/>
      <c r="J43" s="1205"/>
      <c r="K43" s="1205"/>
      <c r="L43" s="982"/>
      <c r="M43" s="982"/>
    </row>
    <row r="44" spans="2:13" s="20" customFormat="1" ht="15" customHeight="1">
      <c r="B44" s="995" t="s">
        <v>435</v>
      </c>
      <c r="C44" s="1031">
        <v>893.0494538200038</v>
      </c>
      <c r="D44" s="1031">
        <v>899.2806125300003</v>
      </c>
      <c r="E44" s="1164">
        <f t="shared" si="1"/>
        <v>0.6977394906119594</v>
      </c>
      <c r="F44" s="372"/>
      <c r="G44" s="1206"/>
      <c r="H44" s="1206"/>
      <c r="I44" s="1205"/>
      <c r="J44" s="1205"/>
      <c r="K44" s="1205"/>
      <c r="L44" s="982"/>
      <c r="M44" s="982"/>
    </row>
    <row r="45" spans="2:15" s="40" customFormat="1" ht="15" customHeight="1">
      <c r="B45" s="995" t="s">
        <v>303</v>
      </c>
      <c r="C45" s="1031">
        <v>7.206501770000001</v>
      </c>
      <c r="D45" s="1031">
        <v>5.480725159999998</v>
      </c>
      <c r="E45" s="1164">
        <f t="shared" si="1"/>
        <v>-23.947494430435732</v>
      </c>
      <c r="F45" s="372"/>
      <c r="G45" s="1206"/>
      <c r="H45" s="1206"/>
      <c r="I45" s="1205"/>
      <c r="J45" s="1205"/>
      <c r="K45" s="1205"/>
      <c r="L45" s="982"/>
      <c r="M45" s="982"/>
      <c r="N45" s="20"/>
      <c r="O45" s="20"/>
    </row>
    <row r="46" spans="2:13" s="20" customFormat="1" ht="15" customHeight="1">
      <c r="B46" s="995" t="s">
        <v>304</v>
      </c>
      <c r="C46" s="1031">
        <v>28.744651590000025</v>
      </c>
      <c r="D46" s="1031">
        <v>37.827678799999994</v>
      </c>
      <c r="E46" s="1164">
        <f t="shared" si="1"/>
        <v>31.59901653899282</v>
      </c>
      <c r="F46" s="372"/>
      <c r="G46" s="1206"/>
      <c r="H46" s="1206"/>
      <c r="I46" s="1205"/>
      <c r="J46" s="1205"/>
      <c r="K46" s="1205"/>
      <c r="L46" s="982"/>
      <c r="M46" s="982"/>
    </row>
    <row r="47" spans="2:13" s="20" customFormat="1" ht="15" customHeight="1">
      <c r="B47" s="995" t="s">
        <v>179</v>
      </c>
      <c r="C47" s="1031">
        <v>131.15223313999988</v>
      </c>
      <c r="D47" s="1031">
        <v>74.1950447700001</v>
      </c>
      <c r="E47" s="1164">
        <f t="shared" si="1"/>
        <v>-43.42830236767696</v>
      </c>
      <c r="F47" s="372"/>
      <c r="G47" s="1206"/>
      <c r="H47" s="1206"/>
      <c r="I47" s="1205"/>
      <c r="J47" s="1205"/>
      <c r="K47" s="1205"/>
      <c r="L47" s="982"/>
      <c r="M47" s="982"/>
    </row>
    <row r="48" spans="2:13" s="20" customFormat="1" ht="15" customHeight="1">
      <c r="B48" s="995"/>
      <c r="C48" s="1031"/>
      <c r="D48" s="1031"/>
      <c r="E48" s="1164"/>
      <c r="F48" s="372"/>
      <c r="G48" s="1206"/>
      <c r="H48" s="1206"/>
      <c r="I48" s="1205"/>
      <c r="J48" s="1205"/>
      <c r="K48" s="1205"/>
      <c r="L48" s="982"/>
      <c r="M48" s="982"/>
    </row>
    <row r="49" spans="2:13" s="20" customFormat="1" ht="15" customHeight="1">
      <c r="B49" s="995" t="s">
        <v>55</v>
      </c>
      <c r="C49" s="1031">
        <v>3805.6528525800045</v>
      </c>
      <c r="D49" s="1031">
        <v>4068.3964537699826</v>
      </c>
      <c r="E49" s="1164">
        <f t="shared" si="1"/>
        <v>6.904034901971001</v>
      </c>
      <c r="F49" s="372"/>
      <c r="G49" s="1206"/>
      <c r="H49" s="1206"/>
      <c r="I49" s="1205"/>
      <c r="J49" s="1205"/>
      <c r="K49" s="1205"/>
      <c r="L49" s="982"/>
      <c r="M49" s="982"/>
    </row>
    <row r="50" spans="2:13" s="20" customFormat="1" ht="15" customHeight="1">
      <c r="B50" s="995" t="s">
        <v>56</v>
      </c>
      <c r="C50" s="1031">
        <v>170.4611943099994</v>
      </c>
      <c r="D50" s="1031">
        <v>243.7711788199996</v>
      </c>
      <c r="E50" s="1164">
        <f t="shared" si="1"/>
        <v>43.006846694197876</v>
      </c>
      <c r="F50" s="372"/>
      <c r="G50" s="1206"/>
      <c r="H50" s="1206"/>
      <c r="I50" s="1205"/>
      <c r="J50" s="1205"/>
      <c r="K50" s="1205"/>
      <c r="L50" s="982"/>
      <c r="M50" s="982"/>
    </row>
    <row r="51" spans="2:13" s="20" customFormat="1" ht="15" customHeight="1">
      <c r="B51" s="995" t="s">
        <v>57</v>
      </c>
      <c r="C51" s="1031">
        <v>287.61073617999944</v>
      </c>
      <c r="D51" s="1031">
        <v>146.50575756000006</v>
      </c>
      <c r="E51" s="1164">
        <f t="shared" si="1"/>
        <v>-49.061095734510296</v>
      </c>
      <c r="F51" s="372"/>
      <c r="G51" s="1206"/>
      <c r="H51" s="1206"/>
      <c r="I51" s="1205"/>
      <c r="J51" s="1205"/>
      <c r="K51" s="1205"/>
      <c r="L51" s="982"/>
      <c r="M51" s="982"/>
    </row>
    <row r="52" spans="2:13" s="20" customFormat="1" ht="15" customHeight="1">
      <c r="B52" s="995"/>
      <c r="C52" s="1031"/>
      <c r="D52" s="1031"/>
      <c r="E52" s="1164"/>
      <c r="F52" s="372"/>
      <c r="G52" s="1206"/>
      <c r="H52" s="1206"/>
      <c r="I52" s="1205"/>
      <c r="J52" s="1205"/>
      <c r="K52" s="1205"/>
      <c r="L52" s="982"/>
      <c r="M52" s="982"/>
    </row>
    <row r="53" spans="2:13" s="20" customFormat="1" ht="15" customHeight="1">
      <c r="B53" s="1165" t="s">
        <v>854</v>
      </c>
      <c r="C53" s="1159">
        <v>1638.8934872900013</v>
      </c>
      <c r="D53" s="1159">
        <v>1740.9774916000013</v>
      </c>
      <c r="E53" s="1164">
        <f t="shared" si="1"/>
        <v>6.228837023374911</v>
      </c>
      <c r="F53" s="372"/>
      <c r="G53" s="1205"/>
      <c r="H53" s="1205"/>
      <c r="I53" s="1205"/>
      <c r="J53" s="1205"/>
      <c r="K53" s="1205"/>
      <c r="L53" s="982"/>
      <c r="M53" s="982"/>
    </row>
    <row r="54" spans="2:13" s="20" customFormat="1" ht="15" customHeight="1">
      <c r="B54" s="996" t="s">
        <v>58</v>
      </c>
      <c r="C54" s="1031">
        <v>163.8393646799998</v>
      </c>
      <c r="D54" s="1031">
        <v>159.63066101000015</v>
      </c>
      <c r="E54" s="1164">
        <f t="shared" si="1"/>
        <v>-2.5687988220778335</v>
      </c>
      <c r="F54" s="372"/>
      <c r="G54" s="1206"/>
      <c r="H54" s="1206"/>
      <c r="I54" s="1205"/>
      <c r="J54" s="1205"/>
      <c r="K54" s="1205"/>
      <c r="L54" s="982"/>
      <c r="M54" s="982"/>
    </row>
    <row r="55" spans="2:13" s="20" customFormat="1" ht="15" customHeight="1">
      <c r="B55" s="996" t="s">
        <v>305</v>
      </c>
      <c r="C55" s="1031">
        <v>0.37494191000000004</v>
      </c>
      <c r="D55" s="1031">
        <v>0.40078117999999996</v>
      </c>
      <c r="E55" s="1164">
        <f t="shared" si="1"/>
        <v>6.8915395454191675</v>
      </c>
      <c r="F55" s="372"/>
      <c r="G55" s="1206"/>
      <c r="H55" s="1206"/>
      <c r="I55" s="1205"/>
      <c r="J55" s="1205"/>
      <c r="K55" s="1205"/>
      <c r="L55" s="982"/>
      <c r="M55" s="982"/>
    </row>
    <row r="56" spans="2:13" s="20" customFormat="1" ht="15" customHeight="1">
      <c r="B56" s="996" t="s">
        <v>59</v>
      </c>
      <c r="C56" s="1031">
        <v>153.7360386299998</v>
      </c>
      <c r="D56" s="1031">
        <v>170.29776118999968</v>
      </c>
      <c r="E56" s="1164">
        <f t="shared" si="1"/>
        <v>10.772830305494852</v>
      </c>
      <c r="F56" s="372"/>
      <c r="G56" s="1206"/>
      <c r="H56" s="1206"/>
      <c r="I56" s="1205"/>
      <c r="J56" s="1205"/>
      <c r="K56" s="1205"/>
      <c r="L56" s="982"/>
      <c r="M56" s="982"/>
    </row>
    <row r="57" spans="2:15" s="40" customFormat="1" ht="15" customHeight="1">
      <c r="B57" s="996" t="s">
        <v>306</v>
      </c>
      <c r="C57" s="1031">
        <v>0.15543969000000002</v>
      </c>
      <c r="D57" s="1031">
        <v>0.4358875</v>
      </c>
      <c r="E57" s="1164">
        <f t="shared" si="1"/>
        <v>180.42226538151223</v>
      </c>
      <c r="F57" s="372"/>
      <c r="G57" s="1206"/>
      <c r="H57" s="1206"/>
      <c r="I57" s="1205"/>
      <c r="J57" s="1205"/>
      <c r="K57" s="1205"/>
      <c r="L57" s="982"/>
      <c r="M57" s="982"/>
      <c r="N57" s="20"/>
      <c r="O57" s="20"/>
    </row>
    <row r="58" spans="2:15" s="40" customFormat="1" ht="15" customHeight="1">
      <c r="B58" s="996" t="s">
        <v>286</v>
      </c>
      <c r="C58" s="1031">
        <v>0.6557144500000001</v>
      </c>
      <c r="D58" s="1031">
        <v>0.6507445900000002</v>
      </c>
      <c r="E58" s="1164">
        <f t="shared" si="1"/>
        <v>-0.7579305290587812</v>
      </c>
      <c r="F58" s="372"/>
      <c r="G58" s="1206"/>
      <c r="H58" s="1206"/>
      <c r="I58" s="1205"/>
      <c r="J58" s="1205"/>
      <c r="K58" s="1205"/>
      <c r="L58" s="982"/>
      <c r="M58" s="982"/>
      <c r="N58" s="20"/>
      <c r="O58" s="20"/>
    </row>
    <row r="59" spans="2:15" s="40" customFormat="1" ht="15" customHeight="1">
      <c r="B59" s="996" t="s">
        <v>436</v>
      </c>
      <c r="C59" s="1031">
        <v>0.6694001599999999</v>
      </c>
      <c r="D59" s="1031">
        <v>5.512369350000001</v>
      </c>
      <c r="E59" s="1164">
        <f t="shared" si="1"/>
        <v>723.4789412061094</v>
      </c>
      <c r="F59" s="372"/>
      <c r="G59" s="1206"/>
      <c r="H59" s="1206"/>
      <c r="I59" s="1205"/>
      <c r="J59" s="1205"/>
      <c r="K59" s="1205"/>
      <c r="L59" s="982"/>
      <c r="M59" s="982"/>
      <c r="N59" s="20"/>
      <c r="O59" s="20"/>
    </row>
    <row r="60" spans="2:15" s="40" customFormat="1" ht="15" customHeight="1">
      <c r="B60" s="996" t="s">
        <v>287</v>
      </c>
      <c r="C60" s="1031">
        <v>2.4963790300000004</v>
      </c>
      <c r="D60" s="1031">
        <v>6.34736859</v>
      </c>
      <c r="E60" s="1164">
        <f t="shared" si="1"/>
        <v>154.26301509991453</v>
      </c>
      <c r="F60" s="372"/>
      <c r="G60" s="1206"/>
      <c r="H60" s="1206"/>
      <c r="I60" s="1205"/>
      <c r="J60" s="1205"/>
      <c r="K60" s="1205"/>
      <c r="L60" s="982"/>
      <c r="M60" s="982"/>
      <c r="N60" s="20"/>
      <c r="O60" s="20"/>
    </row>
    <row r="61" spans="2:15" s="40" customFormat="1" ht="15" customHeight="1">
      <c r="B61" s="996" t="s">
        <v>307</v>
      </c>
      <c r="C61" s="1031">
        <v>0.17196222</v>
      </c>
      <c r="D61" s="1031">
        <v>0.18878853000000004</v>
      </c>
      <c r="E61" s="1164">
        <f t="shared" si="1"/>
        <v>9.784887634039642</v>
      </c>
      <c r="F61" s="372"/>
      <c r="G61" s="1206"/>
      <c r="H61" s="1206"/>
      <c r="I61" s="1205"/>
      <c r="J61" s="1205"/>
      <c r="K61" s="1205"/>
      <c r="L61" s="982"/>
      <c r="M61" s="982"/>
      <c r="N61" s="20"/>
      <c r="O61" s="20"/>
    </row>
    <row r="62" spans="2:15" s="40" customFormat="1" ht="15" customHeight="1">
      <c r="B62" s="996" t="s">
        <v>308</v>
      </c>
      <c r="C62" s="1031">
        <v>45.32062998</v>
      </c>
      <c r="D62" s="1031">
        <v>13.882870419999998</v>
      </c>
      <c r="E62" s="1164">
        <f t="shared" si="1"/>
        <v>-69.36743724408396</v>
      </c>
      <c r="F62" s="372"/>
      <c r="G62" s="1206"/>
      <c r="H62" s="1206"/>
      <c r="I62" s="1205"/>
      <c r="J62" s="1205"/>
      <c r="K62" s="1205"/>
      <c r="L62" s="982"/>
      <c r="M62" s="982"/>
      <c r="N62" s="20"/>
      <c r="O62" s="20"/>
    </row>
    <row r="63" spans="2:15" s="40" customFormat="1" ht="15" customHeight="1">
      <c r="B63" s="996" t="s">
        <v>60</v>
      </c>
      <c r="C63" s="1031">
        <v>249.84793786000006</v>
      </c>
      <c r="D63" s="1031">
        <v>164.80808330000028</v>
      </c>
      <c r="E63" s="1164">
        <f t="shared" si="1"/>
        <v>-34.036644564043215</v>
      </c>
      <c r="F63" s="372"/>
      <c r="G63" s="1206"/>
      <c r="H63" s="1206"/>
      <c r="I63" s="1205"/>
      <c r="J63" s="1205"/>
      <c r="K63" s="1205"/>
      <c r="L63" s="982"/>
      <c r="M63" s="982"/>
      <c r="N63" s="20"/>
      <c r="O63" s="20"/>
    </row>
    <row r="64" spans="2:15" s="40" customFormat="1" ht="15" customHeight="1">
      <c r="B64" s="996" t="s">
        <v>309</v>
      </c>
      <c r="C64" s="1031">
        <v>1.7101975099999998</v>
      </c>
      <c r="D64" s="1031">
        <v>1.0117678899999998</v>
      </c>
      <c r="E64" s="1164">
        <f t="shared" si="1"/>
        <v>-40.839120389083014</v>
      </c>
      <c r="F64" s="372"/>
      <c r="G64" s="1206"/>
      <c r="H64" s="1206"/>
      <c r="I64" s="1205"/>
      <c r="J64" s="1205"/>
      <c r="K64" s="1205"/>
      <c r="L64" s="982"/>
      <c r="M64" s="982"/>
      <c r="N64" s="20"/>
      <c r="O64" s="20"/>
    </row>
    <row r="65" spans="2:15" s="40" customFormat="1" ht="15" customHeight="1">
      <c r="B65" s="996" t="s">
        <v>310</v>
      </c>
      <c r="C65" s="1031">
        <v>23.710184459999994</v>
      </c>
      <c r="D65" s="1031">
        <v>21.290322469999996</v>
      </c>
      <c r="E65" s="1164">
        <f t="shared" si="1"/>
        <v>-10.206002378776935</v>
      </c>
      <c r="F65" s="372"/>
      <c r="G65" s="1206"/>
      <c r="H65" s="1206"/>
      <c r="I65" s="1205"/>
      <c r="J65" s="1205"/>
      <c r="K65" s="1205"/>
      <c r="L65" s="982"/>
      <c r="M65" s="982"/>
      <c r="N65" s="20"/>
      <c r="O65" s="20"/>
    </row>
    <row r="66" spans="2:15" s="40" customFormat="1" ht="15" customHeight="1">
      <c r="B66" s="996" t="s">
        <v>61</v>
      </c>
      <c r="C66" s="1031">
        <v>65.3889351000001</v>
      </c>
      <c r="D66" s="1031">
        <v>46.78498523999999</v>
      </c>
      <c r="E66" s="1164">
        <f t="shared" si="1"/>
        <v>-28.45122012087956</v>
      </c>
      <c r="F66" s="372"/>
      <c r="G66" s="1206"/>
      <c r="H66" s="1206"/>
      <c r="I66" s="1205"/>
      <c r="J66" s="1205"/>
      <c r="K66" s="1205"/>
      <c r="L66" s="982"/>
      <c r="M66" s="982"/>
      <c r="N66" s="20"/>
      <c r="O66" s="20"/>
    </row>
    <row r="67" spans="2:15" s="40" customFormat="1" ht="15" customHeight="1">
      <c r="B67" s="996" t="s">
        <v>311</v>
      </c>
      <c r="C67" s="1031">
        <v>9.112467720000005</v>
      </c>
      <c r="D67" s="1031">
        <v>6.650732949999997</v>
      </c>
      <c r="E67" s="1164">
        <f t="shared" si="1"/>
        <v>-27.015017727821444</v>
      </c>
      <c r="F67" s="372"/>
      <c r="G67" s="1206"/>
      <c r="H67" s="1206"/>
      <c r="I67" s="1205"/>
      <c r="J67" s="1205"/>
      <c r="K67" s="1205"/>
      <c r="L67" s="982"/>
      <c r="M67" s="982"/>
      <c r="N67" s="20"/>
      <c r="O67" s="20"/>
    </row>
    <row r="68" spans="2:15" s="40" customFormat="1" ht="15" customHeight="1">
      <c r="B68" s="996" t="s">
        <v>312</v>
      </c>
      <c r="C68" s="1031">
        <v>0.44801478999999994</v>
      </c>
      <c r="D68" s="1031">
        <v>0.49721657999999996</v>
      </c>
      <c r="E68" s="1164">
        <f t="shared" si="1"/>
        <v>10.982179851696428</v>
      </c>
      <c r="F68" s="372"/>
      <c r="G68" s="1206"/>
      <c r="H68" s="1206"/>
      <c r="I68" s="1205"/>
      <c r="J68" s="1205"/>
      <c r="K68" s="1205"/>
      <c r="L68" s="982"/>
      <c r="M68" s="982"/>
      <c r="N68" s="20"/>
      <c r="O68" s="20"/>
    </row>
    <row r="69" spans="2:15" s="40" customFormat="1" ht="15" customHeight="1">
      <c r="B69" s="996" t="s">
        <v>268</v>
      </c>
      <c r="C69" s="1031">
        <v>46.64090963999999</v>
      </c>
      <c r="D69" s="1031">
        <v>14.320685499999998</v>
      </c>
      <c r="E69" s="1164">
        <f t="shared" si="1"/>
        <v>-69.29587006228037</v>
      </c>
      <c r="F69" s="372"/>
      <c r="G69" s="1206"/>
      <c r="H69" s="1206"/>
      <c r="I69" s="1205"/>
      <c r="J69" s="1205"/>
      <c r="K69" s="1205"/>
      <c r="L69" s="982"/>
      <c r="M69" s="982"/>
      <c r="N69" s="20"/>
      <c r="O69" s="20"/>
    </row>
    <row r="70" spans="2:15" s="40" customFormat="1" ht="15" customHeight="1">
      <c r="B70" s="996" t="s">
        <v>62</v>
      </c>
      <c r="C70" s="1031">
        <v>140.34847898000012</v>
      </c>
      <c r="D70" s="1031">
        <v>242.6590356999997</v>
      </c>
      <c r="E70" s="1164">
        <f t="shared" si="1"/>
        <v>72.89751728237752</v>
      </c>
      <c r="F70" s="372"/>
      <c r="G70" s="1206"/>
      <c r="H70" s="1206"/>
      <c r="I70" s="1205"/>
      <c r="J70" s="1205"/>
      <c r="K70" s="1205"/>
      <c r="L70" s="982"/>
      <c r="M70" s="982"/>
      <c r="N70" s="20"/>
      <c r="O70" s="20"/>
    </row>
    <row r="71" spans="2:15" s="40" customFormat="1" ht="15" customHeight="1">
      <c r="B71" s="996" t="s">
        <v>313</v>
      </c>
      <c r="C71" s="1031">
        <v>1.0883687799999995</v>
      </c>
      <c r="D71" s="1031">
        <v>0.68442711</v>
      </c>
      <c r="E71" s="1164">
        <f t="shared" si="1"/>
        <v>-37.114411716219905</v>
      </c>
      <c r="F71" s="372"/>
      <c r="G71" s="1206"/>
      <c r="H71" s="1206"/>
      <c r="I71" s="1205"/>
      <c r="J71" s="1205"/>
      <c r="K71" s="1205"/>
      <c r="L71" s="982"/>
      <c r="M71" s="982"/>
      <c r="N71" s="20"/>
      <c r="O71" s="20"/>
    </row>
    <row r="72" spans="2:15" s="40" customFormat="1" ht="15" customHeight="1">
      <c r="B72" s="996" t="s">
        <v>314</v>
      </c>
      <c r="C72" s="1031">
        <v>0.49716899999999997</v>
      </c>
      <c r="D72" s="1031">
        <v>0.4161657900000001</v>
      </c>
      <c r="E72" s="1164">
        <f t="shared" si="1"/>
        <v>-16.292892356522604</v>
      </c>
      <c r="F72" s="372"/>
      <c r="G72" s="1206"/>
      <c r="H72" s="1206"/>
      <c r="I72" s="1205"/>
      <c r="J72" s="1205"/>
      <c r="K72" s="1205"/>
      <c r="L72" s="982"/>
      <c r="M72" s="982"/>
      <c r="N72" s="20"/>
      <c r="O72" s="20"/>
    </row>
    <row r="73" spans="2:15" s="40" customFormat="1" ht="15" customHeight="1">
      <c r="B73" s="996" t="s">
        <v>315</v>
      </c>
      <c r="C73" s="1031">
        <v>0.034504</v>
      </c>
      <c r="D73" s="1031">
        <v>0.40455417</v>
      </c>
      <c r="E73" s="1164"/>
      <c r="F73" s="372"/>
      <c r="G73" s="1206"/>
      <c r="H73" s="1206"/>
      <c r="I73" s="1205"/>
      <c r="J73" s="1205"/>
      <c r="K73" s="1205"/>
      <c r="L73" s="982"/>
      <c r="M73" s="982"/>
      <c r="N73" s="20"/>
      <c r="O73" s="20"/>
    </row>
    <row r="74" spans="2:15" s="40" customFormat="1" ht="15" customHeight="1">
      <c r="B74" s="996" t="s">
        <v>316</v>
      </c>
      <c r="C74" s="1031">
        <v>0.18662234</v>
      </c>
      <c r="D74" s="1031">
        <v>0.13491369000000003</v>
      </c>
      <c r="E74" s="1164">
        <f t="shared" si="1"/>
        <v>-27.707642075434258</v>
      </c>
      <c r="F74" s="372"/>
      <c r="G74" s="1206"/>
      <c r="H74" s="1206"/>
      <c r="I74" s="1205"/>
      <c r="J74" s="1205"/>
      <c r="K74" s="1205"/>
      <c r="L74" s="982"/>
      <c r="M74" s="982"/>
      <c r="N74" s="20"/>
      <c r="O74" s="20"/>
    </row>
    <row r="75" spans="2:15" s="40" customFormat="1" ht="15" customHeight="1">
      <c r="B75" s="996" t="s">
        <v>63</v>
      </c>
      <c r="C75" s="1031">
        <v>382.4324362300008</v>
      </c>
      <c r="D75" s="1031">
        <v>503.6315243200012</v>
      </c>
      <c r="E75" s="1164">
        <f t="shared" si="1"/>
        <v>31.691634026855752</v>
      </c>
      <c r="F75" s="372"/>
      <c r="G75" s="1206"/>
      <c r="H75" s="1206"/>
      <c r="I75" s="1205"/>
      <c r="J75" s="1205"/>
      <c r="K75" s="1205"/>
      <c r="L75" s="982"/>
      <c r="M75" s="982"/>
      <c r="N75" s="20"/>
      <c r="O75" s="20"/>
    </row>
    <row r="76" spans="2:15" s="40" customFormat="1" ht="15" customHeight="1">
      <c r="B76" s="996" t="s">
        <v>317</v>
      </c>
      <c r="C76" s="1031">
        <v>53.751447039999995</v>
      </c>
      <c r="D76" s="1031">
        <v>37.47229403</v>
      </c>
      <c r="E76" s="1164">
        <f t="shared" si="1"/>
        <v>-30.285980948355874</v>
      </c>
      <c r="F76" s="372"/>
      <c r="G76" s="1206"/>
      <c r="H76" s="1206"/>
      <c r="I76" s="1205"/>
      <c r="J76" s="1205"/>
      <c r="K76" s="1205"/>
      <c r="L76" s="982"/>
      <c r="M76" s="982"/>
      <c r="N76" s="20"/>
      <c r="O76" s="20"/>
    </row>
    <row r="77" spans="2:15" s="40" customFormat="1" ht="15" customHeight="1">
      <c r="B77" s="996" t="s">
        <v>64</v>
      </c>
      <c r="C77" s="1031">
        <v>112.94628778999997</v>
      </c>
      <c r="D77" s="1031">
        <v>121.22163653000008</v>
      </c>
      <c r="E77" s="1164">
        <f t="shared" si="1"/>
        <v>7.326800111736653</v>
      </c>
      <c r="F77" s="372"/>
      <c r="G77" s="1206"/>
      <c r="H77" s="1206"/>
      <c r="I77" s="1205"/>
      <c r="J77" s="1205"/>
      <c r="K77" s="1205"/>
      <c r="L77" s="982"/>
      <c r="M77" s="982"/>
      <c r="N77" s="20"/>
      <c r="O77" s="20"/>
    </row>
    <row r="78" spans="2:15" s="40" customFormat="1" ht="15" customHeight="1">
      <c r="B78" s="996" t="s">
        <v>297</v>
      </c>
      <c r="C78" s="1031">
        <v>165.40214310000033</v>
      </c>
      <c r="D78" s="1031">
        <v>204.06567439999978</v>
      </c>
      <c r="E78" s="1164">
        <f t="shared" si="1"/>
        <v>23.375471789760248</v>
      </c>
      <c r="F78" s="372"/>
      <c r="G78" s="1206"/>
      <c r="H78" s="1206"/>
      <c r="I78" s="1205"/>
      <c r="J78" s="1205"/>
      <c r="K78" s="1205"/>
      <c r="L78" s="982"/>
      <c r="M78" s="982"/>
      <c r="N78" s="20"/>
      <c r="O78" s="20"/>
    </row>
    <row r="79" spans="2:15" s="40" customFormat="1" ht="15" customHeight="1">
      <c r="B79" s="996" t="s">
        <v>318</v>
      </c>
      <c r="C79" s="1031">
        <v>2.9133904399999992</v>
      </c>
      <c r="D79" s="1031">
        <v>3.2767328499999997</v>
      </c>
      <c r="E79" s="1164">
        <f t="shared" si="1"/>
        <v>12.471462973565629</v>
      </c>
      <c r="F79" s="372"/>
      <c r="G79" s="1206"/>
      <c r="H79" s="1206"/>
      <c r="I79" s="1205"/>
      <c r="J79" s="1205"/>
      <c r="K79" s="1205"/>
      <c r="L79" s="982"/>
      <c r="M79" s="982"/>
      <c r="N79" s="20"/>
      <c r="O79" s="20"/>
    </row>
    <row r="80" spans="2:15" s="40" customFormat="1" ht="15" customHeight="1">
      <c r="B80" s="996" t="s">
        <v>319</v>
      </c>
      <c r="C80" s="1031">
        <v>1.2320667600000001</v>
      </c>
      <c r="D80" s="1031">
        <v>1.8718680999999993</v>
      </c>
      <c r="E80" s="1164">
        <f t="shared" si="1"/>
        <v>51.92911299709109</v>
      </c>
      <c r="F80" s="372"/>
      <c r="G80" s="1206"/>
      <c r="H80" s="1206"/>
      <c r="I80" s="1205"/>
      <c r="J80" s="1205"/>
      <c r="K80" s="1205"/>
      <c r="L80" s="982"/>
      <c r="M80" s="982"/>
      <c r="N80" s="20"/>
      <c r="O80" s="20"/>
    </row>
    <row r="81" spans="2:15" s="40" customFormat="1" ht="15" customHeight="1">
      <c r="B81" s="996" t="s">
        <v>288</v>
      </c>
      <c r="C81" s="1031">
        <v>13.782055</v>
      </c>
      <c r="D81" s="1031">
        <v>12.42763862</v>
      </c>
      <c r="E81" s="1164">
        <f>100*((D81/C81)-1)</f>
        <v>-9.827390617727183</v>
      </c>
      <c r="F81" s="372"/>
      <c r="G81" s="1206"/>
      <c r="H81" s="1206"/>
      <c r="I81" s="1205"/>
      <c r="J81" s="1205"/>
      <c r="K81" s="1205"/>
      <c r="L81" s="982"/>
      <c r="M81" s="982"/>
      <c r="N81" s="20"/>
      <c r="O81" s="20"/>
    </row>
    <row r="82" spans="2:15" s="40" customFormat="1" ht="15" customHeight="1">
      <c r="B82" s="995"/>
      <c r="C82" s="1031"/>
      <c r="D82" s="1031"/>
      <c r="E82" s="1164"/>
      <c r="F82" s="372"/>
      <c r="G82" s="1206"/>
      <c r="H82" s="1206"/>
      <c r="I82" s="1205"/>
      <c r="J82" s="1205"/>
      <c r="K82" s="1205"/>
      <c r="L82" s="982"/>
      <c r="M82" s="982"/>
      <c r="N82" s="20"/>
      <c r="O82" s="20"/>
    </row>
    <row r="83" spans="2:15" s="40" customFormat="1" ht="15" customHeight="1">
      <c r="B83" s="995" t="s">
        <v>65</v>
      </c>
      <c r="C83" s="1031">
        <v>178.32357584999986</v>
      </c>
      <c r="D83" s="1031">
        <v>156.07738615000005</v>
      </c>
      <c r="E83" s="1164">
        <f t="shared" si="1"/>
        <v>-12.475181475001706</v>
      </c>
      <c r="F83" s="372"/>
      <c r="G83" s="1206"/>
      <c r="H83" s="1206"/>
      <c r="I83" s="1205"/>
      <c r="J83" s="1205"/>
      <c r="K83" s="1205"/>
      <c r="L83" s="982"/>
      <c r="M83" s="982"/>
      <c r="N83" s="20"/>
      <c r="O83" s="20"/>
    </row>
    <row r="84" spans="2:15" s="40" customFormat="1" ht="15" customHeight="1">
      <c r="B84" s="995" t="s">
        <v>67</v>
      </c>
      <c r="C84" s="1031">
        <v>1171.3668291699992</v>
      </c>
      <c r="D84" s="1031">
        <v>1161.609485789999</v>
      </c>
      <c r="E84" s="1164">
        <f t="shared" si="1"/>
        <v>-0.832987851202327</v>
      </c>
      <c r="F84" s="372"/>
      <c r="G84" s="1206"/>
      <c r="H84" s="1206"/>
      <c r="I84" s="1205"/>
      <c r="J84" s="1205"/>
      <c r="K84" s="1205"/>
      <c r="L84" s="982"/>
      <c r="M84" s="982"/>
      <c r="N84" s="20"/>
      <c r="O84" s="20"/>
    </row>
    <row r="85" spans="2:15" s="40" customFormat="1" ht="15" customHeight="1">
      <c r="B85" s="995" t="s">
        <v>115</v>
      </c>
      <c r="C85" s="1031">
        <v>79.91627810000018</v>
      </c>
      <c r="D85" s="1031">
        <v>81.86467623999968</v>
      </c>
      <c r="E85" s="1164">
        <f t="shared" si="1"/>
        <v>2.438049151339916</v>
      </c>
      <c r="F85" s="372"/>
      <c r="G85" s="1206"/>
      <c r="H85" s="1206"/>
      <c r="I85" s="1205"/>
      <c r="J85" s="1205"/>
      <c r="K85" s="1205"/>
      <c r="L85" s="982"/>
      <c r="M85" s="982"/>
      <c r="N85" s="20"/>
      <c r="O85" s="20"/>
    </row>
    <row r="86" spans="2:15" s="40" customFormat="1" ht="15" customHeight="1">
      <c r="B86" s="995" t="s">
        <v>116</v>
      </c>
      <c r="C86" s="1031">
        <v>107.43082700999959</v>
      </c>
      <c r="D86" s="1031">
        <v>113.36396951000015</v>
      </c>
      <c r="E86" s="1164">
        <f t="shared" si="1"/>
        <v>5.522756051620359</v>
      </c>
      <c r="F86" s="372"/>
      <c r="G86" s="1206"/>
      <c r="H86" s="1206"/>
      <c r="I86" s="1205"/>
      <c r="J86" s="1205"/>
      <c r="K86" s="1205"/>
      <c r="L86" s="982"/>
      <c r="M86" s="982"/>
      <c r="N86" s="20"/>
      <c r="O86" s="20"/>
    </row>
    <row r="87" spans="2:15" s="40" customFormat="1" ht="15" customHeight="1">
      <c r="B87" s="995" t="s">
        <v>320</v>
      </c>
      <c r="C87" s="1031">
        <v>97.31649499000002</v>
      </c>
      <c r="D87" s="1031">
        <v>80.10284972999997</v>
      </c>
      <c r="E87" s="1164">
        <f t="shared" si="1"/>
        <v>-17.68831199866875</v>
      </c>
      <c r="F87" s="372"/>
      <c r="G87" s="1206"/>
      <c r="H87" s="1206"/>
      <c r="I87" s="1205"/>
      <c r="J87" s="1205"/>
      <c r="K87" s="1205"/>
      <c r="L87" s="982"/>
      <c r="M87" s="982"/>
      <c r="N87" s="20"/>
      <c r="O87" s="20"/>
    </row>
    <row r="88" spans="2:15" s="40" customFormat="1" ht="15" customHeight="1">
      <c r="B88" s="995" t="s">
        <v>437</v>
      </c>
      <c r="C88" s="1031">
        <v>51.21727494999993</v>
      </c>
      <c r="D88" s="1031">
        <v>98.33128421999994</v>
      </c>
      <c r="E88" s="1164">
        <f t="shared" si="1"/>
        <v>91.98851230565141</v>
      </c>
      <c r="F88" s="372"/>
      <c r="G88" s="1206"/>
      <c r="H88" s="1206"/>
      <c r="I88" s="1205"/>
      <c r="J88" s="1205"/>
      <c r="K88" s="1205"/>
      <c r="L88" s="982"/>
      <c r="M88" s="982"/>
      <c r="N88" s="20"/>
      <c r="O88" s="20"/>
    </row>
    <row r="89" spans="2:15" s="40" customFormat="1" ht="15" customHeight="1">
      <c r="B89" s="995" t="s">
        <v>438</v>
      </c>
      <c r="C89" s="1031">
        <v>73.37658771000005</v>
      </c>
      <c r="D89" s="1031">
        <v>31.97204537999995</v>
      </c>
      <c r="E89" s="1164">
        <f t="shared" si="1"/>
        <v>-56.427456798127075</v>
      </c>
      <c r="F89" s="372"/>
      <c r="G89" s="1206"/>
      <c r="H89" s="1206"/>
      <c r="I89" s="1205"/>
      <c r="J89" s="1205"/>
      <c r="K89" s="1205"/>
      <c r="L89" s="982"/>
      <c r="M89" s="982"/>
      <c r="N89" s="20"/>
      <c r="O89" s="20"/>
    </row>
    <row r="90" spans="2:15" s="40" customFormat="1" ht="15" customHeight="1">
      <c r="B90" s="995" t="s">
        <v>439</v>
      </c>
      <c r="C90" s="1031">
        <v>56.73936349999999</v>
      </c>
      <c r="D90" s="1031">
        <v>146.86151310000008</v>
      </c>
      <c r="E90" s="1164">
        <f t="shared" si="1"/>
        <v>158.83532003315497</v>
      </c>
      <c r="F90" s="372"/>
      <c r="G90" s="1206"/>
      <c r="H90" s="1206"/>
      <c r="I90" s="1205"/>
      <c r="J90" s="1205"/>
      <c r="K90" s="1205"/>
      <c r="L90" s="982"/>
      <c r="M90" s="982"/>
      <c r="N90" s="20"/>
      <c r="O90" s="20"/>
    </row>
    <row r="91" spans="2:15" s="40" customFormat="1" ht="15" customHeight="1">
      <c r="B91" s="995" t="s">
        <v>440</v>
      </c>
      <c r="C91" s="1031">
        <v>609.6064081199997</v>
      </c>
      <c r="D91" s="1031">
        <v>461.5797857699998</v>
      </c>
      <c r="E91" s="1164">
        <f t="shared" si="1"/>
        <v>-24.282327150481862</v>
      </c>
      <c r="F91" s="372"/>
      <c r="G91" s="1206"/>
      <c r="H91" s="1206"/>
      <c r="I91" s="1205"/>
      <c r="J91" s="1205"/>
      <c r="K91" s="1205"/>
      <c r="L91" s="982"/>
      <c r="M91" s="982"/>
      <c r="N91" s="20"/>
      <c r="O91" s="20"/>
    </row>
    <row r="92" spans="2:15" s="40" customFormat="1" ht="15" customHeight="1">
      <c r="B92" s="995" t="s">
        <v>441</v>
      </c>
      <c r="C92" s="1031">
        <v>212.72491808000007</v>
      </c>
      <c r="D92" s="1031">
        <v>132.75803945999996</v>
      </c>
      <c r="E92" s="1164">
        <f t="shared" si="1"/>
        <v>-37.591683824236675</v>
      </c>
      <c r="F92" s="372"/>
      <c r="G92" s="1206"/>
      <c r="H92" s="1206"/>
      <c r="I92" s="1205"/>
      <c r="J92" s="1205"/>
      <c r="K92" s="1205"/>
      <c r="L92" s="982"/>
      <c r="M92" s="982"/>
      <c r="N92" s="20"/>
      <c r="O92" s="20"/>
    </row>
    <row r="93" spans="2:15" s="40" customFormat="1" ht="15" customHeight="1">
      <c r="B93" s="995" t="s">
        <v>442</v>
      </c>
      <c r="C93" s="1031">
        <v>58.86839566000046</v>
      </c>
      <c r="D93" s="1031">
        <v>62.139543630000006</v>
      </c>
      <c r="E93" s="1164">
        <f t="shared" si="1"/>
        <v>5.5567132980697265</v>
      </c>
      <c r="F93" s="372"/>
      <c r="G93" s="1206"/>
      <c r="H93" s="1206"/>
      <c r="I93" s="1205"/>
      <c r="J93" s="1205"/>
      <c r="K93" s="1205"/>
      <c r="L93" s="982"/>
      <c r="M93" s="982"/>
      <c r="N93" s="20"/>
      <c r="O93" s="20"/>
    </row>
    <row r="94" spans="2:15" s="40" customFormat="1" ht="15" customHeight="1">
      <c r="B94" s="995" t="s">
        <v>443</v>
      </c>
      <c r="C94" s="1031">
        <v>37.46796793999999</v>
      </c>
      <c r="D94" s="1031">
        <v>25.518060689999995</v>
      </c>
      <c r="E94" s="1164">
        <f t="shared" si="1"/>
        <v>-31.89366252564375</v>
      </c>
      <c r="F94" s="372"/>
      <c r="G94" s="1206"/>
      <c r="H94" s="1206"/>
      <c r="I94" s="1205"/>
      <c r="J94" s="1205"/>
      <c r="K94" s="1205"/>
      <c r="L94" s="982"/>
      <c r="M94" s="982"/>
      <c r="N94" s="20"/>
      <c r="O94" s="20"/>
    </row>
    <row r="95" spans="2:15" s="40" customFormat="1" ht="15" customHeight="1">
      <c r="B95" s="995" t="s">
        <v>444</v>
      </c>
      <c r="C95" s="1031">
        <v>95.0930631700003</v>
      </c>
      <c r="D95" s="1031">
        <v>117.58080936000017</v>
      </c>
      <c r="E95" s="1164">
        <f t="shared" si="1"/>
        <v>23.64814576411105</v>
      </c>
      <c r="F95" s="372"/>
      <c r="G95" s="1206"/>
      <c r="H95" s="1206"/>
      <c r="I95" s="1205"/>
      <c r="J95" s="1205"/>
      <c r="K95" s="1205"/>
      <c r="L95" s="982"/>
      <c r="M95" s="982"/>
      <c r="N95" s="20"/>
      <c r="O95" s="20"/>
    </row>
    <row r="96" spans="2:15" s="40" customFormat="1" ht="15" customHeight="1">
      <c r="B96" s="995" t="s">
        <v>522</v>
      </c>
      <c r="C96" s="1031">
        <v>190.39002745000008</v>
      </c>
      <c r="D96" s="1031">
        <v>165.01046435000012</v>
      </c>
      <c r="E96" s="1164">
        <f>100*((D96/C96)-1)</f>
        <v>-13.330300667489059</v>
      </c>
      <c r="F96" s="372"/>
      <c r="G96" s="1206"/>
      <c r="H96" s="1206"/>
      <c r="I96" s="1205"/>
      <c r="J96" s="1205"/>
      <c r="K96" s="1205"/>
      <c r="L96" s="982"/>
      <c r="M96" s="982"/>
      <c r="N96" s="20"/>
      <c r="O96" s="20"/>
    </row>
    <row r="97" spans="2:15" s="40" customFormat="1" ht="15" customHeight="1">
      <c r="B97" s="995" t="s">
        <v>592</v>
      </c>
      <c r="C97" s="1031">
        <v>11.683194369999999</v>
      </c>
      <c r="D97" s="1031">
        <v>12.738516229999995</v>
      </c>
      <c r="E97" s="1164">
        <f>100*((D97/C97)-1)</f>
        <v>9.032819506194656</v>
      </c>
      <c r="F97" s="372"/>
      <c r="G97" s="1206"/>
      <c r="H97" s="1206"/>
      <c r="I97" s="1205"/>
      <c r="J97" s="1205"/>
      <c r="K97" s="1205"/>
      <c r="L97" s="982"/>
      <c r="M97" s="982"/>
      <c r="N97" s="20"/>
      <c r="O97" s="20"/>
    </row>
    <row r="98" spans="2:15" s="40" customFormat="1" ht="15" customHeight="1">
      <c r="B98" s="995" t="s">
        <v>445</v>
      </c>
      <c r="C98" s="1031">
        <v>39.94224896000001</v>
      </c>
      <c r="D98" s="1031">
        <v>36.35725429000002</v>
      </c>
      <c r="E98" s="1164">
        <f>100*((D98/C98)-1)</f>
        <v>-8.975445207379696</v>
      </c>
      <c r="F98" s="372"/>
      <c r="G98" s="1206"/>
      <c r="H98" s="1206"/>
      <c r="I98" s="1205"/>
      <c r="J98" s="1205"/>
      <c r="K98" s="1205"/>
      <c r="L98" s="982"/>
      <c r="M98" s="982"/>
      <c r="N98" s="20"/>
      <c r="O98" s="20"/>
    </row>
    <row r="99" spans="2:15" s="40" customFormat="1" ht="15" customHeight="1">
      <c r="B99" s="995"/>
      <c r="C99" s="1031"/>
      <c r="D99" s="1031"/>
      <c r="E99" s="1164"/>
      <c r="F99" s="372"/>
      <c r="G99" s="1206"/>
      <c r="H99" s="1206"/>
      <c r="I99" s="1205"/>
      <c r="J99" s="1205"/>
      <c r="K99" s="1205"/>
      <c r="L99" s="982"/>
      <c r="M99" s="982"/>
      <c r="N99" s="20"/>
      <c r="O99" s="20"/>
    </row>
    <row r="100" spans="2:15" s="40" customFormat="1" ht="15" customHeight="1">
      <c r="B100" s="1247" t="s">
        <v>893</v>
      </c>
      <c r="C100" s="1248">
        <v>110.19313821</v>
      </c>
      <c r="D100" s="1248">
        <v>86.93270569</v>
      </c>
      <c r="E100" s="1249"/>
      <c r="F100" s="372"/>
      <c r="G100" s="1206"/>
      <c r="H100" s="1206"/>
      <c r="I100" s="1205"/>
      <c r="J100" s="1205"/>
      <c r="K100" s="1205"/>
      <c r="L100" s="982"/>
      <c r="M100" s="982"/>
      <c r="N100" s="20"/>
      <c r="O100" s="20"/>
    </row>
    <row r="101" spans="2:15" s="40" customFormat="1" ht="15" customHeight="1" thickBot="1">
      <c r="B101" s="1166" t="s">
        <v>321</v>
      </c>
      <c r="C101" s="1167">
        <v>750.3972799599562</v>
      </c>
      <c r="D101" s="1167">
        <v>807.6440264799986</v>
      </c>
      <c r="E101" s="1168">
        <f>100*((D101/C101)-1)</f>
        <v>7.628858479217482</v>
      </c>
      <c r="F101" s="372"/>
      <c r="G101" s="1206"/>
      <c r="H101" s="1206"/>
      <c r="I101" s="1205"/>
      <c r="J101" s="1205"/>
      <c r="K101" s="1205"/>
      <c r="L101" s="982"/>
      <c r="M101" s="982"/>
      <c r="N101" s="20"/>
      <c r="O101" s="20"/>
    </row>
    <row r="102" spans="2:12" s="40" customFormat="1" ht="15" customHeight="1">
      <c r="B102" s="7"/>
      <c r="C102" s="7"/>
      <c r="D102" s="7"/>
      <c r="E102" s="7"/>
      <c r="F102" s="377"/>
      <c r="I102" s="375"/>
      <c r="J102" s="373"/>
      <c r="K102" s="374"/>
      <c r="L102" s="376"/>
    </row>
    <row r="103" spans="2:12" s="40" customFormat="1" ht="15" customHeight="1">
      <c r="B103" s="1250" t="s">
        <v>894</v>
      </c>
      <c r="C103" s="7"/>
      <c r="D103" s="7"/>
      <c r="E103" s="7"/>
      <c r="F103" s="377"/>
      <c r="G103" s="373"/>
      <c r="H103" s="374"/>
      <c r="I103" s="375"/>
      <c r="J103" s="373"/>
      <c r="K103" s="374"/>
      <c r="L103" s="376"/>
    </row>
    <row r="104" spans="2:12" s="40" customFormat="1" ht="15" customHeight="1">
      <c r="B104" s="7"/>
      <c r="C104" s="7"/>
      <c r="D104" s="7"/>
      <c r="E104" s="7"/>
      <c r="F104" s="377"/>
      <c r="G104" s="373"/>
      <c r="H104" s="374"/>
      <c r="I104" s="375"/>
      <c r="J104" s="373"/>
      <c r="K104" s="374"/>
      <c r="L104" s="376"/>
    </row>
    <row r="105" spans="2:7" ht="15.75">
      <c r="B105" s="1354" t="s">
        <v>598</v>
      </c>
      <c r="C105" s="1354"/>
      <c r="D105" s="1354"/>
      <c r="E105" s="1354"/>
      <c r="F105" s="378"/>
      <c r="G105" s="378"/>
    </row>
    <row r="106" spans="2:7" ht="15.75">
      <c r="B106" s="1354" t="s">
        <v>239</v>
      </c>
      <c r="C106" s="1354"/>
      <c r="D106" s="1354"/>
      <c r="E106" s="1354"/>
      <c r="F106" s="378"/>
      <c r="G106" s="378"/>
    </row>
    <row r="107" spans="2:5" ht="15.75">
      <c r="B107" s="1354" t="str">
        <f>B26</f>
        <v>ENERO - ABRIL</v>
      </c>
      <c r="C107" s="1282"/>
      <c r="D107" s="1282"/>
      <c r="E107" s="1282"/>
    </row>
    <row r="108" spans="2:5" ht="13.5" thickBot="1">
      <c r="B108" s="379"/>
      <c r="C108" s="8"/>
      <c r="D108" s="8"/>
      <c r="E108" s="8"/>
    </row>
    <row r="109" spans="2:5" s="21" customFormat="1" ht="15" customHeight="1">
      <c r="B109" s="1006"/>
      <c r="C109" s="1348" t="s">
        <v>792</v>
      </c>
      <c r="D109" s="1351" t="s">
        <v>862</v>
      </c>
      <c r="E109" s="1346" t="s">
        <v>40</v>
      </c>
    </row>
    <row r="110" spans="2:5" s="21" customFormat="1" ht="15" customHeight="1">
      <c r="B110" s="1007"/>
      <c r="C110" s="1349"/>
      <c r="D110" s="1352"/>
      <c r="E110" s="1347"/>
    </row>
    <row r="111" spans="2:5" s="21" customFormat="1" ht="15.75" customHeight="1" thickBot="1">
      <c r="B111" s="1187"/>
      <c r="C111" s="1350"/>
      <c r="D111" s="1353"/>
      <c r="E111" s="1347"/>
    </row>
    <row r="112" spans="2:7" s="797" customFormat="1" ht="15">
      <c r="B112" s="1035" t="s">
        <v>4</v>
      </c>
      <c r="C112" s="1122">
        <v>13474.633526330006</v>
      </c>
      <c r="D112" s="1122">
        <v>13460.12655406</v>
      </c>
      <c r="E112" s="1050">
        <f aca="true" t="shared" si="2" ref="E112:E117">_xlfn.IFERROR(IF(100*(D112/C112-1)&gt;500,"*",100*(D112/C112-1)),"")</f>
        <v>-0.10766134931728955</v>
      </c>
      <c r="F112" s="1196"/>
      <c r="G112" s="1196"/>
    </row>
    <row r="113" spans="2:7" s="797" customFormat="1" ht="15">
      <c r="B113" s="1036" t="s">
        <v>180</v>
      </c>
      <c r="C113" s="1123">
        <v>1012.4210027900008</v>
      </c>
      <c r="D113" s="1123">
        <v>1013.5184630699995</v>
      </c>
      <c r="E113" s="1051">
        <f t="shared" si="2"/>
        <v>0.10839959631165907</v>
      </c>
      <c r="F113" s="1196"/>
      <c r="G113" s="1196"/>
    </row>
    <row r="114" spans="2:11" s="21" customFormat="1" ht="15">
      <c r="B114" s="1037" t="s">
        <v>665</v>
      </c>
      <c r="C114" s="1124">
        <v>989.4944416900008</v>
      </c>
      <c r="D114" s="1124">
        <v>987.6581541899994</v>
      </c>
      <c r="E114" s="1051">
        <f t="shared" si="2"/>
        <v>-0.18557835422148283</v>
      </c>
      <c r="F114" s="1196"/>
      <c r="G114" s="1196"/>
      <c r="I114" s="797"/>
      <c r="J114" s="797"/>
      <c r="K114" s="797"/>
    </row>
    <row r="115" spans="2:11" s="21" customFormat="1" ht="15">
      <c r="B115" s="1037" t="s">
        <v>666</v>
      </c>
      <c r="C115" s="1124">
        <v>14.607350969999995</v>
      </c>
      <c r="D115" s="1124">
        <v>14.789266879999996</v>
      </c>
      <c r="E115" s="1051">
        <f t="shared" si="2"/>
        <v>1.2453723496725244</v>
      </c>
      <c r="F115" s="1196"/>
      <c r="G115" s="1196"/>
      <c r="I115" s="797"/>
      <c r="J115" s="797"/>
      <c r="K115" s="797"/>
    </row>
    <row r="116" spans="2:11" s="21" customFormat="1" ht="15">
      <c r="B116" s="1037" t="s">
        <v>667</v>
      </c>
      <c r="C116" s="1124">
        <v>945.9975575700008</v>
      </c>
      <c r="D116" s="1124">
        <v>958.1266326899994</v>
      </c>
      <c r="E116" s="1051">
        <f t="shared" si="2"/>
        <v>1.2821465576670965</v>
      </c>
      <c r="F116" s="1196"/>
      <c r="G116" s="1196"/>
      <c r="I116" s="797"/>
      <c r="J116" s="797"/>
      <c r="K116" s="797"/>
    </row>
    <row r="117" spans="2:11" s="21" customFormat="1" ht="25.5">
      <c r="B117" s="1037" t="s">
        <v>668</v>
      </c>
      <c r="C117" s="1124">
        <v>3.1809284900000003</v>
      </c>
      <c r="D117" s="1124">
        <v>3.2574904399999998</v>
      </c>
      <c r="E117" s="1051">
        <f t="shared" si="2"/>
        <v>2.406905727075914</v>
      </c>
      <c r="F117" s="1196"/>
      <c r="G117" s="1196"/>
      <c r="I117" s="797"/>
      <c r="J117" s="797"/>
      <c r="K117" s="797"/>
    </row>
    <row r="118" spans="2:11" s="21" customFormat="1" ht="15">
      <c r="B118" s="1037" t="s">
        <v>669</v>
      </c>
      <c r="C118" s="1124">
        <v>25.708604660000002</v>
      </c>
      <c r="D118" s="1124">
        <v>11.484764180000004</v>
      </c>
      <c r="E118" s="1051">
        <f>_xlfn.IFERROR(IF(100*(D118/C118-1)&gt;500,"*",100*(D118/C118-1)),"")</f>
        <v>-55.3271586230071</v>
      </c>
      <c r="F118" s="1196"/>
      <c r="G118" s="1196"/>
      <c r="I118" s="797"/>
      <c r="J118" s="797"/>
      <c r="K118" s="797"/>
    </row>
    <row r="119" spans="2:11" s="21" customFormat="1" ht="15">
      <c r="B119" s="1037" t="s">
        <v>670</v>
      </c>
      <c r="C119" s="1124">
        <v>0</v>
      </c>
      <c r="D119" s="1124">
        <v>0</v>
      </c>
      <c r="E119" s="1051">
        <f aca="true" t="shared" si="3" ref="E119:E182">_xlfn.IFERROR(IF(100*(D119/C119-1)&gt;500,"*",100*(D119/C119-1)),"")</f>
      </c>
      <c r="F119" s="1196"/>
      <c r="G119" s="1196"/>
      <c r="I119" s="797"/>
      <c r="J119" s="797"/>
      <c r="K119" s="797"/>
    </row>
    <row r="120" spans="2:11" s="21" customFormat="1" ht="25.5">
      <c r="B120" s="1037" t="s">
        <v>671</v>
      </c>
      <c r="C120" s="1124">
        <v>0</v>
      </c>
      <c r="D120" s="1124">
        <v>0</v>
      </c>
      <c r="E120" s="1051">
        <f t="shared" si="3"/>
      </c>
      <c r="F120" s="1196"/>
      <c r="G120" s="1196"/>
      <c r="I120" s="797"/>
      <c r="J120" s="797"/>
      <c r="K120" s="797"/>
    </row>
    <row r="121" spans="2:11" s="21" customFormat="1" ht="25.5">
      <c r="B121" s="1037" t="s">
        <v>672</v>
      </c>
      <c r="C121" s="1125">
        <v>0</v>
      </c>
      <c r="D121" s="1125">
        <v>0</v>
      </c>
      <c r="E121" s="1051">
        <f t="shared" si="3"/>
      </c>
      <c r="F121" s="1196"/>
      <c r="G121" s="1196"/>
      <c r="I121" s="797"/>
      <c r="J121" s="797"/>
      <c r="K121" s="797"/>
    </row>
    <row r="122" spans="2:11" s="21" customFormat="1" ht="15">
      <c r="B122" s="1038" t="s">
        <v>673</v>
      </c>
      <c r="C122" s="1124">
        <v>12.928017700000005</v>
      </c>
      <c r="D122" s="1124">
        <v>16.347765150000004</v>
      </c>
      <c r="E122" s="1051">
        <f t="shared" si="3"/>
        <v>26.45221819273962</v>
      </c>
      <c r="F122" s="1196"/>
      <c r="G122" s="1196"/>
      <c r="I122" s="797"/>
      <c r="J122" s="797"/>
      <c r="K122" s="797"/>
    </row>
    <row r="123" spans="2:11" s="21" customFormat="1" ht="15">
      <c r="B123" s="1037" t="s">
        <v>674</v>
      </c>
      <c r="C123" s="1125">
        <v>7.132754219999999</v>
      </c>
      <c r="D123" s="1124">
        <v>9.40100084</v>
      </c>
      <c r="E123" s="1051">
        <f t="shared" si="3"/>
        <v>31.800431502881676</v>
      </c>
      <c r="F123" s="1196"/>
      <c r="G123" s="1196"/>
      <c r="I123" s="797"/>
      <c r="J123" s="797"/>
      <c r="K123" s="797"/>
    </row>
    <row r="124" spans="2:11" s="21" customFormat="1" ht="25.5">
      <c r="B124" s="1037" t="s">
        <v>675</v>
      </c>
      <c r="C124" s="1124">
        <v>5.795263480000007</v>
      </c>
      <c r="D124" s="1124">
        <v>6.946764310000004</v>
      </c>
      <c r="E124" s="1051">
        <f t="shared" si="3"/>
        <v>19.86968899643533</v>
      </c>
      <c r="F124" s="1196"/>
      <c r="G124" s="1196"/>
      <c r="I124" s="797"/>
      <c r="J124" s="797"/>
      <c r="K124" s="797"/>
    </row>
    <row r="125" spans="2:11" s="21" customFormat="1" ht="15">
      <c r="B125" s="1037" t="s">
        <v>676</v>
      </c>
      <c r="C125" s="1124">
        <v>0</v>
      </c>
      <c r="D125" s="1124">
        <v>0</v>
      </c>
      <c r="E125" s="1051">
        <f t="shared" si="3"/>
      </c>
      <c r="F125" s="1196"/>
      <c r="G125" s="1196"/>
      <c r="I125" s="797"/>
      <c r="J125" s="797"/>
      <c r="K125" s="797"/>
    </row>
    <row r="126" spans="2:11" s="21" customFormat="1" ht="15">
      <c r="B126" s="1038" t="s">
        <v>677</v>
      </c>
      <c r="C126" s="1124">
        <v>9.998543399999997</v>
      </c>
      <c r="D126" s="1124">
        <v>9.512543729999999</v>
      </c>
      <c r="E126" s="1051">
        <f t="shared" si="3"/>
        <v>-4.860704710248076</v>
      </c>
      <c r="F126" s="1196"/>
      <c r="G126" s="1196"/>
      <c r="I126" s="797"/>
      <c r="J126" s="797"/>
      <c r="K126" s="797"/>
    </row>
    <row r="127" spans="2:11" s="21" customFormat="1" ht="15">
      <c r="B127" s="1039" t="s">
        <v>678</v>
      </c>
      <c r="C127" s="1124">
        <v>6.386755679999999</v>
      </c>
      <c r="D127" s="1124">
        <v>6.35597223</v>
      </c>
      <c r="E127" s="1051">
        <f t="shared" si="3"/>
        <v>-0.4819888460176669</v>
      </c>
      <c r="F127" s="1196"/>
      <c r="G127" s="1196"/>
      <c r="I127" s="797"/>
      <c r="J127" s="797"/>
      <c r="K127" s="797"/>
    </row>
    <row r="128" spans="2:11" s="21" customFormat="1" ht="15">
      <c r="B128" s="1040" t="s">
        <v>679</v>
      </c>
      <c r="C128" s="1124">
        <v>3.611787719999997</v>
      </c>
      <c r="D128" s="1124">
        <v>3.156571499999999</v>
      </c>
      <c r="E128" s="1051">
        <f t="shared" si="3"/>
        <v>-12.603626106796728</v>
      </c>
      <c r="F128" s="1196"/>
      <c r="G128" s="1196"/>
      <c r="I128" s="797"/>
      <c r="J128" s="797"/>
      <c r="K128" s="797"/>
    </row>
    <row r="129" spans="2:11" s="21" customFormat="1" ht="15">
      <c r="B129" s="1036" t="s">
        <v>230</v>
      </c>
      <c r="C129" s="1124">
        <v>6538.82389283</v>
      </c>
      <c r="D129" s="1124">
        <v>6289.662449869999</v>
      </c>
      <c r="E129" s="1051">
        <f t="shared" si="3"/>
        <v>-3.810493248383895</v>
      </c>
      <c r="F129" s="1196"/>
      <c r="G129" s="1196"/>
      <c r="I129" s="797"/>
      <c r="J129" s="797"/>
      <c r="K129" s="797"/>
    </row>
    <row r="130" spans="2:11" s="21" customFormat="1" ht="15">
      <c r="B130" s="1041" t="s">
        <v>680</v>
      </c>
      <c r="C130" s="1124">
        <v>2442.85560817</v>
      </c>
      <c r="D130" s="1124">
        <v>1851.71887015</v>
      </c>
      <c r="E130" s="1051">
        <f t="shared" si="3"/>
        <v>-24.19859512133975</v>
      </c>
      <c r="F130" s="1196"/>
      <c r="G130" s="1196"/>
      <c r="I130" s="797"/>
      <c r="J130" s="797"/>
      <c r="K130" s="797"/>
    </row>
    <row r="131" spans="2:11" s="21" customFormat="1" ht="15">
      <c r="B131" s="1042" t="s">
        <v>681</v>
      </c>
      <c r="C131" s="1124">
        <v>2442.85560817</v>
      </c>
      <c r="D131" s="1124">
        <v>1851.71887015</v>
      </c>
      <c r="E131" s="1051">
        <f t="shared" si="3"/>
        <v>-24.19859512133975</v>
      </c>
      <c r="F131" s="1196"/>
      <c r="G131" s="1196"/>
      <c r="I131" s="797"/>
      <c r="J131" s="797"/>
      <c r="K131" s="797"/>
    </row>
    <row r="132" spans="2:11" s="21" customFormat="1" ht="15">
      <c r="B132" s="1042" t="s">
        <v>682</v>
      </c>
      <c r="C132" s="1124">
        <v>1E-36</v>
      </c>
      <c r="D132" s="1124">
        <v>1E-36</v>
      </c>
      <c r="E132" s="1051">
        <f t="shared" si="3"/>
        <v>0</v>
      </c>
      <c r="F132" s="1196"/>
      <c r="G132" s="1196"/>
      <c r="I132" s="797"/>
      <c r="J132" s="797"/>
      <c r="K132" s="797"/>
    </row>
    <row r="133" spans="2:11" s="21" customFormat="1" ht="15">
      <c r="B133" s="1041" t="s">
        <v>683</v>
      </c>
      <c r="C133" s="1124">
        <v>4086.01921587</v>
      </c>
      <c r="D133" s="1124">
        <v>4398.986241709999</v>
      </c>
      <c r="E133" s="1051">
        <f t="shared" si="3"/>
        <v>7.659460450514843</v>
      </c>
      <c r="F133" s="1196"/>
      <c r="G133" s="1196"/>
      <c r="I133" s="797"/>
      <c r="J133" s="797"/>
      <c r="K133" s="797"/>
    </row>
    <row r="134" spans="2:11" s="21" customFormat="1" ht="15">
      <c r="B134" s="1042" t="s">
        <v>684</v>
      </c>
      <c r="C134" s="1124">
        <v>4086.01921587</v>
      </c>
      <c r="D134" s="1124">
        <v>4398.986241709999</v>
      </c>
      <c r="E134" s="1051">
        <f t="shared" si="3"/>
        <v>7.659460450514843</v>
      </c>
      <c r="F134" s="1196"/>
      <c r="G134" s="1196"/>
      <c r="I134" s="797"/>
      <c r="J134" s="797"/>
      <c r="K134" s="797"/>
    </row>
    <row r="135" spans="2:11" s="21" customFormat="1" ht="15">
      <c r="B135" s="1043" t="s">
        <v>685</v>
      </c>
      <c r="C135" s="1124">
        <v>5.9999999999999996E-36</v>
      </c>
      <c r="D135" s="1124">
        <v>5.9999999999999996E-36</v>
      </c>
      <c r="E135" s="1051">
        <f t="shared" si="3"/>
        <v>0</v>
      </c>
      <c r="F135" s="1196"/>
      <c r="G135" s="1196"/>
      <c r="I135" s="797"/>
      <c r="J135" s="797"/>
      <c r="K135" s="797"/>
    </row>
    <row r="136" spans="2:11" s="21" customFormat="1" ht="15">
      <c r="B136" s="1044" t="s">
        <v>686</v>
      </c>
      <c r="C136" s="1124">
        <v>0.62859484</v>
      </c>
      <c r="D136" s="1124">
        <v>13.891779909999997</v>
      </c>
      <c r="E136" s="1051" t="str">
        <f t="shared" si="3"/>
        <v>*</v>
      </c>
      <c r="F136" s="1196"/>
      <c r="G136" s="1196"/>
      <c r="I136" s="797"/>
      <c r="J136" s="797"/>
      <c r="K136" s="797"/>
    </row>
    <row r="137" spans="2:11" s="21" customFormat="1" ht="15">
      <c r="B137" s="1042" t="s">
        <v>687</v>
      </c>
      <c r="C137" s="1124">
        <v>2E-36</v>
      </c>
      <c r="D137" s="1124">
        <v>2E-36</v>
      </c>
      <c r="E137" s="1051">
        <f t="shared" si="3"/>
        <v>0</v>
      </c>
      <c r="F137" s="1196"/>
      <c r="G137" s="1196"/>
      <c r="I137" s="797"/>
      <c r="J137" s="797"/>
      <c r="K137" s="797"/>
    </row>
    <row r="138" spans="2:11" s="21" customFormat="1" ht="30">
      <c r="B138" s="1042" t="s">
        <v>688</v>
      </c>
      <c r="C138" s="1124">
        <v>0.62859484</v>
      </c>
      <c r="D138" s="1124">
        <v>13.891779909999997</v>
      </c>
      <c r="E138" s="1051" t="str">
        <f t="shared" si="3"/>
        <v>*</v>
      </c>
      <c r="F138" s="1196"/>
      <c r="G138" s="1196"/>
      <c r="H138" s="797"/>
      <c r="I138" s="797"/>
      <c r="J138" s="797"/>
      <c r="K138" s="797"/>
    </row>
    <row r="139" spans="2:11" s="21" customFormat="1" ht="15">
      <c r="B139" s="1044" t="s">
        <v>689</v>
      </c>
      <c r="C139" s="1124">
        <v>9.320473950000002</v>
      </c>
      <c r="D139" s="1124">
        <v>25.0655581</v>
      </c>
      <c r="E139" s="1051">
        <f t="shared" si="3"/>
        <v>168.9300805352285</v>
      </c>
      <c r="F139" s="1196"/>
      <c r="G139" s="1196"/>
      <c r="I139" s="797"/>
      <c r="J139" s="797"/>
      <c r="K139" s="797"/>
    </row>
    <row r="140" spans="2:11" s="21" customFormat="1" ht="30">
      <c r="B140" s="1042" t="s">
        <v>690</v>
      </c>
      <c r="C140" s="1124">
        <v>2.3150592899999998</v>
      </c>
      <c r="D140" s="1124">
        <v>1.7185350000000004</v>
      </c>
      <c r="E140" s="1051">
        <f t="shared" si="3"/>
        <v>-25.767127977098138</v>
      </c>
      <c r="F140" s="1196"/>
      <c r="G140" s="1196"/>
      <c r="I140" s="797"/>
      <c r="J140" s="797"/>
      <c r="K140" s="797"/>
    </row>
    <row r="141" spans="2:11" s="21" customFormat="1" ht="30">
      <c r="B141" s="1042" t="s">
        <v>691</v>
      </c>
      <c r="C141" s="1124">
        <v>5.41761241</v>
      </c>
      <c r="D141" s="1124">
        <v>17.09493636</v>
      </c>
      <c r="E141" s="1051">
        <f t="shared" si="3"/>
        <v>215.5437315605233</v>
      </c>
      <c r="F141" s="1196"/>
      <c r="G141" s="1196"/>
      <c r="I141" s="797"/>
      <c r="J141" s="797"/>
      <c r="K141" s="797"/>
    </row>
    <row r="142" spans="2:11" s="21" customFormat="1" ht="30">
      <c r="B142" s="1042" t="s">
        <v>692</v>
      </c>
      <c r="C142" s="1124">
        <v>1.58780225</v>
      </c>
      <c r="D142" s="1124">
        <v>6.252086740000001</v>
      </c>
      <c r="E142" s="1051">
        <f t="shared" si="3"/>
        <v>293.7572666873347</v>
      </c>
      <c r="F142" s="1196"/>
      <c r="G142" s="1196"/>
      <c r="I142" s="797"/>
      <c r="J142" s="797"/>
      <c r="K142" s="797"/>
    </row>
    <row r="143" spans="2:8" s="797" customFormat="1" ht="15.75" thickBot="1">
      <c r="B143" s="1044" t="s">
        <v>181</v>
      </c>
      <c r="C143" s="1195">
        <v>5891.046571380002</v>
      </c>
      <c r="D143" s="1123">
        <v>6125.90472492</v>
      </c>
      <c r="E143" s="1051">
        <f t="shared" si="3"/>
        <v>3.986696602960005</v>
      </c>
      <c r="F143" s="1196"/>
      <c r="G143" s="1196"/>
      <c r="H143" s="21"/>
    </row>
    <row r="144" spans="2:11" s="21" customFormat="1" ht="15">
      <c r="B144" s="1041" t="s">
        <v>694</v>
      </c>
      <c r="C144" s="1194">
        <v>1562.396413930002</v>
      </c>
      <c r="D144" s="1124">
        <v>1506.9280724400005</v>
      </c>
      <c r="E144" s="1051">
        <f t="shared" si="3"/>
        <v>-3.550209216781175</v>
      </c>
      <c r="F144" s="1196"/>
      <c r="G144" s="1196"/>
      <c r="I144" s="797"/>
      <c r="J144" s="797"/>
      <c r="K144" s="797"/>
    </row>
    <row r="145" spans="2:11" s="21" customFormat="1" ht="15">
      <c r="B145" s="1043" t="s">
        <v>695</v>
      </c>
      <c r="C145" s="1124">
        <v>90.54742687999999</v>
      </c>
      <c r="D145" s="1124">
        <v>75.36188745000001</v>
      </c>
      <c r="E145" s="1051">
        <f t="shared" si="3"/>
        <v>-16.770812769892352</v>
      </c>
      <c r="F145" s="1196"/>
      <c r="G145" s="1196"/>
      <c r="I145" s="797"/>
      <c r="J145" s="797"/>
      <c r="K145" s="797"/>
    </row>
    <row r="146" spans="2:11" s="21" customFormat="1" ht="15">
      <c r="B146" s="1043" t="s">
        <v>698</v>
      </c>
      <c r="C146" s="1124">
        <v>28.417155409999978</v>
      </c>
      <c r="D146" s="1124">
        <v>31.76744655000001</v>
      </c>
      <c r="E146" s="1051">
        <f t="shared" si="3"/>
        <v>11.789678071792743</v>
      </c>
      <c r="F146" s="1196"/>
      <c r="G146" s="1196"/>
      <c r="I146" s="797"/>
      <c r="J146" s="797"/>
      <c r="K146" s="797"/>
    </row>
    <row r="147" spans="2:11" s="21" customFormat="1" ht="15">
      <c r="B147" s="1043" t="s">
        <v>599</v>
      </c>
      <c r="C147" s="1124">
        <v>221.73538587</v>
      </c>
      <c r="D147" s="1124">
        <v>192.35539716999997</v>
      </c>
      <c r="E147" s="1051">
        <f t="shared" si="3"/>
        <v>-13.25002258197302</v>
      </c>
      <c r="F147" s="1196"/>
      <c r="G147" s="1196"/>
      <c r="I147" s="797"/>
      <c r="J147" s="797"/>
      <c r="K147" s="797"/>
    </row>
    <row r="148" spans="2:11" s="21" customFormat="1" ht="15">
      <c r="B148" s="1043" t="s">
        <v>699</v>
      </c>
      <c r="C148" s="1124">
        <v>6.491581920000001</v>
      </c>
      <c r="D148" s="1124">
        <v>4.163674299999999</v>
      </c>
      <c r="E148" s="1051">
        <f t="shared" si="3"/>
        <v>-35.86040580999094</v>
      </c>
      <c r="F148" s="1196"/>
      <c r="G148" s="1196"/>
      <c r="I148" s="797"/>
      <c r="J148" s="797"/>
      <c r="K148" s="797"/>
    </row>
    <row r="149" spans="2:11" s="21" customFormat="1" ht="15">
      <c r="B149" s="1043" t="s">
        <v>700</v>
      </c>
      <c r="C149" s="1124">
        <v>14.420556109999998</v>
      </c>
      <c r="D149" s="1124">
        <v>17.00123744</v>
      </c>
      <c r="E149" s="1051">
        <f t="shared" si="3"/>
        <v>17.895851660050877</v>
      </c>
      <c r="F149" s="1196"/>
      <c r="G149" s="1196"/>
      <c r="I149" s="797"/>
      <c r="J149" s="797"/>
      <c r="K149" s="797"/>
    </row>
    <row r="150" spans="2:11" s="21" customFormat="1" ht="15">
      <c r="B150" s="1043" t="s">
        <v>696</v>
      </c>
      <c r="C150" s="1124">
        <v>919.2355359900018</v>
      </c>
      <c r="D150" s="1124">
        <v>933.5139910400005</v>
      </c>
      <c r="E150" s="1051">
        <f t="shared" si="3"/>
        <v>1.553296678703897</v>
      </c>
      <c r="F150" s="1196"/>
      <c r="G150" s="1196"/>
      <c r="I150" s="797"/>
      <c r="J150" s="797"/>
      <c r="K150" s="797"/>
    </row>
    <row r="151" spans="2:11" s="21" customFormat="1" ht="15">
      <c r="B151" s="1043" t="s">
        <v>701</v>
      </c>
      <c r="C151" s="1124">
        <v>117.17505490000003</v>
      </c>
      <c r="D151" s="1124">
        <v>106.96784422999994</v>
      </c>
      <c r="E151" s="1051">
        <f t="shared" si="3"/>
        <v>-8.711078205776113</v>
      </c>
      <c r="F151" s="1196"/>
      <c r="G151" s="1196"/>
      <c r="I151" s="797"/>
      <c r="J151" s="797"/>
      <c r="K151" s="797"/>
    </row>
    <row r="152" spans="2:11" s="21" customFormat="1" ht="15">
      <c r="B152" s="1043" t="s">
        <v>702</v>
      </c>
      <c r="C152" s="1124">
        <v>148.26844246999988</v>
      </c>
      <c r="D152" s="1124">
        <v>132.22374190999994</v>
      </c>
      <c r="E152" s="1051">
        <f t="shared" si="3"/>
        <v>-10.82138605674391</v>
      </c>
      <c r="F152" s="1196"/>
      <c r="G152" s="1196"/>
      <c r="I152" s="797"/>
      <c r="J152" s="797"/>
      <c r="K152" s="797"/>
    </row>
    <row r="153" spans="2:11" s="21" customFormat="1" ht="15">
      <c r="B153" s="1043" t="s">
        <v>697</v>
      </c>
      <c r="C153" s="1124">
        <v>16.10527438</v>
      </c>
      <c r="D153" s="1124">
        <v>13.572852350000002</v>
      </c>
      <c r="E153" s="1051">
        <f t="shared" si="3"/>
        <v>-15.724178118597187</v>
      </c>
      <c r="F153" s="1196"/>
      <c r="G153" s="1196"/>
      <c r="I153" s="797"/>
      <c r="J153" s="797"/>
      <c r="K153" s="797"/>
    </row>
    <row r="154" spans="2:11" s="21" customFormat="1" ht="15">
      <c r="B154" s="1044" t="s">
        <v>703</v>
      </c>
      <c r="C154" s="1124">
        <v>13.87537275</v>
      </c>
      <c r="D154" s="1124">
        <v>15.385487399999999</v>
      </c>
      <c r="E154" s="1051">
        <f t="shared" si="3"/>
        <v>10.883416807667379</v>
      </c>
      <c r="F154" s="1196"/>
      <c r="G154" s="1196"/>
      <c r="I154" s="797"/>
      <c r="J154" s="797"/>
      <c r="K154" s="797"/>
    </row>
    <row r="155" spans="2:11" s="21" customFormat="1" ht="15">
      <c r="B155" s="1042" t="s">
        <v>693</v>
      </c>
      <c r="C155" s="1124">
        <v>13.87537275</v>
      </c>
      <c r="D155" s="1124">
        <v>15.385487399999999</v>
      </c>
      <c r="E155" s="1051">
        <f t="shared" si="3"/>
        <v>10.883416807667379</v>
      </c>
      <c r="F155" s="1196"/>
      <c r="G155" s="1196"/>
      <c r="I155" s="797"/>
      <c r="J155" s="797"/>
      <c r="K155" s="797"/>
    </row>
    <row r="156" spans="2:11" s="21" customFormat="1" ht="15">
      <c r="B156" s="1044" t="s">
        <v>183</v>
      </c>
      <c r="C156" s="1124">
        <v>13.583414139999999</v>
      </c>
      <c r="D156" s="1124">
        <v>14.31444693</v>
      </c>
      <c r="E156" s="1051">
        <f t="shared" si="3"/>
        <v>5.381804474673868</v>
      </c>
      <c r="F156" s="1196"/>
      <c r="G156" s="1196"/>
      <c r="I156" s="797"/>
      <c r="J156" s="797"/>
      <c r="K156" s="797"/>
    </row>
    <row r="157" spans="2:11" s="21" customFormat="1" ht="15">
      <c r="B157" s="1042" t="s">
        <v>600</v>
      </c>
      <c r="C157" s="1124">
        <v>13.583414139999999</v>
      </c>
      <c r="D157" s="1124">
        <v>14.31444693</v>
      </c>
      <c r="E157" s="1051">
        <f t="shared" si="3"/>
        <v>5.381804474673868</v>
      </c>
      <c r="F157" s="1196"/>
      <c r="G157" s="1196"/>
      <c r="I157" s="797"/>
      <c r="J157" s="797"/>
      <c r="K157" s="797"/>
    </row>
    <row r="158" spans="2:11" s="21" customFormat="1" ht="15">
      <c r="B158" s="1044" t="s">
        <v>184</v>
      </c>
      <c r="C158" s="1124">
        <v>66.93961267999997</v>
      </c>
      <c r="D158" s="1124">
        <v>81.90150839</v>
      </c>
      <c r="E158" s="1051">
        <f t="shared" si="3"/>
        <v>22.351332956651994</v>
      </c>
      <c r="F158" s="1196"/>
      <c r="G158" s="1196"/>
      <c r="I158" s="797"/>
      <c r="J158" s="797"/>
      <c r="K158" s="797"/>
    </row>
    <row r="159" spans="2:11" s="21" customFormat="1" ht="30">
      <c r="B159" s="1042" t="s">
        <v>601</v>
      </c>
      <c r="C159" s="1124">
        <v>17.68130095999998</v>
      </c>
      <c r="D159" s="1124">
        <v>19.018127100000005</v>
      </c>
      <c r="E159" s="1051">
        <f t="shared" si="3"/>
        <v>7.560677480827316</v>
      </c>
      <c r="F159" s="1196"/>
      <c r="G159" s="1196"/>
      <c r="I159" s="797"/>
      <c r="J159" s="797"/>
      <c r="K159" s="797"/>
    </row>
    <row r="160" spans="2:11" s="21" customFormat="1" ht="15">
      <c r="B160" s="1042" t="s">
        <v>602</v>
      </c>
      <c r="C160" s="1124">
        <v>49.25831171999998</v>
      </c>
      <c r="D160" s="1124">
        <v>62.88338128999999</v>
      </c>
      <c r="E160" s="1051">
        <f t="shared" si="3"/>
        <v>27.66044773813863</v>
      </c>
      <c r="F160" s="1196"/>
      <c r="G160" s="1196"/>
      <c r="I160" s="797"/>
      <c r="J160" s="797"/>
      <c r="K160" s="797"/>
    </row>
    <row r="161" spans="2:11" s="21" customFormat="1" ht="15">
      <c r="B161" s="1044" t="s">
        <v>185</v>
      </c>
      <c r="C161" s="1124">
        <v>140.52840061999999</v>
      </c>
      <c r="D161" s="1124">
        <v>145.38300017000006</v>
      </c>
      <c r="E161" s="1051">
        <f t="shared" si="3"/>
        <v>3.4545326984310343</v>
      </c>
      <c r="F161" s="1196"/>
      <c r="G161" s="1196"/>
      <c r="I161" s="797"/>
      <c r="J161" s="797"/>
      <c r="K161" s="797"/>
    </row>
    <row r="162" spans="2:11" s="21" customFormat="1" ht="30">
      <c r="B162" s="1042" t="s">
        <v>603</v>
      </c>
      <c r="C162" s="1124">
        <v>133.31679492999996</v>
      </c>
      <c r="D162" s="1124">
        <v>136.34198740000008</v>
      </c>
      <c r="E162" s="1051">
        <f t="shared" si="3"/>
        <v>2.269175816586766</v>
      </c>
      <c r="F162" s="1196"/>
      <c r="G162" s="1196"/>
      <c r="I162" s="797"/>
      <c r="J162" s="797"/>
      <c r="K162" s="797"/>
    </row>
    <row r="163" spans="2:11" s="21" customFormat="1" ht="15">
      <c r="B163" s="1042" t="s">
        <v>604</v>
      </c>
      <c r="C163" s="1124">
        <v>0.01013909</v>
      </c>
      <c r="D163" s="1124">
        <v>0.00558376</v>
      </c>
      <c r="E163" s="1051">
        <f t="shared" si="3"/>
        <v>-44.92839100944956</v>
      </c>
      <c r="F163" s="1196"/>
      <c r="G163" s="1196"/>
      <c r="I163" s="797"/>
      <c r="J163" s="797"/>
      <c r="K163" s="797"/>
    </row>
    <row r="164" spans="2:11" s="21" customFormat="1" ht="15">
      <c r="B164" s="1042" t="s">
        <v>605</v>
      </c>
      <c r="C164" s="1124">
        <v>7.2014666</v>
      </c>
      <c r="D164" s="1124">
        <v>9.035429009999996</v>
      </c>
      <c r="E164" s="1051">
        <f t="shared" si="3"/>
        <v>25.466512751721936</v>
      </c>
      <c r="F164" s="1196"/>
      <c r="G164" s="1196"/>
      <c r="I164" s="797"/>
      <c r="J164" s="797"/>
      <c r="K164" s="797"/>
    </row>
    <row r="165" spans="2:11" s="21" customFormat="1" ht="15">
      <c r="B165" s="1045" t="s">
        <v>323</v>
      </c>
      <c r="C165" s="1124">
        <v>51.578485279999995</v>
      </c>
      <c r="D165" s="1124">
        <v>47.41497865</v>
      </c>
      <c r="E165" s="1051">
        <f t="shared" si="3"/>
        <v>-8.072177008296965</v>
      </c>
      <c r="F165" s="1196"/>
      <c r="G165" s="1196"/>
      <c r="I165" s="797"/>
      <c r="J165" s="797"/>
      <c r="K165" s="797"/>
    </row>
    <row r="166" spans="2:11" s="21" customFormat="1" ht="15">
      <c r="B166" s="1043" t="s">
        <v>705</v>
      </c>
      <c r="C166" s="1124">
        <v>42.52846337999999</v>
      </c>
      <c r="D166" s="1124">
        <v>38.06618926000001</v>
      </c>
      <c r="E166" s="1051">
        <f t="shared" si="3"/>
        <v>-10.492441450632029</v>
      </c>
      <c r="F166" s="1196"/>
      <c r="G166" s="1196"/>
      <c r="I166" s="797"/>
      <c r="J166" s="797"/>
      <c r="K166" s="797"/>
    </row>
    <row r="167" spans="2:11" s="21" customFormat="1" ht="15">
      <c r="B167" s="1042" t="s">
        <v>704</v>
      </c>
      <c r="C167" s="1124">
        <v>9.050021899999997</v>
      </c>
      <c r="D167" s="1124">
        <v>9.348789389999999</v>
      </c>
      <c r="E167" s="1051">
        <f t="shared" si="3"/>
        <v>3.301290243286603</v>
      </c>
      <c r="F167" s="1196"/>
      <c r="G167" s="1196"/>
      <c r="I167" s="797"/>
      <c r="J167" s="797"/>
      <c r="K167" s="797"/>
    </row>
    <row r="168" spans="2:11" s="21" customFormat="1" ht="15">
      <c r="B168" s="1046" t="s">
        <v>186</v>
      </c>
      <c r="C168" s="1124">
        <v>13.93222666</v>
      </c>
      <c r="D168" s="1124">
        <v>8.139530529999998</v>
      </c>
      <c r="E168" s="1051">
        <f t="shared" si="3"/>
        <v>-41.5776765004195</v>
      </c>
      <c r="F168" s="1196"/>
      <c r="G168" s="1196"/>
      <c r="I168" s="797"/>
      <c r="J168" s="797"/>
      <c r="K168" s="797"/>
    </row>
    <row r="169" spans="2:11" s="21" customFormat="1" ht="30">
      <c r="B169" s="1043" t="s">
        <v>606</v>
      </c>
      <c r="C169" s="1124">
        <v>4.400005289999999</v>
      </c>
      <c r="D169" s="1124">
        <v>2.5731544299999998</v>
      </c>
      <c r="E169" s="1051">
        <f t="shared" si="3"/>
        <v>-41.51928780976534</v>
      </c>
      <c r="F169" s="1196"/>
      <c r="G169" s="1196"/>
      <c r="I169" s="797"/>
      <c r="J169" s="797"/>
      <c r="K169" s="797"/>
    </row>
    <row r="170" spans="2:11" s="21" customFormat="1" ht="60">
      <c r="B170" s="1042" t="s">
        <v>607</v>
      </c>
      <c r="C170" s="1124">
        <v>6.860435660000002</v>
      </c>
      <c r="D170" s="1124">
        <v>2.180121920000001</v>
      </c>
      <c r="E170" s="1051">
        <f t="shared" si="3"/>
        <v>-68.22181523090036</v>
      </c>
      <c r="F170" s="1196"/>
      <c r="G170" s="1196"/>
      <c r="I170" s="797"/>
      <c r="J170" s="797"/>
      <c r="K170" s="797"/>
    </row>
    <row r="171" spans="2:11" s="21" customFormat="1" ht="30">
      <c r="B171" s="1042" t="s">
        <v>608</v>
      </c>
      <c r="C171" s="1124">
        <v>1.1114034099999999</v>
      </c>
      <c r="D171" s="1124">
        <v>2.2866831399999996</v>
      </c>
      <c r="E171" s="1051">
        <f t="shared" si="3"/>
        <v>105.7473568485812</v>
      </c>
      <c r="F171" s="1196"/>
      <c r="G171" s="1196"/>
      <c r="I171" s="797"/>
      <c r="J171" s="797"/>
      <c r="K171" s="797"/>
    </row>
    <row r="172" spans="2:11" s="21" customFormat="1" ht="15">
      <c r="B172" s="1043" t="s">
        <v>609</v>
      </c>
      <c r="C172" s="1124">
        <v>0.5791345499999999</v>
      </c>
      <c r="D172" s="1124">
        <v>0.26163843000000003</v>
      </c>
      <c r="E172" s="1051">
        <f t="shared" si="3"/>
        <v>-54.822514042721146</v>
      </c>
      <c r="F172" s="1196"/>
      <c r="G172" s="1196"/>
      <c r="I172" s="797"/>
      <c r="J172" s="797"/>
      <c r="K172" s="797"/>
    </row>
    <row r="173" spans="2:11" s="21" customFormat="1" ht="45">
      <c r="B173" s="1043" t="s">
        <v>610</v>
      </c>
      <c r="C173" s="1124">
        <v>0.9812477499999999</v>
      </c>
      <c r="D173" s="1124">
        <v>0.8379326099999999</v>
      </c>
      <c r="E173" s="1051">
        <f t="shared" si="3"/>
        <v>-14.60539807607203</v>
      </c>
      <c r="F173" s="1196"/>
      <c r="G173" s="1196"/>
      <c r="I173" s="797"/>
      <c r="J173" s="797"/>
      <c r="K173" s="797"/>
    </row>
    <row r="174" spans="2:11" s="21" customFormat="1" ht="15">
      <c r="B174" s="1044" t="s">
        <v>187</v>
      </c>
      <c r="C174" s="1124">
        <v>119.36052137000001</v>
      </c>
      <c r="D174" s="1124">
        <v>121.44192550999995</v>
      </c>
      <c r="E174" s="1051">
        <f t="shared" si="3"/>
        <v>1.743796119613017</v>
      </c>
      <c r="F174" s="1196"/>
      <c r="G174" s="1196"/>
      <c r="I174" s="797"/>
      <c r="J174" s="797"/>
      <c r="K174" s="797"/>
    </row>
    <row r="175" spans="2:11" s="21" customFormat="1" ht="30">
      <c r="B175" s="1047" t="s">
        <v>611</v>
      </c>
      <c r="C175" s="1124">
        <v>119.36052137000001</v>
      </c>
      <c r="D175" s="1124">
        <v>121.44192550999995</v>
      </c>
      <c r="E175" s="1051">
        <f t="shared" si="3"/>
        <v>1.743796119613017</v>
      </c>
      <c r="F175" s="1196"/>
      <c r="G175" s="1196"/>
      <c r="I175" s="797"/>
      <c r="J175" s="797"/>
      <c r="K175" s="797"/>
    </row>
    <row r="176" spans="2:11" s="21" customFormat="1" ht="15">
      <c r="B176" s="1048" t="s">
        <v>706</v>
      </c>
      <c r="C176" s="1124">
        <v>1.7291126899999998</v>
      </c>
      <c r="D176" s="1124">
        <v>0.9228410000000015</v>
      </c>
      <c r="E176" s="1051">
        <f t="shared" si="3"/>
        <v>-46.629215936180444</v>
      </c>
      <c r="F176" s="1196"/>
      <c r="G176" s="1196"/>
      <c r="I176" s="797"/>
      <c r="J176" s="797"/>
      <c r="K176" s="797"/>
    </row>
    <row r="177" spans="2:11" s="21" customFormat="1" ht="30">
      <c r="B177" s="1042" t="s">
        <v>612</v>
      </c>
      <c r="C177" s="1125">
        <v>1.7291126899999998</v>
      </c>
      <c r="D177" s="1125">
        <v>0.9228410000000015</v>
      </c>
      <c r="E177" s="1051">
        <f t="shared" si="3"/>
        <v>-46.629215936180444</v>
      </c>
      <c r="F177" s="1196"/>
      <c r="G177" s="1196"/>
      <c r="I177" s="797"/>
      <c r="J177" s="797"/>
      <c r="K177" s="797"/>
    </row>
    <row r="178" spans="2:11" s="21" customFormat="1" ht="30">
      <c r="B178" s="1047" t="s">
        <v>613</v>
      </c>
      <c r="C178" s="1124">
        <v>0</v>
      </c>
      <c r="D178" s="1124">
        <v>0</v>
      </c>
      <c r="E178" s="1051">
        <f t="shared" si="3"/>
      </c>
      <c r="F178" s="1196"/>
      <c r="G178" s="1196"/>
      <c r="I178" s="797"/>
      <c r="J178" s="797"/>
      <c r="K178" s="797"/>
    </row>
    <row r="179" spans="2:11" s="21" customFormat="1" ht="30">
      <c r="B179" s="1048" t="s">
        <v>342</v>
      </c>
      <c r="C179" s="1124">
        <v>1116.3058038200002</v>
      </c>
      <c r="D179" s="1124">
        <v>1307.9519768599996</v>
      </c>
      <c r="E179" s="1051">
        <f t="shared" si="3"/>
        <v>17.16789184327323</v>
      </c>
      <c r="F179" s="1196"/>
      <c r="G179" s="1196"/>
      <c r="I179" s="797"/>
      <c r="J179" s="797"/>
      <c r="K179" s="797"/>
    </row>
    <row r="180" spans="2:11" s="21" customFormat="1" ht="15">
      <c r="B180" s="1047" t="s">
        <v>614</v>
      </c>
      <c r="C180" s="1124">
        <v>271.94481929999995</v>
      </c>
      <c r="D180" s="1124">
        <v>286.38159041</v>
      </c>
      <c r="E180" s="1051">
        <f t="shared" si="3"/>
        <v>5.308713417362032</v>
      </c>
      <c r="F180" s="1196"/>
      <c r="G180" s="1196"/>
      <c r="I180" s="797"/>
      <c r="J180" s="797"/>
      <c r="K180" s="797"/>
    </row>
    <row r="181" spans="2:11" s="21" customFormat="1" ht="14.25" customHeight="1">
      <c r="B181" s="1047" t="s">
        <v>787</v>
      </c>
      <c r="C181" s="1124">
        <v>844.3609845200003</v>
      </c>
      <c r="D181" s="1124">
        <v>1021.5703864499997</v>
      </c>
      <c r="E181" s="1051">
        <f t="shared" si="3"/>
        <v>20.987398183815742</v>
      </c>
      <c r="F181" s="1196"/>
      <c r="G181" s="1196"/>
      <c r="I181" s="797"/>
      <c r="J181" s="797"/>
      <c r="K181" s="797"/>
    </row>
    <row r="182" spans="2:11" s="21" customFormat="1" ht="15">
      <c r="B182" s="1227" t="s">
        <v>188</v>
      </c>
      <c r="C182" s="1124">
        <v>850.8290365799996</v>
      </c>
      <c r="D182" s="1124">
        <v>821.4090583500002</v>
      </c>
      <c r="E182" s="1051">
        <f t="shared" si="3"/>
        <v>-3.4578013872512137</v>
      </c>
      <c r="F182" s="1196"/>
      <c r="G182" s="1196"/>
      <c r="I182" s="797"/>
      <c r="J182" s="797"/>
      <c r="K182" s="797"/>
    </row>
    <row r="183" spans="2:11" s="21" customFormat="1" ht="60">
      <c r="B183" s="1042" t="s">
        <v>615</v>
      </c>
      <c r="C183" s="1124">
        <v>482.66277420999927</v>
      </c>
      <c r="D183" s="1125">
        <v>432.2997601700003</v>
      </c>
      <c r="E183" s="1051">
        <f aca="true" t="shared" si="4" ref="E183:E244">_xlfn.IFERROR(IF(100*(D183/C183-1)&gt;500,"*",100*(D183/C183-1)),"")</f>
        <v>-10.43441026137366</v>
      </c>
      <c r="F183" s="1196"/>
      <c r="G183" s="1196"/>
      <c r="I183" s="797"/>
      <c r="J183" s="797"/>
      <c r="K183" s="797"/>
    </row>
    <row r="184" spans="2:11" s="21" customFormat="1" ht="15">
      <c r="B184" s="1043" t="s">
        <v>616</v>
      </c>
      <c r="C184" s="1124">
        <v>352.5371435300004</v>
      </c>
      <c r="D184" s="1124">
        <v>373.66833063999997</v>
      </c>
      <c r="E184" s="1051">
        <f t="shared" si="4"/>
        <v>5.994031408551814</v>
      </c>
      <c r="F184" s="1196"/>
      <c r="G184" s="1196"/>
      <c r="I184" s="797"/>
      <c r="J184" s="797"/>
      <c r="K184" s="797"/>
    </row>
    <row r="185" spans="2:11" s="21" customFormat="1" ht="15">
      <c r="B185" s="1043" t="s">
        <v>617</v>
      </c>
      <c r="C185" s="1124">
        <v>15.629118839999997</v>
      </c>
      <c r="D185" s="1124">
        <v>15.44096754</v>
      </c>
      <c r="E185" s="1051">
        <f t="shared" si="4"/>
        <v>-1.2038509779480067</v>
      </c>
      <c r="F185" s="1196"/>
      <c r="G185" s="1196"/>
      <c r="I185" s="797"/>
      <c r="J185" s="797"/>
      <c r="K185" s="797"/>
    </row>
    <row r="186" spans="2:11" s="21" customFormat="1" ht="45">
      <c r="B186" s="1041" t="s">
        <v>618</v>
      </c>
      <c r="C186" s="1124">
        <v>117.73068806000003</v>
      </c>
      <c r="D186" s="1124">
        <v>118.90204279000011</v>
      </c>
      <c r="E186" s="1051">
        <f t="shared" si="4"/>
        <v>0.9949442658511609</v>
      </c>
      <c r="F186" s="1196"/>
      <c r="G186" s="1196"/>
      <c r="I186" s="797"/>
      <c r="J186" s="797"/>
      <c r="K186" s="797"/>
    </row>
    <row r="187" spans="2:11" s="21" customFormat="1" ht="45">
      <c r="B187" s="1043" t="s">
        <v>707</v>
      </c>
      <c r="C187" s="1124">
        <v>117.73068806000003</v>
      </c>
      <c r="D187" s="1124">
        <v>118.90204279000011</v>
      </c>
      <c r="E187" s="1051">
        <f t="shared" si="4"/>
        <v>0.9949442658511609</v>
      </c>
      <c r="F187" s="1196"/>
      <c r="G187" s="1196"/>
      <c r="I187" s="797"/>
      <c r="J187" s="797"/>
      <c r="K187" s="797"/>
    </row>
    <row r="188" spans="2:11" s="21" customFormat="1" ht="30">
      <c r="B188" s="1041" t="s">
        <v>619</v>
      </c>
      <c r="C188" s="1124">
        <v>201.31345238999998</v>
      </c>
      <c r="D188" s="1124">
        <v>205.6275023199999</v>
      </c>
      <c r="E188" s="1051">
        <f t="shared" si="4"/>
        <v>2.142951640232371</v>
      </c>
      <c r="F188" s="1196"/>
      <c r="G188" s="1196"/>
      <c r="I188" s="797"/>
      <c r="J188" s="797"/>
      <c r="K188" s="797"/>
    </row>
    <row r="189" spans="2:11" s="21" customFormat="1" ht="15">
      <c r="B189" s="1043" t="s">
        <v>620</v>
      </c>
      <c r="C189" s="1124">
        <v>23.943864350000002</v>
      </c>
      <c r="D189" s="1124">
        <v>23.29436726999998</v>
      </c>
      <c r="E189" s="1051">
        <f t="shared" si="4"/>
        <v>-2.7125825242992563</v>
      </c>
      <c r="F189" s="1196"/>
      <c r="G189" s="1196"/>
      <c r="I189" s="797"/>
      <c r="J189" s="797"/>
      <c r="K189" s="797"/>
    </row>
    <row r="190" spans="2:11" s="21" customFormat="1" ht="15">
      <c r="B190" s="1043" t="s">
        <v>621</v>
      </c>
      <c r="C190" s="1124">
        <v>177.36958803999997</v>
      </c>
      <c r="D190" s="1124">
        <v>182.33313504999992</v>
      </c>
      <c r="E190" s="1051">
        <f t="shared" si="4"/>
        <v>2.798420554982961</v>
      </c>
      <c r="F190" s="1196"/>
      <c r="G190" s="1196"/>
      <c r="I190" s="797"/>
      <c r="J190" s="797"/>
      <c r="K190" s="797"/>
    </row>
    <row r="191" spans="2:11" s="21" customFormat="1" ht="15">
      <c r="B191" s="1041" t="s">
        <v>708</v>
      </c>
      <c r="C191" s="1124">
        <v>107.49952780000002</v>
      </c>
      <c r="D191" s="1124">
        <v>99.05382209000003</v>
      </c>
      <c r="E191" s="1051">
        <f t="shared" si="4"/>
        <v>-7.8565049380616925</v>
      </c>
      <c r="F191" s="1196"/>
      <c r="G191" s="1196"/>
      <c r="I191" s="797"/>
      <c r="J191" s="797"/>
      <c r="K191" s="797"/>
    </row>
    <row r="192" spans="2:11" s="21" customFormat="1" ht="15">
      <c r="B192" s="1043" t="s">
        <v>709</v>
      </c>
      <c r="C192" s="1124">
        <v>59.07790526</v>
      </c>
      <c r="D192" s="1124">
        <v>51.47287340999999</v>
      </c>
      <c r="E192" s="1051">
        <f t="shared" si="4"/>
        <v>-12.872886769648495</v>
      </c>
      <c r="F192" s="1196"/>
      <c r="G192" s="1196"/>
      <c r="I192" s="797"/>
      <c r="J192" s="797"/>
      <c r="K192" s="797"/>
    </row>
    <row r="193" spans="2:11" s="21" customFormat="1" ht="15">
      <c r="B193" s="1043" t="s">
        <v>710</v>
      </c>
      <c r="C193" s="1124">
        <v>48.42162254000002</v>
      </c>
      <c r="D193" s="1124">
        <v>47.58094868000003</v>
      </c>
      <c r="E193" s="1051">
        <f t="shared" si="4"/>
        <v>-1.7361538418204203</v>
      </c>
      <c r="F193" s="1196"/>
      <c r="G193" s="1196"/>
      <c r="I193" s="797"/>
      <c r="J193" s="797"/>
      <c r="K193" s="797"/>
    </row>
    <row r="194" spans="2:11" s="21" customFormat="1" ht="15">
      <c r="B194" s="1041" t="s">
        <v>189</v>
      </c>
      <c r="C194" s="1124">
        <v>773.9909609299999</v>
      </c>
      <c r="D194" s="1124">
        <v>834.8581965499999</v>
      </c>
      <c r="E194" s="1051">
        <f t="shared" si="4"/>
        <v>7.864075769937173</v>
      </c>
      <c r="F194" s="1196"/>
      <c r="G194" s="1196"/>
      <c r="I194" s="797"/>
      <c r="J194" s="797"/>
      <c r="K194" s="797"/>
    </row>
    <row r="195" spans="2:11" s="21" customFormat="1" ht="15">
      <c r="B195" s="1043" t="s">
        <v>622</v>
      </c>
      <c r="C195" s="1124">
        <v>200.71026335999997</v>
      </c>
      <c r="D195" s="1124">
        <v>209.51888320000003</v>
      </c>
      <c r="E195" s="1051">
        <f t="shared" si="4"/>
        <v>4.388724170124103</v>
      </c>
      <c r="F195" s="1196"/>
      <c r="G195" s="1196"/>
      <c r="I195" s="797"/>
      <c r="J195" s="797"/>
      <c r="K195" s="797"/>
    </row>
    <row r="196" spans="2:11" s="21" customFormat="1" ht="30">
      <c r="B196" s="1043" t="s">
        <v>623</v>
      </c>
      <c r="C196" s="1124">
        <v>446.0628303000001</v>
      </c>
      <c r="D196" s="1124">
        <v>543.2394462399999</v>
      </c>
      <c r="E196" s="1051">
        <f t="shared" si="4"/>
        <v>21.785409888253525</v>
      </c>
      <c r="F196" s="1196"/>
      <c r="G196" s="1196"/>
      <c r="I196" s="797"/>
      <c r="J196" s="797"/>
      <c r="K196" s="797"/>
    </row>
    <row r="197" spans="2:11" s="21" customFormat="1" ht="15">
      <c r="B197" s="1043" t="s">
        <v>624</v>
      </c>
      <c r="C197" s="1124">
        <v>127.21786726999996</v>
      </c>
      <c r="D197" s="1124">
        <v>82.09986711000003</v>
      </c>
      <c r="E197" s="1051">
        <f t="shared" si="4"/>
        <v>-35.46514426644494</v>
      </c>
      <c r="F197" s="1196"/>
      <c r="G197" s="1196"/>
      <c r="I197" s="797"/>
      <c r="J197" s="797"/>
      <c r="K197" s="797"/>
    </row>
    <row r="198" spans="2:11" s="21" customFormat="1" ht="15">
      <c r="B198" s="1041" t="s">
        <v>190</v>
      </c>
      <c r="C198" s="1124">
        <v>105.90124463000004</v>
      </c>
      <c r="D198" s="1124">
        <v>152.68831379</v>
      </c>
      <c r="E198" s="1051">
        <f t="shared" si="4"/>
        <v>44.17990489485331</v>
      </c>
      <c r="F198" s="1196"/>
      <c r="G198" s="1196"/>
      <c r="I198" s="797"/>
      <c r="J198" s="797"/>
      <c r="K198" s="797"/>
    </row>
    <row r="199" spans="2:11" s="21" customFormat="1" ht="45">
      <c r="B199" s="1043" t="s">
        <v>625</v>
      </c>
      <c r="C199" s="1124">
        <v>53.83173296999999</v>
      </c>
      <c r="D199" s="1124">
        <v>85.76192508000001</v>
      </c>
      <c r="E199" s="1051">
        <f t="shared" si="4"/>
        <v>59.31481367652509</v>
      </c>
      <c r="F199" s="1196"/>
      <c r="G199" s="1196"/>
      <c r="I199" s="797"/>
      <c r="J199" s="797"/>
      <c r="K199" s="797"/>
    </row>
    <row r="200" spans="2:11" s="21" customFormat="1" ht="15">
      <c r="B200" s="1043" t="s">
        <v>626</v>
      </c>
      <c r="C200" s="1124">
        <v>2.1864003700000003</v>
      </c>
      <c r="D200" s="1124">
        <v>16.06159018</v>
      </c>
      <c r="E200" s="1051" t="str">
        <f t="shared" si="4"/>
        <v>*</v>
      </c>
      <c r="F200" s="1196"/>
      <c r="G200" s="1196"/>
      <c r="I200" s="797"/>
      <c r="J200" s="797"/>
      <c r="K200" s="797"/>
    </row>
    <row r="201" spans="2:11" s="21" customFormat="1" ht="45">
      <c r="B201" s="1043" t="s">
        <v>627</v>
      </c>
      <c r="C201" s="1124">
        <v>49.88311129000004</v>
      </c>
      <c r="D201" s="1124">
        <v>50.86479852999999</v>
      </c>
      <c r="E201" s="1051">
        <f t="shared" si="4"/>
        <v>1.9679751615588215</v>
      </c>
      <c r="F201" s="1196"/>
      <c r="G201" s="1196"/>
      <c r="I201" s="797"/>
      <c r="J201" s="797"/>
      <c r="K201" s="797"/>
    </row>
    <row r="202" spans="2:11" s="21" customFormat="1" ht="15">
      <c r="B202" s="1041" t="s">
        <v>711</v>
      </c>
      <c r="C202" s="1124">
        <v>42.97653103000001</v>
      </c>
      <c r="D202" s="1124">
        <v>45.924404120000005</v>
      </c>
      <c r="E202" s="1051">
        <f t="shared" si="4"/>
        <v>6.859262530850185</v>
      </c>
      <c r="F202" s="1196"/>
      <c r="G202" s="1196"/>
      <c r="I202" s="797"/>
      <c r="J202" s="797"/>
      <c r="K202" s="797"/>
    </row>
    <row r="203" spans="2:11" s="21" customFormat="1" ht="30">
      <c r="B203" s="1043" t="s">
        <v>628</v>
      </c>
      <c r="C203" s="1124">
        <v>9.746224700000004</v>
      </c>
      <c r="D203" s="1124">
        <v>15.736457470000007</v>
      </c>
      <c r="E203" s="1051">
        <f t="shared" si="4"/>
        <v>61.46208356965133</v>
      </c>
      <c r="F203" s="1196"/>
      <c r="G203" s="1196"/>
      <c r="I203" s="797"/>
      <c r="J203" s="797"/>
      <c r="K203" s="797"/>
    </row>
    <row r="204" spans="2:11" s="21" customFormat="1" ht="30">
      <c r="B204" s="1043" t="s">
        <v>629</v>
      </c>
      <c r="C204" s="1124">
        <v>3.77204288</v>
      </c>
      <c r="D204" s="1124">
        <v>3.1216366700000004</v>
      </c>
      <c r="E204" s="1051">
        <f t="shared" si="4"/>
        <v>-17.242810611951466</v>
      </c>
      <c r="F204" s="1196"/>
      <c r="G204" s="1196"/>
      <c r="I204" s="797"/>
      <c r="J204" s="797"/>
      <c r="K204" s="797"/>
    </row>
    <row r="205" spans="2:11" s="21" customFormat="1" ht="15">
      <c r="B205" s="1043" t="s">
        <v>630</v>
      </c>
      <c r="C205" s="1124">
        <v>12.36338604</v>
      </c>
      <c r="D205" s="1124">
        <v>9.81963168</v>
      </c>
      <c r="E205" s="1051">
        <f t="shared" si="4"/>
        <v>-20.574900369284265</v>
      </c>
      <c r="F205" s="1196"/>
      <c r="G205" s="1196"/>
      <c r="I205" s="797"/>
      <c r="J205" s="797"/>
      <c r="K205" s="797"/>
    </row>
    <row r="206" spans="2:11" s="21" customFormat="1" ht="30">
      <c r="B206" s="1043" t="s">
        <v>631</v>
      </c>
      <c r="C206" s="1124">
        <v>1.24048077</v>
      </c>
      <c r="D206" s="1124">
        <v>1.5778363199999996</v>
      </c>
      <c r="E206" s="1051">
        <f t="shared" si="4"/>
        <v>27.19554854526278</v>
      </c>
      <c r="F206" s="1196"/>
      <c r="G206" s="1196"/>
      <c r="I206" s="797"/>
      <c r="J206" s="797"/>
      <c r="K206" s="797"/>
    </row>
    <row r="207" spans="2:11" s="21" customFormat="1" ht="30">
      <c r="B207" s="1043" t="s">
        <v>632</v>
      </c>
      <c r="C207" s="1124">
        <v>11.962699280000004</v>
      </c>
      <c r="D207" s="1124">
        <v>13.23122472</v>
      </c>
      <c r="E207" s="1051">
        <f t="shared" si="4"/>
        <v>10.604006757244132</v>
      </c>
      <c r="F207" s="1196"/>
      <c r="G207" s="1196"/>
      <c r="I207" s="797"/>
      <c r="J207" s="797"/>
      <c r="K207" s="797"/>
    </row>
    <row r="208" spans="2:11" s="21" customFormat="1" ht="30">
      <c r="B208" s="1043" t="s">
        <v>633</v>
      </c>
      <c r="C208" s="1124">
        <v>1.4380553500000002</v>
      </c>
      <c r="D208" s="1124">
        <v>1.7778416199999998</v>
      </c>
      <c r="E208" s="1051">
        <f t="shared" si="4"/>
        <v>23.62817745506107</v>
      </c>
      <c r="F208" s="1196"/>
      <c r="G208" s="1196"/>
      <c r="I208" s="797"/>
      <c r="J208" s="797"/>
      <c r="K208" s="797"/>
    </row>
    <row r="209" spans="2:11" s="21" customFormat="1" ht="30">
      <c r="B209" s="1043" t="s">
        <v>634</v>
      </c>
      <c r="C209" s="1124">
        <v>1.8593027500000001</v>
      </c>
      <c r="D209" s="1124">
        <v>0.17704150000000002</v>
      </c>
      <c r="E209" s="1051">
        <f t="shared" si="4"/>
        <v>-90.47807034115343</v>
      </c>
      <c r="F209" s="1196"/>
      <c r="G209" s="1196"/>
      <c r="I209" s="797"/>
      <c r="J209" s="797"/>
      <c r="K209" s="797"/>
    </row>
    <row r="210" spans="2:11" s="21" customFormat="1" ht="30">
      <c r="B210" s="1043" t="s">
        <v>635</v>
      </c>
      <c r="C210" s="1124">
        <v>0.5943392599999998</v>
      </c>
      <c r="D210" s="1124">
        <v>0.48273414000000003</v>
      </c>
      <c r="E210" s="1051">
        <f t="shared" si="4"/>
        <v>-18.778015775030543</v>
      </c>
      <c r="F210" s="1196"/>
      <c r="G210" s="1196"/>
      <c r="I210" s="797"/>
      <c r="J210" s="797"/>
      <c r="K210" s="797"/>
    </row>
    <row r="211" spans="2:11" s="21" customFormat="1" ht="15">
      <c r="B211" s="1041" t="s">
        <v>191</v>
      </c>
      <c r="C211" s="1124">
        <v>142.97617629999993</v>
      </c>
      <c r="D211" s="1124">
        <v>160.08496989999995</v>
      </c>
      <c r="E211" s="1051">
        <f t="shared" si="4"/>
        <v>11.966184886705511</v>
      </c>
      <c r="F211" s="1196"/>
      <c r="G211" s="1196"/>
      <c r="I211" s="797"/>
      <c r="J211" s="797"/>
      <c r="K211" s="797"/>
    </row>
    <row r="212" spans="2:11" s="21" customFormat="1" ht="45">
      <c r="B212" s="1043" t="s">
        <v>636</v>
      </c>
      <c r="C212" s="1124">
        <v>46.42327031</v>
      </c>
      <c r="D212" s="1124">
        <v>51.901257269999974</v>
      </c>
      <c r="E212" s="1051">
        <f t="shared" si="4"/>
        <v>11.800088454388714</v>
      </c>
      <c r="F212" s="1196"/>
      <c r="G212" s="1196"/>
      <c r="I212" s="797"/>
      <c r="J212" s="797"/>
      <c r="K212" s="797"/>
    </row>
    <row r="213" spans="2:11" s="21" customFormat="1" ht="30">
      <c r="B213" s="1043" t="s">
        <v>637</v>
      </c>
      <c r="C213" s="1124">
        <v>35.59865227999995</v>
      </c>
      <c r="D213" s="1124">
        <v>36.805989769999954</v>
      </c>
      <c r="E213" s="1051">
        <f t="shared" si="4"/>
        <v>3.391525837842768</v>
      </c>
      <c r="F213" s="1196"/>
      <c r="G213" s="1196"/>
      <c r="I213" s="797"/>
      <c r="J213" s="797"/>
      <c r="K213" s="797"/>
    </row>
    <row r="214" spans="2:11" s="21" customFormat="1" ht="30">
      <c r="B214" s="1047" t="s">
        <v>638</v>
      </c>
      <c r="C214" s="1124">
        <v>17.826773390000003</v>
      </c>
      <c r="D214" s="1124">
        <v>21.249630009999997</v>
      </c>
      <c r="E214" s="1051">
        <f t="shared" si="4"/>
        <v>19.200651430954174</v>
      </c>
      <c r="F214" s="1196"/>
      <c r="G214" s="1196"/>
      <c r="I214" s="797"/>
      <c r="J214" s="797"/>
      <c r="K214" s="797"/>
    </row>
    <row r="215" spans="2:11" s="21" customFormat="1" ht="30">
      <c r="B215" s="1047" t="s">
        <v>639</v>
      </c>
      <c r="C215" s="1124">
        <v>8.607842959999997</v>
      </c>
      <c r="D215" s="1124">
        <v>4.56129037</v>
      </c>
      <c r="E215" s="1051">
        <f t="shared" si="4"/>
        <v>-47.01006522544643</v>
      </c>
      <c r="F215" s="1196"/>
      <c r="G215" s="1196"/>
      <c r="I215" s="797"/>
      <c r="J215" s="797"/>
      <c r="K215" s="797"/>
    </row>
    <row r="216" spans="2:11" s="21" customFormat="1" ht="15">
      <c r="B216" s="1047" t="s">
        <v>640</v>
      </c>
      <c r="C216" s="1124">
        <v>30.74028433</v>
      </c>
      <c r="D216" s="1124">
        <v>41.74349887000002</v>
      </c>
      <c r="E216" s="1051">
        <f t="shared" si="4"/>
        <v>35.79412090623306</v>
      </c>
      <c r="F216" s="1196"/>
      <c r="G216" s="1196"/>
      <c r="I216" s="797"/>
      <c r="J216" s="797"/>
      <c r="K216" s="797"/>
    </row>
    <row r="217" spans="2:11" s="21" customFormat="1" ht="30">
      <c r="B217" s="1179" t="s">
        <v>858</v>
      </c>
      <c r="C217" s="1125">
        <v>3.7793530299999993</v>
      </c>
      <c r="D217" s="1125">
        <v>3.82330361</v>
      </c>
      <c r="E217" s="1051">
        <f t="shared" si="4"/>
        <v>1.1629127962147656</v>
      </c>
      <c r="F217" s="1196"/>
      <c r="G217" s="1196"/>
      <c r="I217" s="797"/>
      <c r="J217" s="797"/>
      <c r="K217" s="797"/>
    </row>
    <row r="218" spans="2:11" s="21" customFormat="1" ht="15">
      <c r="B218" s="1048" t="s">
        <v>641</v>
      </c>
      <c r="C218" s="1124">
        <v>94.34004564999995</v>
      </c>
      <c r="D218" s="1124">
        <v>81.81717475000004</v>
      </c>
      <c r="E218" s="1051">
        <f t="shared" si="4"/>
        <v>-13.274183634020664</v>
      </c>
      <c r="F218" s="1196"/>
      <c r="G218" s="1196"/>
      <c r="I218" s="797"/>
      <c r="J218" s="797"/>
      <c r="K218" s="797"/>
    </row>
    <row r="219" spans="2:11" s="21" customFormat="1" ht="30">
      <c r="B219" s="1047" t="s">
        <v>642</v>
      </c>
      <c r="C219" s="1124">
        <v>54.72352008999997</v>
      </c>
      <c r="D219" s="1124">
        <v>46.78792589000004</v>
      </c>
      <c r="E219" s="1051">
        <f t="shared" si="4"/>
        <v>-14.501249530272931</v>
      </c>
      <c r="F219" s="1196"/>
      <c r="G219" s="1196"/>
      <c r="I219" s="797"/>
      <c r="J219" s="797"/>
      <c r="K219" s="797"/>
    </row>
    <row r="220" spans="2:11" s="21" customFormat="1" ht="30">
      <c r="B220" s="1047" t="s">
        <v>643</v>
      </c>
      <c r="C220" s="1124">
        <v>39.61652555999998</v>
      </c>
      <c r="D220" s="1124">
        <v>35.029248859999996</v>
      </c>
      <c r="E220" s="1051">
        <f t="shared" si="4"/>
        <v>-11.579199930222217</v>
      </c>
      <c r="F220" s="1196"/>
      <c r="G220" s="1196"/>
      <c r="I220" s="797"/>
      <c r="J220" s="797"/>
      <c r="K220" s="797"/>
    </row>
    <row r="221" spans="2:11" s="21" customFormat="1" ht="15">
      <c r="B221" s="1048" t="s">
        <v>192</v>
      </c>
      <c r="C221" s="1124">
        <v>213.05209671</v>
      </c>
      <c r="D221" s="1124">
        <v>223.56128781</v>
      </c>
      <c r="E221" s="1051">
        <f t="shared" si="4"/>
        <v>4.932686071756809</v>
      </c>
      <c r="F221" s="1196"/>
      <c r="G221" s="1196"/>
      <c r="I221" s="797"/>
      <c r="J221" s="797"/>
      <c r="K221" s="797"/>
    </row>
    <row r="222" spans="2:11" s="21" customFormat="1" ht="30">
      <c r="B222" s="1047" t="s">
        <v>644</v>
      </c>
      <c r="C222" s="1124">
        <v>183.01765160000002</v>
      </c>
      <c r="D222" s="1124">
        <v>202.52708616</v>
      </c>
      <c r="E222" s="1051">
        <f t="shared" si="4"/>
        <v>10.659864985394663</v>
      </c>
      <c r="F222" s="1196"/>
      <c r="G222" s="1196"/>
      <c r="I222" s="797"/>
      <c r="J222" s="797"/>
      <c r="K222" s="797"/>
    </row>
    <row r="223" spans="2:11" s="21" customFormat="1" ht="45">
      <c r="B223" s="1047" t="s">
        <v>645</v>
      </c>
      <c r="C223" s="1124">
        <v>9.54907024</v>
      </c>
      <c r="D223" s="1124">
        <v>1.0774965300000001</v>
      </c>
      <c r="E223" s="1051">
        <f t="shared" si="4"/>
        <v>-88.71621526579115</v>
      </c>
      <c r="F223" s="1196"/>
      <c r="G223" s="1196"/>
      <c r="I223" s="797"/>
      <c r="J223" s="797"/>
      <c r="K223" s="797"/>
    </row>
    <row r="224" spans="2:11" s="21" customFormat="1" ht="30">
      <c r="B224" s="1047" t="s">
        <v>646</v>
      </c>
      <c r="C224" s="1124">
        <v>20.485374869999998</v>
      </c>
      <c r="D224" s="1124">
        <v>19.956705120000006</v>
      </c>
      <c r="E224" s="1051">
        <f t="shared" si="4"/>
        <v>-2.580717967598467</v>
      </c>
      <c r="F224" s="1196"/>
      <c r="G224" s="1196"/>
      <c r="I224" s="797"/>
      <c r="J224" s="797"/>
      <c r="K224" s="797"/>
    </row>
    <row r="225" spans="2:11" s="21" customFormat="1" ht="30">
      <c r="B225" s="1048" t="s">
        <v>647</v>
      </c>
      <c r="C225" s="1124">
        <v>28.376220789999994</v>
      </c>
      <c r="D225" s="1124">
        <v>31.813958219999996</v>
      </c>
      <c r="E225" s="1051">
        <f t="shared" si="4"/>
        <v>12.114852980039847</v>
      </c>
      <c r="F225" s="1196"/>
      <c r="G225" s="1196"/>
      <c r="I225" s="797"/>
      <c r="J225" s="797"/>
      <c r="K225" s="797"/>
    </row>
    <row r="226" spans="2:11" s="21" customFormat="1" ht="15">
      <c r="B226" s="1047" t="s">
        <v>648</v>
      </c>
      <c r="C226" s="1124">
        <v>6.19918954</v>
      </c>
      <c r="D226" s="1124">
        <v>4.35852986</v>
      </c>
      <c r="E226" s="1051">
        <f t="shared" si="4"/>
        <v>-29.691940666166495</v>
      </c>
      <c r="F226" s="1196"/>
      <c r="G226" s="1196"/>
      <c r="I226" s="797"/>
      <c r="J226" s="797"/>
      <c r="K226" s="797"/>
    </row>
    <row r="227" spans="2:11" s="21" customFormat="1" ht="30">
      <c r="B227" s="1047" t="s">
        <v>649</v>
      </c>
      <c r="C227" s="1124">
        <v>4.590928099999999</v>
      </c>
      <c r="D227" s="1124">
        <v>6.20796064</v>
      </c>
      <c r="E227" s="1051">
        <f t="shared" si="4"/>
        <v>35.22234512886404</v>
      </c>
      <c r="F227" s="1196"/>
      <c r="G227" s="1196"/>
      <c r="I227" s="797"/>
      <c r="J227" s="797"/>
      <c r="K227" s="797"/>
    </row>
    <row r="228" spans="2:11" s="21" customFormat="1" ht="30">
      <c r="B228" s="1047" t="s">
        <v>650</v>
      </c>
      <c r="C228" s="1124">
        <v>13.473254669999994</v>
      </c>
      <c r="D228" s="1124">
        <v>14.63004601</v>
      </c>
      <c r="E228" s="1051">
        <f t="shared" si="4"/>
        <v>8.585834442629192</v>
      </c>
      <c r="F228" s="1196"/>
      <c r="G228" s="1196"/>
      <c r="I228" s="797"/>
      <c r="J228" s="797"/>
      <c r="K228" s="797"/>
    </row>
    <row r="229" spans="2:11" s="21" customFormat="1" ht="15">
      <c r="B229" s="1047" t="s">
        <v>651</v>
      </c>
      <c r="C229" s="1124">
        <v>0.11740647</v>
      </c>
      <c r="D229" s="1124">
        <v>1E-36</v>
      </c>
      <c r="E229" s="1051">
        <f t="shared" si="4"/>
        <v>-100</v>
      </c>
      <c r="F229" s="1196"/>
      <c r="G229" s="1196"/>
      <c r="I229" s="797"/>
      <c r="J229" s="797"/>
      <c r="K229" s="797"/>
    </row>
    <row r="230" spans="2:11" s="21" customFormat="1" ht="30">
      <c r="B230" s="1047" t="s">
        <v>652</v>
      </c>
      <c r="C230" s="1124">
        <v>3.9954420099999983</v>
      </c>
      <c r="D230" s="1124">
        <v>6.617421709999999</v>
      </c>
      <c r="E230" s="1051">
        <f t="shared" si="4"/>
        <v>65.62427119296375</v>
      </c>
      <c r="F230" s="1196"/>
      <c r="G230" s="1196"/>
      <c r="I230" s="797"/>
      <c r="J230" s="797"/>
      <c r="K230" s="797"/>
    </row>
    <row r="231" spans="2:11" s="21" customFormat="1" ht="15">
      <c r="B231" s="1048" t="s">
        <v>653</v>
      </c>
      <c r="C231" s="1124">
        <v>21.968658109999986</v>
      </c>
      <c r="D231" s="1124">
        <v>25.89613432</v>
      </c>
      <c r="E231" s="1051">
        <f t="shared" si="4"/>
        <v>17.877633628483913</v>
      </c>
      <c r="F231" s="1196"/>
      <c r="G231" s="1196"/>
      <c r="I231" s="797"/>
      <c r="J231" s="797"/>
      <c r="K231" s="797"/>
    </row>
    <row r="232" spans="2:11" s="21" customFormat="1" ht="15">
      <c r="B232" s="1047" t="s">
        <v>788</v>
      </c>
      <c r="C232" s="1124">
        <v>21.937054799999988</v>
      </c>
      <c r="D232" s="1124">
        <v>25.76095042</v>
      </c>
      <c r="E232" s="1051">
        <f t="shared" si="4"/>
        <v>17.431216974486553</v>
      </c>
      <c r="F232" s="1196"/>
      <c r="G232" s="1196"/>
      <c r="I232" s="797"/>
      <c r="J232" s="797"/>
      <c r="K232" s="797"/>
    </row>
    <row r="233" spans="2:11" s="21" customFormat="1" ht="15" customHeight="1">
      <c r="B233" s="1049" t="s">
        <v>654</v>
      </c>
      <c r="C233" s="1124">
        <v>0.03160331</v>
      </c>
      <c r="D233" s="1124">
        <v>0.1351839</v>
      </c>
      <c r="E233" s="1051">
        <f t="shared" si="4"/>
        <v>327.7523461941169</v>
      </c>
      <c r="F233" s="1196"/>
      <c r="G233" s="1196"/>
      <c r="I233" s="797"/>
      <c r="J233" s="797"/>
      <c r="K233" s="797"/>
    </row>
    <row r="234" spans="2:11" s="21" customFormat="1" ht="15" customHeight="1">
      <c r="B234" s="1073" t="s">
        <v>655</v>
      </c>
      <c r="C234" s="1124">
        <v>89.86256845999999</v>
      </c>
      <c r="D234" s="1124">
        <v>74.48409203</v>
      </c>
      <c r="E234" s="1051">
        <f t="shared" si="4"/>
        <v>-17.113328378595504</v>
      </c>
      <c r="F234" s="1196"/>
      <c r="G234" s="1196"/>
      <c r="I234" s="797"/>
      <c r="J234" s="797"/>
      <c r="K234" s="797"/>
    </row>
    <row r="235" spans="2:11" s="21" customFormat="1" ht="15" customHeight="1">
      <c r="B235" s="1049" t="s">
        <v>656</v>
      </c>
      <c r="C235" s="1124">
        <v>48.740179189999985</v>
      </c>
      <c r="D235" s="1124">
        <v>38.23376145</v>
      </c>
      <c r="E235" s="1051">
        <f t="shared" si="4"/>
        <v>-21.555968637381582</v>
      </c>
      <c r="F235" s="1196"/>
      <c r="G235" s="1196"/>
      <c r="I235" s="797"/>
      <c r="J235" s="797"/>
      <c r="K235" s="797"/>
    </row>
    <row r="236" spans="2:11" s="21" customFormat="1" ht="15" customHeight="1">
      <c r="B236" s="1049" t="s">
        <v>657</v>
      </c>
      <c r="C236" s="1124">
        <v>0.34158238</v>
      </c>
      <c r="D236" s="1124">
        <v>0.11370624999999998</v>
      </c>
      <c r="E236" s="1051">
        <f t="shared" si="4"/>
        <v>-66.71191002299358</v>
      </c>
      <c r="F236" s="1196"/>
      <c r="G236" s="1196"/>
      <c r="I236" s="797"/>
      <c r="J236" s="797"/>
      <c r="K236" s="797"/>
    </row>
    <row r="237" spans="2:11" s="21" customFormat="1" ht="15" customHeight="1">
      <c r="B237" s="1049" t="s">
        <v>658</v>
      </c>
      <c r="C237" s="1124">
        <v>0.22425726999999998</v>
      </c>
      <c r="D237" s="1124">
        <v>0.28081095</v>
      </c>
      <c r="E237" s="1051">
        <f t="shared" si="4"/>
        <v>25.21821477627013</v>
      </c>
      <c r="F237" s="1196"/>
      <c r="G237" s="1196"/>
      <c r="I237" s="797"/>
      <c r="J237" s="797"/>
      <c r="K237" s="797"/>
    </row>
    <row r="238" spans="2:11" s="21" customFormat="1" ht="15" customHeight="1">
      <c r="B238" s="1049" t="s">
        <v>659</v>
      </c>
      <c r="C238" s="1124">
        <v>10.930631280000005</v>
      </c>
      <c r="D238" s="1124">
        <v>5.3890699400000015</v>
      </c>
      <c r="E238" s="1051">
        <f t="shared" si="4"/>
        <v>-50.69754159706685</v>
      </c>
      <c r="F238" s="1196"/>
      <c r="G238" s="1196"/>
      <c r="H238" s="7"/>
      <c r="I238" s="797"/>
      <c r="J238" s="797"/>
      <c r="K238" s="797"/>
    </row>
    <row r="239" spans="2:11" s="21" customFormat="1" ht="15" customHeight="1">
      <c r="B239" s="1049" t="s">
        <v>660</v>
      </c>
      <c r="C239" s="1124">
        <v>14.594691300000006</v>
      </c>
      <c r="D239" s="1124">
        <v>16.128442779999993</v>
      </c>
      <c r="E239" s="1051">
        <f t="shared" si="4"/>
        <v>10.508968284926912</v>
      </c>
      <c r="F239" s="1196"/>
      <c r="G239" s="1196"/>
      <c r="H239" s="7"/>
      <c r="I239" s="797"/>
      <c r="J239" s="797"/>
      <c r="K239" s="797"/>
    </row>
    <row r="240" spans="2:11" s="21" customFormat="1" ht="15" customHeight="1">
      <c r="B240" s="1049" t="s">
        <v>661</v>
      </c>
      <c r="C240" s="1124">
        <v>15.031227040000003</v>
      </c>
      <c r="D240" s="1124">
        <v>14.338300659999994</v>
      </c>
      <c r="E240" s="1051">
        <f t="shared" si="4"/>
        <v>-4.609912272338401</v>
      </c>
      <c r="F240" s="1196"/>
      <c r="G240" s="1196"/>
      <c r="H240" s="7"/>
      <c r="I240" s="797"/>
      <c r="J240" s="797"/>
      <c r="K240" s="797"/>
    </row>
    <row r="241" spans="2:11" s="21" customFormat="1" ht="15" customHeight="1">
      <c r="B241" s="1073" t="s">
        <v>662</v>
      </c>
      <c r="C241" s="1124">
        <v>0</v>
      </c>
      <c r="D241" s="1124">
        <v>0</v>
      </c>
      <c r="E241" s="1051">
        <f t="shared" si="4"/>
      </c>
      <c r="F241" s="1196"/>
      <c r="G241" s="1196"/>
      <c r="H241" s="7"/>
      <c r="I241" s="797"/>
      <c r="J241" s="797"/>
      <c r="K241" s="797"/>
    </row>
    <row r="242" spans="2:11" s="21" customFormat="1" ht="15" customHeight="1">
      <c r="B242" s="1049" t="s">
        <v>663</v>
      </c>
      <c r="C242" s="1124">
        <v>0</v>
      </c>
      <c r="D242" s="1124">
        <v>0</v>
      </c>
      <c r="E242" s="1051">
        <f t="shared" si="4"/>
      </c>
      <c r="F242" s="1196"/>
      <c r="G242" s="1196"/>
      <c r="H242" s="7"/>
      <c r="I242" s="797"/>
      <c r="J242" s="797"/>
      <c r="K242" s="797"/>
    </row>
    <row r="243" spans="2:11" ht="15.75" customHeight="1" thickBot="1">
      <c r="B243" s="419" t="s">
        <v>664</v>
      </c>
      <c r="C243" s="1126">
        <v>0</v>
      </c>
      <c r="D243" s="1126">
        <v>0</v>
      </c>
      <c r="E243" s="1051">
        <f t="shared" si="4"/>
      </c>
      <c r="F243" s="1196"/>
      <c r="G243" s="1196"/>
      <c r="I243" s="797"/>
      <c r="J243" s="797"/>
      <c r="K243" s="797"/>
    </row>
    <row r="244" spans="2:7" ht="15.75" customHeight="1" hidden="1" thickBot="1">
      <c r="B244" s="1033" t="s">
        <v>655</v>
      </c>
      <c r="C244" s="1034"/>
      <c r="D244" s="1034"/>
      <c r="E244" s="1051">
        <f t="shared" si="4"/>
      </c>
      <c r="F244" s="8"/>
      <c r="G244" s="384"/>
    </row>
    <row r="245" spans="2:7" ht="15.75" customHeight="1">
      <c r="B245" s="40"/>
      <c r="C245" s="8"/>
      <c r="D245" s="698"/>
      <c r="G245" s="384"/>
    </row>
    <row r="246" spans="2:7" ht="18.75">
      <c r="B246" s="1357" t="s">
        <v>248</v>
      </c>
      <c r="C246" s="1357"/>
      <c r="D246" s="1357"/>
      <c r="E246" s="1357"/>
      <c r="F246" s="378"/>
      <c r="G246" s="384"/>
    </row>
    <row r="247" spans="2:7" ht="19.5" thickBot="1">
      <c r="B247" s="383"/>
      <c r="C247" s="384"/>
      <c r="D247" s="384"/>
      <c r="E247" s="384"/>
      <c r="F247" s="384"/>
      <c r="G247" s="384"/>
    </row>
    <row r="248" spans="2:7" ht="18.75">
      <c r="B248" s="1208"/>
      <c r="C248" s="385" t="s">
        <v>201</v>
      </c>
      <c r="D248" s="385" t="s">
        <v>213</v>
      </c>
      <c r="E248" s="1209" t="s">
        <v>229</v>
      </c>
      <c r="F248" s="386"/>
      <c r="G248" s="384"/>
    </row>
    <row r="249" spans="2:7" ht="15">
      <c r="B249" s="387">
        <v>2000</v>
      </c>
      <c r="C249" s="388">
        <v>13158.400846999999</v>
      </c>
      <c r="D249" s="388">
        <v>6947.124625</v>
      </c>
      <c r="E249" s="388">
        <v>6211.2762219999995</v>
      </c>
      <c r="F249" s="384"/>
      <c r="G249" s="384"/>
    </row>
    <row r="250" spans="2:7" ht="15">
      <c r="B250" s="387">
        <v>2001</v>
      </c>
      <c r="C250" s="388">
        <v>12329.896346000001</v>
      </c>
      <c r="D250" s="388">
        <v>5481.148991999999</v>
      </c>
      <c r="E250" s="388">
        <v>6848.747354000001</v>
      </c>
      <c r="F250" s="384"/>
      <c r="G250" s="384"/>
    </row>
    <row r="251" spans="2:7" ht="15">
      <c r="B251" s="387">
        <v>2002</v>
      </c>
      <c r="C251" s="388">
        <v>11975.388697</v>
      </c>
      <c r="D251" s="388">
        <v>5309.450594999999</v>
      </c>
      <c r="E251" s="388">
        <v>6665.938102000001</v>
      </c>
      <c r="F251" s="384"/>
      <c r="G251" s="384"/>
    </row>
    <row r="252" spans="2:7" ht="15">
      <c r="B252" s="387">
        <v>2003</v>
      </c>
      <c r="C252" s="388">
        <v>13128.524194</v>
      </c>
      <c r="D252" s="388">
        <v>6030.825018999999</v>
      </c>
      <c r="E252" s="388">
        <v>7097.699175000001</v>
      </c>
      <c r="F252" s="384"/>
      <c r="G252" s="384"/>
    </row>
    <row r="253" spans="2:7" ht="15">
      <c r="B253" s="387">
        <v>2004</v>
      </c>
      <c r="C253" s="388">
        <v>16788.32783954001</v>
      </c>
      <c r="D253" s="388">
        <v>7679.40362718</v>
      </c>
      <c r="E253" s="388">
        <v>9108.924212360009</v>
      </c>
      <c r="F253" s="384"/>
      <c r="G253" s="384"/>
    </row>
    <row r="254" spans="2:7" ht="15">
      <c r="B254" s="387">
        <v>2005</v>
      </c>
      <c r="C254" s="388">
        <v>21146.086625600015</v>
      </c>
      <c r="D254" s="388">
        <v>10322.998242050002</v>
      </c>
      <c r="E254" s="388">
        <v>10823.088383550012</v>
      </c>
      <c r="F254" s="384"/>
      <c r="G254" s="384"/>
    </row>
    <row r="255" spans="2:7" ht="15">
      <c r="B255" s="389">
        <v>2006</v>
      </c>
      <c r="C255" s="390">
        <v>24511.970117770015</v>
      </c>
      <c r="D255" s="390">
        <v>11837.94205483</v>
      </c>
      <c r="E255" s="390">
        <v>12674.028062940017</v>
      </c>
      <c r="F255" s="384"/>
      <c r="G255" s="384"/>
    </row>
    <row r="256" spans="2:7" ht="15">
      <c r="B256" s="389">
        <v>2007</v>
      </c>
      <c r="C256" s="390">
        <v>30279.238917540006</v>
      </c>
      <c r="D256" s="390">
        <v>14369.79714509</v>
      </c>
      <c r="E256" s="390">
        <v>15909.441772450005</v>
      </c>
      <c r="F256" s="384"/>
      <c r="G256" s="384"/>
    </row>
    <row r="257" spans="2:7" ht="15">
      <c r="B257" s="389">
        <v>2008</v>
      </c>
      <c r="C257" s="390">
        <v>36786.375287389965</v>
      </c>
      <c r="D257" s="390">
        <v>19356.290673679996</v>
      </c>
      <c r="E257" s="390">
        <v>17430.08461370997</v>
      </c>
      <c r="F257" s="384"/>
      <c r="G257" s="384"/>
    </row>
    <row r="258" spans="2:7" ht="15">
      <c r="B258" s="389">
        <v>2009</v>
      </c>
      <c r="C258" s="390">
        <v>32846.32671019</v>
      </c>
      <c r="D258" s="390">
        <v>17952.518767420002</v>
      </c>
      <c r="E258" s="390">
        <v>14893.807942770001</v>
      </c>
      <c r="F258" s="384"/>
      <c r="G258" s="384"/>
    </row>
    <row r="259" spans="2:7" ht="15">
      <c r="B259" s="389">
        <v>2010</v>
      </c>
      <c r="C259" s="390">
        <v>39713.33640044</v>
      </c>
      <c r="D259" s="390">
        <v>25367.704255900004</v>
      </c>
      <c r="E259" s="390">
        <v>14345.632144539997</v>
      </c>
      <c r="F259" s="384"/>
      <c r="G259" s="384"/>
    </row>
    <row r="260" spans="2:7" ht="15">
      <c r="B260" s="389">
        <v>2011</v>
      </c>
      <c r="C260" s="390">
        <v>56914.93911033996</v>
      </c>
      <c r="D260" s="390">
        <v>40252.51711136001</v>
      </c>
      <c r="E260" s="390">
        <v>16662.421998979957</v>
      </c>
      <c r="F260" s="384"/>
      <c r="G260" s="384"/>
    </row>
    <row r="261" spans="2:7" ht="15">
      <c r="B261" s="389">
        <v>2012</v>
      </c>
      <c r="C261" s="390">
        <v>60125.16591793</v>
      </c>
      <c r="D261" s="390">
        <v>42155.288944910004</v>
      </c>
      <c r="E261" s="390">
        <v>17969.876973019997</v>
      </c>
      <c r="F261" s="384"/>
      <c r="G261" s="384"/>
    </row>
    <row r="262" spans="2:7" ht="15">
      <c r="B262" s="389">
        <v>2013</v>
      </c>
      <c r="C262" s="390">
        <v>58826.37100857993</v>
      </c>
      <c r="D262" s="390">
        <v>41737.781732380005</v>
      </c>
      <c r="E262" s="390">
        <v>17088.58927619993</v>
      </c>
      <c r="F262" s="384"/>
      <c r="G262" s="384"/>
    </row>
    <row r="263" spans="2:7" ht="15">
      <c r="B263" s="389">
        <v>2014</v>
      </c>
      <c r="C263" s="390">
        <v>54856.75456660992</v>
      </c>
      <c r="D263" s="390">
        <v>38912.08088391</v>
      </c>
      <c r="E263" s="390">
        <v>15944.673682699919</v>
      </c>
      <c r="F263" s="384"/>
      <c r="G263" s="384"/>
    </row>
    <row r="264" spans="2:7" ht="15">
      <c r="B264" s="387">
        <v>2015</v>
      </c>
      <c r="C264" s="388">
        <v>36017.52166542998</v>
      </c>
      <c r="D264" s="388">
        <v>22082.440018589994</v>
      </c>
      <c r="E264" s="388">
        <v>13935.08164683998</v>
      </c>
      <c r="F264" s="391"/>
      <c r="G264" s="384"/>
    </row>
    <row r="265" spans="2:7" ht="15">
      <c r="B265" s="1008">
        <v>2016</v>
      </c>
      <c r="C265" s="388">
        <v>31768.340981280002</v>
      </c>
      <c r="D265" s="388">
        <v>18168.383653040004</v>
      </c>
      <c r="E265" s="388">
        <v>13588.423599429998</v>
      </c>
      <c r="F265" s="391"/>
      <c r="G265" s="384"/>
    </row>
    <row r="266" spans="2:7" ht="15">
      <c r="B266" s="387">
        <v>2017</v>
      </c>
      <c r="C266" s="388">
        <v>37880.56316184992</v>
      </c>
      <c r="D266" s="388">
        <v>23316.521309490003</v>
      </c>
      <c r="E266" s="388">
        <v>14449.801228109915</v>
      </c>
      <c r="F266" s="391"/>
      <c r="G266" s="384"/>
    </row>
    <row r="267" spans="2:7" ht="15">
      <c r="B267" s="387">
        <v>2018</v>
      </c>
      <c r="C267" s="388">
        <v>41838.38035958014</v>
      </c>
      <c r="D267" s="388">
        <v>27043.20844922003</v>
      </c>
      <c r="E267" s="388">
        <v>14788.209823709973</v>
      </c>
      <c r="F267" s="391"/>
      <c r="G267" s="384"/>
    </row>
    <row r="268" spans="2:7" ht="17.25" customHeight="1" thickBot="1">
      <c r="B268" s="1009" t="s">
        <v>895</v>
      </c>
      <c r="C268" s="1192">
        <v>13460.126554059992</v>
      </c>
      <c r="D268" s="1192">
        <v>8559.384643849999</v>
      </c>
      <c r="E268" s="1192">
        <v>4900.741910209993</v>
      </c>
      <c r="F268" s="391"/>
      <c r="G268" s="384"/>
    </row>
    <row r="269" spans="6:7" ht="12.75">
      <c r="F269" s="391"/>
      <c r="G269" s="384"/>
    </row>
    <row r="270" spans="2:7" ht="15">
      <c r="B270" s="1191"/>
      <c r="C270" s="179"/>
      <c r="D270" s="179"/>
      <c r="E270" s="179"/>
      <c r="F270" s="391"/>
      <c r="G270" s="384"/>
    </row>
    <row r="271" spans="2:7" ht="15.75" thickBot="1">
      <c r="B271" s="1191"/>
      <c r="C271" s="179"/>
      <c r="D271" s="179"/>
      <c r="E271" s="179"/>
      <c r="F271" s="391"/>
      <c r="G271" s="384"/>
    </row>
    <row r="272" spans="2:7" ht="18.75">
      <c r="B272" s="1342" t="s">
        <v>248</v>
      </c>
      <c r="C272" s="1343"/>
      <c r="D272" s="1343"/>
      <c r="E272" s="1343"/>
      <c r="F272" s="384"/>
      <c r="G272" s="384"/>
    </row>
    <row r="273" spans="2:7" ht="15.75" thickBot="1">
      <c r="B273" s="370"/>
      <c r="C273" s="392"/>
      <c r="D273" s="392"/>
      <c r="E273" s="321"/>
      <c r="F273" s="384"/>
      <c r="G273" s="384"/>
    </row>
    <row r="274" spans="2:7" ht="12" customHeight="1">
      <c r="B274" s="393"/>
      <c r="C274" s="1344" t="s">
        <v>49</v>
      </c>
      <c r="D274" s="1344" t="s">
        <v>179</v>
      </c>
      <c r="E274" s="1344" t="s">
        <v>55</v>
      </c>
      <c r="F274" s="384"/>
      <c r="G274" s="384"/>
    </row>
    <row r="275" spans="2:7" ht="12.75" customHeight="1" thickBot="1">
      <c r="B275" s="394"/>
      <c r="C275" s="1345"/>
      <c r="D275" s="1345"/>
      <c r="E275" s="1345"/>
      <c r="F275" s="384"/>
      <c r="G275" s="384"/>
    </row>
    <row r="276" spans="2:7" ht="15">
      <c r="B276" s="1210">
        <v>2000</v>
      </c>
      <c r="C276" s="1211">
        <v>466.797573</v>
      </c>
      <c r="D276" s="1211">
        <v>1307.590991</v>
      </c>
      <c r="E276" s="1211">
        <v>6524.140304</v>
      </c>
      <c r="F276" s="384"/>
      <c r="G276" s="384"/>
    </row>
    <row r="277" spans="2:7" ht="15">
      <c r="B277" s="395">
        <v>2001</v>
      </c>
      <c r="C277" s="354">
        <v>709.855424</v>
      </c>
      <c r="D277" s="354">
        <v>1741.961378</v>
      </c>
      <c r="E277" s="354">
        <v>5255.028151</v>
      </c>
      <c r="F277" s="384"/>
      <c r="G277" s="384"/>
    </row>
    <row r="278" spans="2:7" ht="15">
      <c r="B278" s="395">
        <v>2002</v>
      </c>
      <c r="C278" s="354">
        <v>825.00286</v>
      </c>
      <c r="D278" s="354">
        <v>1127.183903</v>
      </c>
      <c r="E278" s="354">
        <v>5163.662244</v>
      </c>
      <c r="F278" s="384"/>
      <c r="G278" s="384"/>
    </row>
    <row r="279" spans="2:7" ht="15">
      <c r="B279" s="395">
        <v>2003</v>
      </c>
      <c r="C279" s="354">
        <v>779.7754769999999</v>
      </c>
      <c r="D279" s="354">
        <v>696.16477</v>
      </c>
      <c r="E279" s="354">
        <v>5779.440516</v>
      </c>
      <c r="F279" s="384"/>
      <c r="G279" s="384"/>
    </row>
    <row r="280" spans="2:7" ht="15">
      <c r="B280" s="395">
        <v>2004</v>
      </c>
      <c r="C280" s="354">
        <v>1015.4800412199953</v>
      </c>
      <c r="D280" s="354">
        <v>1627.0525961699964</v>
      </c>
      <c r="E280" s="354">
        <v>6611.138246629981</v>
      </c>
      <c r="F280" s="384"/>
      <c r="G280" s="384"/>
    </row>
    <row r="281" spans="2:10" ht="15">
      <c r="B281" s="395">
        <v>2005</v>
      </c>
      <c r="C281" s="354">
        <v>1325.2481441600098</v>
      </c>
      <c r="D281" s="354">
        <v>2096.1171239699966</v>
      </c>
      <c r="E281" s="354">
        <v>8480.263431280047</v>
      </c>
      <c r="F281" s="384"/>
      <c r="G281" s="384"/>
      <c r="H281" s="384"/>
      <c r="I281" s="384"/>
      <c r="J281" s="384"/>
    </row>
    <row r="282" spans="2:10" ht="15">
      <c r="B282" s="396">
        <v>2006</v>
      </c>
      <c r="C282" s="354">
        <v>1250.7681234000004</v>
      </c>
      <c r="D282" s="358">
        <v>2727.2049864699998</v>
      </c>
      <c r="E282" s="358">
        <v>9682.53856178995</v>
      </c>
      <c r="F282" s="384"/>
      <c r="G282" s="384"/>
      <c r="H282" s="384"/>
      <c r="I282" s="384"/>
      <c r="J282" s="384"/>
    </row>
    <row r="283" spans="2:10" ht="15">
      <c r="B283" s="396">
        <v>2007</v>
      </c>
      <c r="C283" s="354">
        <v>1279.5348387999993</v>
      </c>
      <c r="D283" s="358">
        <v>5270.281023269998</v>
      </c>
      <c r="E283" s="358">
        <v>10104.112306629973</v>
      </c>
      <c r="F283" s="384"/>
      <c r="G283" s="384"/>
      <c r="H283" s="384"/>
      <c r="I283" s="384"/>
      <c r="J283" s="384"/>
    </row>
    <row r="284" spans="2:10" ht="15">
      <c r="B284" s="396">
        <v>2008</v>
      </c>
      <c r="C284" s="354">
        <v>1491.0673132900074</v>
      </c>
      <c r="D284" s="358">
        <v>6070.685268409994</v>
      </c>
      <c r="E284" s="358">
        <v>13736.664379530028</v>
      </c>
      <c r="F284" s="384"/>
      <c r="G284" s="384"/>
      <c r="H284" s="384"/>
      <c r="I284" s="384"/>
      <c r="J284" s="384"/>
    </row>
    <row r="285" spans="2:10" ht="15">
      <c r="B285" s="396">
        <v>2009</v>
      </c>
      <c r="C285" s="354">
        <v>1257.333601779991</v>
      </c>
      <c r="D285" s="358">
        <v>4049.560868299995</v>
      </c>
      <c r="E285" s="358">
        <v>12878.923979400028</v>
      </c>
      <c r="F285" s="384"/>
      <c r="G285" s="384"/>
      <c r="H285" s="384"/>
      <c r="I285" s="384"/>
      <c r="J285" s="384"/>
    </row>
    <row r="286" spans="2:10" ht="15">
      <c r="B286" s="396">
        <v>2010</v>
      </c>
      <c r="C286" s="354">
        <v>1807.3704950099911</v>
      </c>
      <c r="D286" s="358">
        <v>1422.8770518699948</v>
      </c>
      <c r="E286" s="358">
        <v>16764.47237791</v>
      </c>
      <c r="F286" s="384"/>
      <c r="G286" s="384"/>
      <c r="H286" s="384"/>
      <c r="I286" s="384"/>
      <c r="J286" s="384"/>
    </row>
    <row r="287" spans="2:10" ht="15">
      <c r="B287" s="396">
        <v>2011</v>
      </c>
      <c r="C287" s="354">
        <v>1908.5916693400018</v>
      </c>
      <c r="D287" s="358">
        <v>1724.8053915099986</v>
      </c>
      <c r="E287" s="358">
        <v>21969.134250540003</v>
      </c>
      <c r="F287" s="384"/>
      <c r="G287" s="384"/>
      <c r="H287" s="384"/>
      <c r="I287" s="384"/>
      <c r="J287" s="384"/>
    </row>
    <row r="288" spans="2:10" ht="15">
      <c r="B288" s="396">
        <v>2012</v>
      </c>
      <c r="C288" s="354">
        <v>1910.4979787899936</v>
      </c>
      <c r="D288" s="358">
        <v>2555.96105368999</v>
      </c>
      <c r="E288" s="358">
        <v>21833.283831299952</v>
      </c>
      <c r="F288" s="384"/>
      <c r="G288" s="384"/>
      <c r="H288" s="384"/>
      <c r="I288" s="384"/>
      <c r="J288" s="384"/>
    </row>
    <row r="289" spans="2:10" ht="15">
      <c r="B289" s="396">
        <v>2013</v>
      </c>
      <c r="C289" s="354">
        <v>1974.7701218000118</v>
      </c>
      <c r="D289" s="358">
        <v>2255.8259546299996</v>
      </c>
      <c r="E289" s="358">
        <v>18461.58976474993</v>
      </c>
      <c r="F289" s="384"/>
      <c r="G289" s="384"/>
      <c r="H289" s="384"/>
      <c r="I289" s="384"/>
      <c r="J289" s="384"/>
    </row>
    <row r="290" spans="2:7" ht="15">
      <c r="B290" s="396">
        <v>2014</v>
      </c>
      <c r="C290" s="354">
        <v>1887.6115339100027</v>
      </c>
      <c r="D290" s="358">
        <v>1986.938437530003</v>
      </c>
      <c r="E290" s="358">
        <v>14223.726508810083</v>
      </c>
      <c r="F290" s="384"/>
      <c r="G290" s="384"/>
    </row>
    <row r="291" spans="2:6" ht="15">
      <c r="B291" s="396">
        <v>2015</v>
      </c>
      <c r="C291" s="354">
        <v>1470.483792779993</v>
      </c>
      <c r="D291" s="354">
        <v>1060.1728007799998</v>
      </c>
      <c r="E291" s="358">
        <v>10008.331729729956</v>
      </c>
      <c r="F291" s="384"/>
    </row>
    <row r="292" spans="2:6" ht="15">
      <c r="B292" s="396">
        <v>2016</v>
      </c>
      <c r="C292" s="354">
        <v>1199.7210038999995</v>
      </c>
      <c r="D292" s="354">
        <v>613.9332020799992</v>
      </c>
      <c r="E292" s="358">
        <v>10210.941730670014</v>
      </c>
      <c r="F292" s="384"/>
    </row>
    <row r="293" spans="2:6" ht="15">
      <c r="B293" s="395">
        <v>2017</v>
      </c>
      <c r="C293" s="354">
        <v>1465.3191242500059</v>
      </c>
      <c r="D293" s="354">
        <v>319.3833789100001</v>
      </c>
      <c r="E293" s="354">
        <v>10553.224037079974</v>
      </c>
      <c r="F293" s="384"/>
    </row>
    <row r="294" spans="2:6" ht="15">
      <c r="B294" s="395">
        <v>2018</v>
      </c>
      <c r="C294" s="354">
        <v>1851.9674145800311</v>
      </c>
      <c r="D294" s="354">
        <v>354.2941407599994</v>
      </c>
      <c r="E294" s="354">
        <v>10616.418675230309</v>
      </c>
      <c r="F294" s="386"/>
    </row>
    <row r="295" spans="2:6" ht="15.75" thickBot="1">
      <c r="B295" s="1009" t="s">
        <v>895</v>
      </c>
      <c r="C295" s="360">
        <v>597.426255040002</v>
      </c>
      <c r="D295" s="360">
        <v>74.1950447700001</v>
      </c>
      <c r="E295" s="360">
        <v>4068.3964537699826</v>
      </c>
      <c r="F295" s="386"/>
    </row>
    <row r="296" spans="2:6" ht="19.5" thickBot="1">
      <c r="B296" s="383"/>
      <c r="C296" s="1193"/>
      <c r="D296" s="1193"/>
      <c r="E296" s="1193"/>
      <c r="F296" s="384"/>
    </row>
    <row r="297" ht="12.75">
      <c r="C297" s="904" t="s">
        <v>285</v>
      </c>
    </row>
  </sheetData>
  <sheetProtection/>
  <mergeCells count="24">
    <mergeCell ref="B12:B14"/>
    <mergeCell ref="C12:C14"/>
    <mergeCell ref="D12:D14"/>
    <mergeCell ref="B9:E9"/>
    <mergeCell ref="B10:E10"/>
    <mergeCell ref="B106:E106"/>
    <mergeCell ref="B105:E105"/>
    <mergeCell ref="E12:E14"/>
    <mergeCell ref="C28:C30"/>
    <mergeCell ref="D28:D30"/>
    <mergeCell ref="B26:E26"/>
    <mergeCell ref="B24:E24"/>
    <mergeCell ref="B25:E25"/>
    <mergeCell ref="B28:B30"/>
    <mergeCell ref="E28:E30"/>
    <mergeCell ref="B246:E246"/>
    <mergeCell ref="B107:E107"/>
    <mergeCell ref="B272:E272"/>
    <mergeCell ref="C274:C275"/>
    <mergeCell ref="D274:D275"/>
    <mergeCell ref="E274:E275"/>
    <mergeCell ref="E109:E111"/>
    <mergeCell ref="C109:C111"/>
    <mergeCell ref="D109:D111"/>
  </mergeCells>
  <hyperlinks>
    <hyperlink ref="C4" location="Exportaciones!A14" display="Exportaciones Totales en lo corrido del 2009"/>
    <hyperlink ref="C5" location="Exportaciones!A31" display="Exportaciones No Tradicionales según pais de destino en lo corrido del 2009"/>
    <hyperlink ref="C6" location="Exportaciones!A111" display="Exportaciones por sectores en lo corrido del 2017"/>
    <hyperlink ref="C7" location="Exportaciones!A270" display="Exportaciones Totales 2000-2017"/>
    <hyperlink ref="C297" location="Exportaciones!A3" display="Arriba"/>
    <hyperlink ref="B1" location="'Indice '!C11" display="INDICE "/>
  </hyperlinks>
  <printOptions/>
  <pageMargins left="0.2362204724409449" right="0.2362204724409449" top="0" bottom="0" header="0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/>
  <dimension ref="B1:M100"/>
  <sheetViews>
    <sheetView zoomScalePageLayoutView="0" workbookViewId="0" topLeftCell="A1">
      <pane ySplit="2" topLeftCell="A3" activePane="bottomLeft" state="frozen"/>
      <selection pane="topLeft" activeCell="P54" sqref="P54"/>
      <selection pane="bottomLeft" activeCell="F96" sqref="F96"/>
    </sheetView>
  </sheetViews>
  <sheetFormatPr defaultColWidth="10.8515625" defaultRowHeight="12.75"/>
  <cols>
    <col min="1" max="1" width="10.421875" style="7" customWidth="1"/>
    <col min="2" max="2" width="37.28125" style="7" customWidth="1"/>
    <col min="3" max="3" width="18.57421875" style="7" customWidth="1"/>
    <col min="4" max="4" width="19.421875" style="7" customWidth="1"/>
    <col min="5" max="5" width="15.8515625" style="7" customWidth="1"/>
    <col min="6" max="6" width="16.140625" style="7" customWidth="1"/>
    <col min="7" max="7" width="11.421875" style="7" customWidth="1"/>
    <col min="8" max="8" width="12.57421875" style="7" bestFit="1" customWidth="1"/>
    <col min="9" max="10" width="11.421875" style="7" customWidth="1"/>
    <col min="11" max="16384" width="10.8515625" style="7" customWidth="1"/>
  </cols>
  <sheetData>
    <row r="1" ht="12.75">
      <c r="B1" s="1097" t="s">
        <v>529</v>
      </c>
    </row>
    <row r="2" spans="2:13" s="20" customFormat="1" ht="18.75">
      <c r="B2" s="314" t="s">
        <v>107</v>
      </c>
      <c r="C2" s="315"/>
      <c r="D2" s="315"/>
      <c r="E2" s="315"/>
      <c r="F2" s="315"/>
      <c r="H2" s="316"/>
      <c r="I2" s="317"/>
      <c r="J2" s="318"/>
      <c r="K2" s="316"/>
      <c r="L2" s="317"/>
      <c r="M2" s="319"/>
    </row>
    <row r="3" spans="3:13" s="20" customFormat="1" ht="15">
      <c r="C3" s="320"/>
      <c r="D3" s="320"/>
      <c r="E3" s="321"/>
      <c r="F3" s="322"/>
      <c r="G3" s="323"/>
      <c r="H3" s="316"/>
      <c r="I3" s="317"/>
      <c r="J3" s="318"/>
      <c r="K3" s="316"/>
      <c r="L3" s="317"/>
      <c r="M3" s="319"/>
    </row>
    <row r="4" spans="2:13" s="20" customFormat="1" ht="15">
      <c r="B4" s="44" t="s">
        <v>284</v>
      </c>
      <c r="C4" s="324" t="s">
        <v>871</v>
      </c>
      <c r="G4" s="323"/>
      <c r="H4" s="316"/>
      <c r="I4" s="317"/>
      <c r="J4" s="318"/>
      <c r="K4" s="316"/>
      <c r="L4" s="317"/>
      <c r="M4" s="319"/>
    </row>
    <row r="5" spans="2:13" s="20" customFormat="1" ht="15">
      <c r="B5" s="44" t="s">
        <v>284</v>
      </c>
      <c r="C5" s="325" t="s">
        <v>872</v>
      </c>
      <c r="G5" s="323"/>
      <c r="H5" s="316"/>
      <c r="I5" s="317"/>
      <c r="J5" s="318"/>
      <c r="K5" s="316"/>
      <c r="L5" s="317"/>
      <c r="M5" s="319"/>
    </row>
    <row r="6" spans="3:13" s="20" customFormat="1" ht="15">
      <c r="C6" s="17"/>
      <c r="G6" s="323"/>
      <c r="H6" s="316"/>
      <c r="I6" s="317"/>
      <c r="J6" s="318"/>
      <c r="K6" s="316"/>
      <c r="L6" s="317"/>
      <c r="M6" s="319"/>
    </row>
    <row r="7" spans="3:13" s="20" customFormat="1" ht="15">
      <c r="C7" s="320"/>
      <c r="D7" s="320"/>
      <c r="E7" s="321"/>
      <c r="F7" s="322"/>
      <c r="G7" s="323"/>
      <c r="H7" s="316"/>
      <c r="I7" s="317"/>
      <c r="J7" s="318"/>
      <c r="K7" s="316"/>
      <c r="L7" s="317"/>
      <c r="M7" s="319"/>
    </row>
    <row r="8" spans="2:13" s="20" customFormat="1" ht="15.75">
      <c r="B8" s="1322" t="s">
        <v>538</v>
      </c>
      <c r="C8" s="1375"/>
      <c r="D8" s="1375"/>
      <c r="E8" s="1375"/>
      <c r="F8" s="326"/>
      <c r="G8" s="323"/>
      <c r="H8" s="316"/>
      <c r="I8" s="317"/>
      <c r="J8" s="318"/>
      <c r="K8" s="316"/>
      <c r="L8" s="317"/>
      <c r="M8" s="319"/>
    </row>
    <row r="9" spans="2:13" s="20" customFormat="1" ht="15.75">
      <c r="B9" s="1375" t="s">
        <v>892</v>
      </c>
      <c r="C9" s="1375"/>
      <c r="D9" s="1375"/>
      <c r="E9" s="1375"/>
      <c r="F9" s="326"/>
      <c r="G9" s="323"/>
      <c r="H9" s="316"/>
      <c r="I9" s="317"/>
      <c r="J9" s="318"/>
      <c r="K9" s="316"/>
      <c r="L9" s="317"/>
      <c r="M9" s="319"/>
    </row>
    <row r="10" spans="2:13" s="20" customFormat="1" ht="15.75">
      <c r="B10" s="1375" t="s">
        <v>239</v>
      </c>
      <c r="C10" s="1375"/>
      <c r="D10" s="1375"/>
      <c r="E10" s="1375"/>
      <c r="F10" s="326"/>
      <c r="G10" s="323"/>
      <c r="H10" s="316"/>
      <c r="I10" s="317"/>
      <c r="J10" s="318"/>
      <c r="K10" s="316"/>
      <c r="L10" s="317"/>
      <c r="M10" s="319"/>
    </row>
    <row r="11" spans="3:13" s="20" customFormat="1" ht="15.75" thickBot="1">
      <c r="C11" s="320"/>
      <c r="D11" s="320"/>
      <c r="E11" s="321"/>
      <c r="F11" s="322"/>
      <c r="G11" s="323"/>
      <c r="H11" s="316"/>
      <c r="I11" s="317"/>
      <c r="J11" s="318"/>
      <c r="K11" s="316"/>
      <c r="L11" s="317"/>
      <c r="M11" s="319"/>
    </row>
    <row r="12" spans="2:13" s="20" customFormat="1" ht="14.25" customHeight="1">
      <c r="B12" s="1377"/>
      <c r="C12" s="1380">
        <v>2018</v>
      </c>
      <c r="D12" s="1383">
        <v>2019</v>
      </c>
      <c r="E12" s="1372" t="s">
        <v>40</v>
      </c>
      <c r="F12" s="7"/>
      <c r="G12" s="323"/>
      <c r="H12" s="1376"/>
      <c r="I12" s="1376"/>
      <c r="J12" s="1376"/>
      <c r="K12" s="327"/>
      <c r="L12" s="327"/>
      <c r="M12" s="328"/>
    </row>
    <row r="13" spans="2:13" s="20" customFormat="1" ht="15">
      <c r="B13" s="1378"/>
      <c r="C13" s="1381"/>
      <c r="D13" s="1384"/>
      <c r="E13" s="1373"/>
      <c r="F13" s="7"/>
      <c r="G13" s="323"/>
      <c r="H13" s="329"/>
      <c r="I13" s="329"/>
      <c r="J13" s="329"/>
      <c r="K13" s="330"/>
      <c r="L13" s="327"/>
      <c r="M13" s="328"/>
    </row>
    <row r="14" spans="2:13" s="20" customFormat="1" ht="15.75" thickBot="1">
      <c r="B14" s="1379"/>
      <c r="C14" s="1382"/>
      <c r="D14" s="1385"/>
      <c r="E14" s="1374"/>
      <c r="F14" s="7"/>
      <c r="G14" s="323"/>
      <c r="H14" s="1376"/>
      <c r="I14" s="1376"/>
      <c r="J14" s="1376"/>
      <c r="K14" s="327"/>
      <c r="L14" s="327"/>
      <c r="M14" s="328"/>
    </row>
    <row r="15" spans="2:13" s="40" customFormat="1" ht="15.75" thickBot="1">
      <c r="B15" s="331" t="s">
        <v>118</v>
      </c>
      <c r="C15" s="1052">
        <v>15690.96263868</v>
      </c>
      <c r="D15" s="1052">
        <v>17083.02686715001</v>
      </c>
      <c r="E15" s="1086">
        <f>_xlfn.IFERROR(IF(100*(D15/C15-1)&gt;500,"*",100*(D15/C15-1)),"")</f>
        <v>8.871757970020354</v>
      </c>
      <c r="F15" s="1063"/>
      <c r="G15" s="1202"/>
      <c r="H15" s="1202"/>
      <c r="I15" s="328"/>
      <c r="J15" s="328"/>
      <c r="K15" s="332"/>
      <c r="L15" s="327"/>
      <c r="M15" s="328"/>
    </row>
    <row r="16" spans="2:13" s="20" customFormat="1" ht="15.75" thickBot="1">
      <c r="B16" s="333"/>
      <c r="C16" s="1053"/>
      <c r="D16" s="1053"/>
      <c r="E16" s="1086">
        <f aca="true" t="shared" si="0" ref="E16:E70">_xlfn.IFERROR(IF(100*(D16/C16-1)&gt;500,"*",100*(D16/C16-1)),"")</f>
      </c>
      <c r="F16" s="1063"/>
      <c r="G16" s="1202"/>
      <c r="H16" s="1202"/>
      <c r="I16" s="328"/>
      <c r="J16" s="328"/>
      <c r="K16" s="332"/>
      <c r="L16" s="327"/>
      <c r="M16" s="328"/>
    </row>
    <row r="17" spans="2:13" s="20" customFormat="1" ht="15.75" thickBot="1">
      <c r="B17" s="331" t="s">
        <v>7</v>
      </c>
      <c r="C17" s="1052">
        <v>3668.5788001000005</v>
      </c>
      <c r="D17" s="1089">
        <v>3878.489695409999</v>
      </c>
      <c r="E17" s="1086">
        <f t="shared" si="0"/>
        <v>5.721858701911398</v>
      </c>
      <c r="F17" s="1063"/>
      <c r="G17" s="1202"/>
      <c r="H17" s="1202"/>
      <c r="I17" s="328"/>
      <c r="J17" s="328"/>
      <c r="K17" s="332"/>
      <c r="L17" s="327"/>
      <c r="M17" s="328"/>
    </row>
    <row r="18" spans="2:13" s="20" customFormat="1" ht="15.75" thickBot="1">
      <c r="B18" s="1087"/>
      <c r="C18" s="1088"/>
      <c r="D18" s="1052"/>
      <c r="E18" s="1086">
        <f t="shared" si="0"/>
      </c>
      <c r="F18" s="1063"/>
      <c r="G18" s="1202"/>
      <c r="H18" s="1202"/>
      <c r="I18" s="328"/>
      <c r="J18" s="328"/>
      <c r="K18" s="332"/>
      <c r="L18" s="327"/>
      <c r="M18" s="328"/>
    </row>
    <row r="19" spans="2:13" s="20" customFormat="1" ht="15.75" thickBot="1">
      <c r="B19" s="331" t="s">
        <v>156</v>
      </c>
      <c r="C19" s="1052">
        <v>2015.6484846700005</v>
      </c>
      <c r="D19" s="1052">
        <v>2080.0695887399997</v>
      </c>
      <c r="E19" s="1091">
        <f t="shared" si="0"/>
        <v>3.196048545168151</v>
      </c>
      <c r="F19" s="1063"/>
      <c r="G19" s="1202"/>
      <c r="H19" s="1202"/>
      <c r="I19" s="328"/>
      <c r="J19" s="328"/>
      <c r="K19" s="332"/>
      <c r="L19" s="327"/>
      <c r="M19" s="328"/>
    </row>
    <row r="20" spans="2:13" s="20" customFormat="1" ht="15">
      <c r="B20" s="335" t="s">
        <v>194</v>
      </c>
      <c r="C20" s="1054">
        <v>690.0336915999998</v>
      </c>
      <c r="D20" s="1054">
        <v>740.147184719999</v>
      </c>
      <c r="E20" s="1090">
        <f t="shared" si="0"/>
        <v>7.262470474999527</v>
      </c>
      <c r="F20" s="1063"/>
      <c r="G20" s="1202"/>
      <c r="H20" s="1202"/>
      <c r="I20" s="328"/>
      <c r="J20" s="328"/>
      <c r="K20" s="332"/>
      <c r="L20" s="327"/>
      <c r="M20" s="328"/>
    </row>
    <row r="21" spans="2:13" s="20" customFormat="1" ht="15">
      <c r="B21" s="997" t="s">
        <v>182</v>
      </c>
      <c r="C21" s="1032">
        <v>124.34770124999999</v>
      </c>
      <c r="D21" s="1032">
        <v>59.922170170000015</v>
      </c>
      <c r="E21" s="1084">
        <f t="shared" si="0"/>
        <v>-51.81079379221736</v>
      </c>
      <c r="F21" s="1063"/>
      <c r="G21" s="1202"/>
      <c r="H21" s="1202"/>
      <c r="I21" s="328"/>
      <c r="J21" s="328"/>
      <c r="K21" s="332"/>
      <c r="L21" s="327"/>
      <c r="M21" s="328"/>
    </row>
    <row r="22" spans="2:13" s="20" customFormat="1" ht="15">
      <c r="B22" s="997" t="s">
        <v>234</v>
      </c>
      <c r="C22" s="1032">
        <v>12.97957732999999</v>
      </c>
      <c r="D22" s="1032">
        <v>12.4648578</v>
      </c>
      <c r="E22" s="1084">
        <f t="shared" si="0"/>
        <v>-3.9656108740175</v>
      </c>
      <c r="F22" s="1063"/>
      <c r="G22" s="1202"/>
      <c r="H22" s="1202"/>
      <c r="I22" s="328"/>
      <c r="J22" s="328"/>
      <c r="K22" s="332"/>
      <c r="L22" s="327"/>
      <c r="M22" s="328"/>
    </row>
    <row r="23" spans="2:13" s="20" customFormat="1" ht="15">
      <c r="B23" s="336" t="s">
        <v>539</v>
      </c>
      <c r="C23" s="1032">
        <v>662.4842187200009</v>
      </c>
      <c r="D23" s="1032">
        <v>734.05225808</v>
      </c>
      <c r="E23" s="1084">
        <f t="shared" si="0"/>
        <v>10.802980257896145</v>
      </c>
      <c r="F23" s="1063"/>
      <c r="G23" s="1202"/>
      <c r="H23" s="1202"/>
      <c r="I23" s="328"/>
      <c r="J23" s="328"/>
      <c r="K23" s="332"/>
      <c r="L23" s="327"/>
      <c r="M23" s="328"/>
    </row>
    <row r="24" spans="2:13" s="20" customFormat="1" ht="15">
      <c r="B24" s="336" t="s">
        <v>155</v>
      </c>
      <c r="C24" s="1032">
        <v>220.35178382999982</v>
      </c>
      <c r="D24" s="1032">
        <v>230.93795106000002</v>
      </c>
      <c r="E24" s="1084">
        <f t="shared" si="0"/>
        <v>4.804212176547384</v>
      </c>
      <c r="F24" s="1063"/>
      <c r="G24" s="1202"/>
      <c r="H24" s="1202"/>
      <c r="I24" s="328"/>
      <c r="J24" s="328"/>
      <c r="K24" s="332"/>
      <c r="L24" s="327"/>
      <c r="M24" s="328"/>
    </row>
    <row r="25" spans="2:13" s="20" customFormat="1" ht="15.75" thickBot="1">
      <c r="B25" s="337" t="s">
        <v>362</v>
      </c>
      <c r="C25" s="1055">
        <v>305.45151194000016</v>
      </c>
      <c r="D25" s="1055">
        <v>302.5451669100004</v>
      </c>
      <c r="E25" s="1092">
        <f t="shared" si="0"/>
        <v>-0.9514914532721908</v>
      </c>
      <c r="F25" s="1063"/>
      <c r="G25" s="1202"/>
      <c r="H25" s="1202"/>
      <c r="I25" s="328"/>
      <c r="J25" s="328"/>
      <c r="K25" s="332"/>
      <c r="L25" s="327"/>
      <c r="M25" s="328"/>
    </row>
    <row r="26" spans="2:13" s="20" customFormat="1" ht="15.75" thickBot="1">
      <c r="B26" s="338"/>
      <c r="C26" s="1056"/>
      <c r="D26" s="1056"/>
      <c r="E26" s="1086">
        <f t="shared" si="0"/>
      </c>
      <c r="F26" s="1063"/>
      <c r="G26" s="1202"/>
      <c r="H26" s="1202"/>
      <c r="I26" s="328"/>
      <c r="J26" s="328"/>
      <c r="K26" s="332"/>
      <c r="L26" s="327"/>
      <c r="M26" s="328"/>
    </row>
    <row r="27" spans="2:13" s="20" customFormat="1" ht="15.75" thickBot="1">
      <c r="B27" s="339" t="s">
        <v>157</v>
      </c>
      <c r="C27" s="1057">
        <v>1652.9303154300005</v>
      </c>
      <c r="D27" s="1057">
        <v>1798.42010667</v>
      </c>
      <c r="E27" s="1086">
        <f t="shared" si="0"/>
        <v>8.801931326557533</v>
      </c>
      <c r="F27" s="1063"/>
      <c r="G27" s="1202"/>
      <c r="H27" s="1202"/>
      <c r="I27" s="328"/>
      <c r="J27" s="328"/>
      <c r="K27" s="332"/>
      <c r="L27" s="327"/>
      <c r="M27" s="328"/>
    </row>
    <row r="28" spans="2:13" s="20" customFormat="1" ht="15">
      <c r="B28" s="1004" t="s">
        <v>144</v>
      </c>
      <c r="C28" s="1058">
        <v>70.32063264999998</v>
      </c>
      <c r="D28" s="1058">
        <v>79.84505976</v>
      </c>
      <c r="E28" s="1083">
        <f t="shared" si="0"/>
        <v>13.544285298747273</v>
      </c>
      <c r="F28" s="1063"/>
      <c r="G28" s="1202"/>
      <c r="H28" s="1202"/>
      <c r="I28" s="328"/>
      <c r="J28" s="328"/>
      <c r="K28" s="332"/>
      <c r="L28" s="327"/>
      <c r="M28" s="328"/>
    </row>
    <row r="29" spans="2:13" s="20" customFormat="1" ht="15">
      <c r="B29" s="340" t="s">
        <v>145</v>
      </c>
      <c r="C29" s="1032">
        <v>244.33851159000014</v>
      </c>
      <c r="D29" s="1032">
        <v>245.99672161999982</v>
      </c>
      <c r="E29" s="1084">
        <f t="shared" si="0"/>
        <v>0.6786527507305795</v>
      </c>
      <c r="F29" s="1063"/>
      <c r="G29" s="1202"/>
      <c r="H29" s="1202"/>
      <c r="I29" s="328"/>
      <c r="J29" s="328"/>
      <c r="K29" s="332"/>
      <c r="L29" s="327"/>
      <c r="M29" s="328"/>
    </row>
    <row r="30" spans="2:13" s="20" customFormat="1" ht="15">
      <c r="B30" s="340" t="s">
        <v>146</v>
      </c>
      <c r="C30" s="1032">
        <v>125.28005119</v>
      </c>
      <c r="D30" s="1032">
        <v>132.48756655000003</v>
      </c>
      <c r="E30" s="1084">
        <f t="shared" si="0"/>
        <v>5.753122936603128</v>
      </c>
      <c r="F30" s="1063"/>
      <c r="G30" s="1202"/>
      <c r="H30" s="1202"/>
      <c r="I30" s="328"/>
      <c r="J30" s="328"/>
      <c r="K30" s="332"/>
      <c r="L30" s="327"/>
      <c r="M30" s="328"/>
    </row>
    <row r="31" spans="2:13" s="20" customFormat="1" ht="15">
      <c r="B31" s="340" t="s">
        <v>540</v>
      </c>
      <c r="C31" s="1032">
        <v>395.7200658000001</v>
      </c>
      <c r="D31" s="1032">
        <v>367.12491572</v>
      </c>
      <c r="E31" s="1084">
        <f t="shared" si="0"/>
        <v>-7.22610566188785</v>
      </c>
      <c r="F31" s="1063"/>
      <c r="G31" s="1202"/>
      <c r="H31" s="1202"/>
      <c r="I31" s="328"/>
      <c r="J31" s="328"/>
      <c r="K31" s="332"/>
      <c r="L31" s="327"/>
      <c r="M31" s="328"/>
    </row>
    <row r="32" spans="2:13" s="20" customFormat="1" ht="15">
      <c r="B32" s="340" t="s">
        <v>147</v>
      </c>
      <c r="C32" s="1032">
        <v>806.5902967500002</v>
      </c>
      <c r="D32" s="1032">
        <v>958.4108355400001</v>
      </c>
      <c r="E32" s="1084">
        <f t="shared" si="0"/>
        <v>18.822509941135102</v>
      </c>
      <c r="F32" s="1063"/>
      <c r="G32" s="1202"/>
      <c r="H32" s="1202"/>
      <c r="I32" s="328"/>
      <c r="J32" s="328"/>
      <c r="K32" s="332"/>
      <c r="L32" s="327"/>
      <c r="M32" s="328"/>
    </row>
    <row r="33" spans="2:13" s="20" customFormat="1" ht="15.75" thickBot="1">
      <c r="B33" s="341" t="s">
        <v>117</v>
      </c>
      <c r="C33" s="1055">
        <v>10.680757450000002</v>
      </c>
      <c r="D33" s="1055">
        <v>14.555007479999999</v>
      </c>
      <c r="E33" s="1092">
        <f t="shared" si="0"/>
        <v>36.27317676800157</v>
      </c>
      <c r="F33" s="1063"/>
      <c r="G33" s="1202"/>
      <c r="H33" s="1202"/>
      <c r="I33" s="328"/>
      <c r="J33" s="328"/>
      <c r="K33" s="332"/>
      <c r="L33" s="327"/>
      <c r="M33" s="328"/>
    </row>
    <row r="34" spans="2:13" s="20" customFormat="1" ht="15.75" thickBot="1">
      <c r="B34" s="338"/>
      <c r="C34" s="1059"/>
      <c r="D34" s="1059"/>
      <c r="E34" s="1091">
        <f t="shared" si="0"/>
      </c>
      <c r="F34" s="1063"/>
      <c r="G34" s="1202"/>
      <c r="H34" s="1202"/>
      <c r="I34" s="328"/>
      <c r="J34" s="328"/>
      <c r="K34" s="332"/>
      <c r="L34" s="327"/>
      <c r="M34" s="328"/>
    </row>
    <row r="35" spans="2:13" s="20" customFormat="1" ht="15.75" thickBot="1">
      <c r="B35" s="339" t="s">
        <v>541</v>
      </c>
      <c r="C35" s="1057">
        <v>7249.0676241500005</v>
      </c>
      <c r="D35" s="1057">
        <v>7891.039277960003</v>
      </c>
      <c r="E35" s="1091">
        <f t="shared" si="0"/>
        <v>8.8559203347931</v>
      </c>
      <c r="F35" s="1063"/>
      <c r="G35" s="1202"/>
      <c r="H35" s="1202"/>
      <c r="I35" s="328"/>
      <c r="J35" s="328"/>
      <c r="K35" s="332"/>
      <c r="L35" s="327"/>
      <c r="M35" s="328"/>
    </row>
    <row r="36" spans="2:13" s="20" customFormat="1" ht="15">
      <c r="B36" s="340" t="s">
        <v>409</v>
      </c>
      <c r="C36" s="1032">
        <v>1003.8554357300002</v>
      </c>
      <c r="D36" s="1032">
        <v>1482.3898868200006</v>
      </c>
      <c r="E36" s="1084">
        <f t="shared" si="0"/>
        <v>47.66965780705383</v>
      </c>
      <c r="F36" s="1063"/>
      <c r="G36" s="1202"/>
      <c r="H36" s="1202"/>
      <c r="I36" s="328"/>
      <c r="J36" s="328"/>
      <c r="K36" s="332"/>
      <c r="L36" s="327"/>
      <c r="M36" s="328"/>
    </row>
    <row r="37" spans="2:13" s="20" customFormat="1" ht="15" hidden="1">
      <c r="B37" s="340" t="s">
        <v>182</v>
      </c>
      <c r="C37" s="1032">
        <v>503.93726382</v>
      </c>
      <c r="D37" s="1032">
        <v>474.53913056</v>
      </c>
      <c r="E37" s="1084">
        <f t="shared" si="0"/>
        <v>-5.833689105892481</v>
      </c>
      <c r="F37" s="1063"/>
      <c r="G37" s="1202"/>
      <c r="H37" s="1202"/>
      <c r="I37" s="328"/>
      <c r="J37" s="328"/>
      <c r="K37" s="332"/>
      <c r="L37" s="327"/>
      <c r="M37" s="328"/>
    </row>
    <row r="38" spans="2:13" s="20" customFormat="1" ht="15" hidden="1">
      <c r="B38" s="340"/>
      <c r="C38" s="1032">
        <v>4013.141327920001</v>
      </c>
      <c r="D38" s="1032">
        <v>4245.663630689999</v>
      </c>
      <c r="E38" s="1084">
        <f t="shared" si="0"/>
        <v>5.794022282552258</v>
      </c>
      <c r="F38" s="1063"/>
      <c r="G38" s="1202"/>
      <c r="H38" s="1202"/>
      <c r="I38" s="328"/>
      <c r="J38" s="328"/>
      <c r="K38" s="332"/>
      <c r="L38" s="327"/>
      <c r="M38" s="328"/>
    </row>
    <row r="39" spans="2:13" s="20" customFormat="1" ht="15" hidden="1">
      <c r="B39" s="340"/>
      <c r="C39" s="1032">
        <v>3473.9443813300013</v>
      </c>
      <c r="D39" s="1032">
        <v>3875.9594648599987</v>
      </c>
      <c r="E39" s="1084">
        <f t="shared" si="0"/>
        <v>11.572294757813184</v>
      </c>
      <c r="F39" s="1063"/>
      <c r="G39" s="1202"/>
      <c r="H39" s="1202"/>
      <c r="I39" s="328"/>
      <c r="J39" s="328"/>
      <c r="K39" s="332"/>
      <c r="L39" s="327"/>
      <c r="M39" s="328"/>
    </row>
    <row r="40" spans="2:13" s="20" customFormat="1" ht="15" hidden="1">
      <c r="B40" s="340"/>
      <c r="C40" s="1032">
        <v>367.37347749999986</v>
      </c>
      <c r="D40" s="1032">
        <v>414.47804601999985</v>
      </c>
      <c r="E40" s="1084">
        <f t="shared" si="0"/>
        <v>12.821984004003117</v>
      </c>
      <c r="F40" s="1063"/>
      <c r="G40" s="1202"/>
      <c r="H40" s="1202"/>
      <c r="I40" s="328"/>
      <c r="J40" s="328"/>
      <c r="K40" s="332"/>
      <c r="L40" s="327"/>
      <c r="M40" s="328"/>
    </row>
    <row r="41" spans="2:13" s="20" customFormat="1" ht="15" hidden="1">
      <c r="B41" s="340"/>
      <c r="C41" s="1032">
        <v>30.515234420000002</v>
      </c>
      <c r="D41" s="1032">
        <v>30.497785119999993</v>
      </c>
      <c r="E41" s="1084">
        <f t="shared" si="0"/>
        <v>-0.05718225775310781</v>
      </c>
      <c r="F41" s="1063"/>
      <c r="G41" s="1202"/>
      <c r="H41" s="1202"/>
      <c r="I41" s="328"/>
      <c r="J41" s="328"/>
      <c r="K41" s="332"/>
      <c r="L41" s="327"/>
      <c r="M41" s="328"/>
    </row>
    <row r="42" spans="2:13" s="20" customFormat="1" ht="15">
      <c r="B42" s="340" t="s">
        <v>148</v>
      </c>
      <c r="C42" s="1032">
        <v>685.7672383499997</v>
      </c>
      <c r="D42" s="1032">
        <v>633.6237695600001</v>
      </c>
      <c r="E42" s="1084">
        <f t="shared" si="0"/>
        <v>-7.603668690190002</v>
      </c>
      <c r="F42" s="1063"/>
      <c r="G42" s="1202"/>
      <c r="H42" s="1202"/>
      <c r="I42" s="328"/>
      <c r="J42" s="328"/>
      <c r="K42" s="332"/>
      <c r="L42" s="327"/>
      <c r="M42" s="328"/>
    </row>
    <row r="43" spans="2:13" s="20" customFormat="1" ht="15" hidden="1">
      <c r="B43" s="340"/>
      <c r="C43" s="1032">
        <v>0</v>
      </c>
      <c r="D43" s="1032">
        <v>0</v>
      </c>
      <c r="E43" s="1084">
        <f t="shared" si="0"/>
      </c>
      <c r="F43" s="1063"/>
      <c r="G43" s="1202"/>
      <c r="H43" s="1202"/>
      <c r="I43" s="328"/>
      <c r="J43" s="328"/>
      <c r="K43" s="332"/>
      <c r="L43" s="327"/>
      <c r="M43" s="328"/>
    </row>
    <row r="44" spans="2:13" s="20" customFormat="1" ht="15" hidden="1">
      <c r="B44" s="340"/>
      <c r="C44" s="1032">
        <v>0</v>
      </c>
      <c r="D44" s="1032">
        <v>0</v>
      </c>
      <c r="E44" s="1084">
        <f t="shared" si="0"/>
      </c>
      <c r="F44" s="1063"/>
      <c r="G44" s="1202"/>
      <c r="H44" s="1202"/>
      <c r="I44" s="328"/>
      <c r="J44" s="328"/>
      <c r="K44" s="332"/>
      <c r="L44" s="327"/>
      <c r="M44" s="328"/>
    </row>
    <row r="45" spans="2:13" s="20" customFormat="1" ht="15" hidden="1">
      <c r="B45" s="340"/>
      <c r="C45" s="1032">
        <v>0</v>
      </c>
      <c r="D45" s="1032">
        <v>0</v>
      </c>
      <c r="E45" s="1084">
        <f t="shared" si="0"/>
      </c>
      <c r="F45" s="1063"/>
      <c r="G45" s="1202"/>
      <c r="H45" s="1202"/>
      <c r="I45" s="328"/>
      <c r="J45" s="328"/>
      <c r="K45" s="332"/>
      <c r="L45" s="327"/>
      <c r="M45" s="328"/>
    </row>
    <row r="46" spans="2:13" s="20" customFormat="1" ht="15" hidden="1">
      <c r="B46" s="340"/>
      <c r="C46" s="1032">
        <v>0</v>
      </c>
      <c r="D46" s="1032">
        <v>0</v>
      </c>
      <c r="E46" s="1084">
        <f t="shared" si="0"/>
      </c>
      <c r="F46" s="1063"/>
      <c r="G46" s="1202"/>
      <c r="H46" s="1202"/>
      <c r="I46" s="328"/>
      <c r="J46" s="328"/>
      <c r="K46" s="332"/>
      <c r="L46" s="327"/>
      <c r="M46" s="328"/>
    </row>
    <row r="47" spans="2:13" s="20" customFormat="1" ht="15.75" thickBot="1">
      <c r="B47" s="341" t="s">
        <v>149</v>
      </c>
      <c r="C47" s="1032">
        <v>5559.444950070001</v>
      </c>
      <c r="D47" s="1032">
        <v>5775.025621580003</v>
      </c>
      <c r="E47" s="1085">
        <f t="shared" si="0"/>
        <v>3.877737318134389</v>
      </c>
      <c r="F47" s="1063"/>
      <c r="G47" s="1202"/>
      <c r="H47" s="1202"/>
      <c r="I47" s="328"/>
      <c r="J47" s="328"/>
      <c r="K47" s="332"/>
      <c r="L47" s="327"/>
      <c r="M47" s="328"/>
    </row>
    <row r="48" spans="2:13" s="20" customFormat="1" ht="15.75" hidden="1" thickBot="1">
      <c r="B48" s="1003"/>
      <c r="C48" s="1054">
        <v>891.3701941800005</v>
      </c>
      <c r="D48" s="1054">
        <v>1036.9148070099995</v>
      </c>
      <c r="E48" s="1090">
        <f t="shared" si="0"/>
        <v>16.328189318007237</v>
      </c>
      <c r="F48" s="1063"/>
      <c r="G48" s="1202"/>
      <c r="H48" s="1202"/>
      <c r="I48" s="328"/>
      <c r="J48" s="328"/>
      <c r="K48" s="332"/>
      <c r="L48" s="327"/>
      <c r="M48" s="328"/>
    </row>
    <row r="49" spans="2:13" s="20" customFormat="1" ht="15.75" hidden="1" thickBot="1">
      <c r="B49" s="999"/>
      <c r="C49" s="1032">
        <v>0</v>
      </c>
      <c r="D49" s="1032">
        <v>0</v>
      </c>
      <c r="E49" s="1084">
        <f t="shared" si="0"/>
      </c>
      <c r="F49" s="1063"/>
      <c r="G49" s="1202"/>
      <c r="H49" s="1202"/>
      <c r="I49" s="328"/>
      <c r="J49" s="328"/>
      <c r="K49" s="332"/>
      <c r="L49" s="327"/>
      <c r="M49" s="328"/>
    </row>
    <row r="50" spans="2:13" s="20" customFormat="1" ht="15.75" hidden="1" thickBot="1">
      <c r="B50" s="999"/>
      <c r="C50" s="1032">
        <v>0</v>
      </c>
      <c r="D50" s="1032">
        <v>0</v>
      </c>
      <c r="E50" s="1084">
        <f t="shared" si="0"/>
      </c>
      <c r="F50" s="1063"/>
      <c r="G50" s="1202"/>
      <c r="H50" s="1202"/>
      <c r="I50" s="328"/>
      <c r="J50" s="328"/>
      <c r="K50" s="332"/>
      <c r="L50" s="327"/>
      <c r="M50" s="328"/>
    </row>
    <row r="51" spans="2:13" s="20" customFormat="1" ht="15.75" hidden="1" thickBot="1">
      <c r="B51" s="999"/>
      <c r="C51" s="1032">
        <v>0</v>
      </c>
      <c r="D51" s="1032">
        <v>0</v>
      </c>
      <c r="E51" s="1084">
        <f t="shared" si="0"/>
      </c>
      <c r="F51" s="1063"/>
      <c r="G51" s="1202"/>
      <c r="H51" s="1202"/>
      <c r="I51" s="328"/>
      <c r="J51" s="328"/>
      <c r="K51" s="332"/>
      <c r="L51" s="327"/>
      <c r="M51" s="328"/>
    </row>
    <row r="52" spans="2:13" s="20" customFormat="1" ht="15.75" hidden="1" thickBot="1">
      <c r="B52" s="1000"/>
      <c r="C52" s="1060">
        <v>0</v>
      </c>
      <c r="D52" s="1060">
        <v>0</v>
      </c>
      <c r="E52" s="1084">
        <f t="shared" si="0"/>
      </c>
      <c r="F52" s="1063"/>
      <c r="G52" s="1202"/>
      <c r="H52" s="1202"/>
      <c r="I52" s="328"/>
      <c r="J52" s="328"/>
      <c r="K52" s="332"/>
      <c r="L52" s="327"/>
      <c r="M52" s="328"/>
    </row>
    <row r="53" spans="2:13" s="20" customFormat="1" ht="15">
      <c r="B53" s="1001" t="s">
        <v>855</v>
      </c>
      <c r="C53" s="1061">
        <v>4768.885626929999</v>
      </c>
      <c r="D53" s="1061">
        <v>5309.107583210002</v>
      </c>
      <c r="E53" s="1084">
        <f t="shared" si="0"/>
        <v>11.328054361995154</v>
      </c>
      <c r="F53" s="1063"/>
      <c r="G53" s="1202"/>
      <c r="H53" s="1202"/>
      <c r="I53" s="328"/>
      <c r="J53" s="328"/>
      <c r="K53" s="332"/>
      <c r="L53" s="327"/>
      <c r="M53" s="328"/>
    </row>
    <row r="54" spans="2:13" s="20" customFormat="1" ht="15" hidden="1">
      <c r="B54" s="998"/>
      <c r="C54" s="1062">
        <v>0</v>
      </c>
      <c r="D54" s="1062">
        <v>0</v>
      </c>
      <c r="E54" s="1084">
        <f t="shared" si="0"/>
      </c>
      <c r="F54" s="1063"/>
      <c r="G54" s="1202"/>
      <c r="H54" s="1202"/>
      <c r="I54" s="328"/>
      <c r="J54" s="328"/>
      <c r="K54" s="332"/>
      <c r="L54" s="327"/>
      <c r="M54" s="328"/>
    </row>
    <row r="55" spans="2:13" s="20" customFormat="1" ht="15">
      <c r="B55" s="1134" t="s">
        <v>150</v>
      </c>
      <c r="C55" s="60">
        <v>503.04063692000017</v>
      </c>
      <c r="D55" s="60">
        <v>556.8554174300004</v>
      </c>
      <c r="E55" s="1084">
        <f t="shared" si="0"/>
        <v>10.69789924716531</v>
      </c>
      <c r="F55" s="1063"/>
      <c r="G55" s="1202"/>
      <c r="H55" s="1202"/>
      <c r="I55" s="328"/>
      <c r="J55" s="328"/>
      <c r="K55" s="332"/>
      <c r="L55" s="327"/>
      <c r="M55" s="328"/>
    </row>
    <row r="56" spans="2:13" s="20" customFormat="1" ht="15" hidden="1">
      <c r="B56" s="1134"/>
      <c r="C56" s="60">
        <v>0</v>
      </c>
      <c r="D56" s="60">
        <v>0</v>
      </c>
      <c r="E56" s="1084">
        <f t="shared" si="0"/>
      </c>
      <c r="F56" s="1063"/>
      <c r="G56" s="1202"/>
      <c r="H56" s="1202"/>
      <c r="I56" s="328"/>
      <c r="J56" s="328"/>
      <c r="K56" s="332"/>
      <c r="L56" s="327"/>
      <c r="M56" s="328"/>
    </row>
    <row r="57" spans="2:13" s="20" customFormat="1" ht="15" hidden="1">
      <c r="B57" s="1134"/>
      <c r="C57" s="60">
        <v>0</v>
      </c>
      <c r="D57" s="60">
        <v>0</v>
      </c>
      <c r="E57" s="1084">
        <f t="shared" si="0"/>
      </c>
      <c r="F57" s="1063"/>
      <c r="G57" s="1202"/>
      <c r="H57" s="1202"/>
      <c r="I57" s="328"/>
      <c r="J57" s="328"/>
      <c r="K57" s="332"/>
      <c r="L57" s="327"/>
      <c r="M57" s="328"/>
    </row>
    <row r="58" spans="2:13" s="20" customFormat="1" ht="15">
      <c r="B58" s="1134" t="s">
        <v>151</v>
      </c>
      <c r="C58" s="60">
        <v>48.67334859999999</v>
      </c>
      <c r="D58" s="60">
        <v>41.211619039999995</v>
      </c>
      <c r="E58" s="1084">
        <f t="shared" si="0"/>
        <v>-15.330216175017796</v>
      </c>
      <c r="F58" s="1063"/>
      <c r="G58" s="1202"/>
      <c r="H58" s="1202"/>
      <c r="I58" s="328"/>
      <c r="J58" s="328"/>
      <c r="K58" s="332"/>
      <c r="L58" s="327"/>
      <c r="M58" s="328"/>
    </row>
    <row r="59" spans="2:13" s="20" customFormat="1" ht="15" hidden="1">
      <c r="B59" s="1134"/>
      <c r="C59" s="60">
        <v>0</v>
      </c>
      <c r="D59" s="60">
        <v>0</v>
      </c>
      <c r="E59" s="1084">
        <f t="shared" si="0"/>
      </c>
      <c r="F59" s="1063"/>
      <c r="G59" s="1202"/>
      <c r="H59" s="1202"/>
      <c r="I59" s="328"/>
      <c r="J59" s="328"/>
      <c r="K59" s="332"/>
      <c r="L59" s="327"/>
      <c r="M59" s="328"/>
    </row>
    <row r="60" spans="2:13" s="20" customFormat="1" ht="15" hidden="1">
      <c r="B60" s="1134"/>
      <c r="C60" s="60">
        <v>0</v>
      </c>
      <c r="D60" s="60">
        <v>0</v>
      </c>
      <c r="E60" s="1084">
        <f t="shared" si="0"/>
      </c>
      <c r="F60" s="1063"/>
      <c r="G60" s="1202"/>
      <c r="H60" s="1202"/>
      <c r="I60" s="328"/>
      <c r="J60" s="328"/>
      <c r="K60" s="332"/>
      <c r="L60" s="327"/>
      <c r="M60" s="328"/>
    </row>
    <row r="61" spans="2:13" s="20" customFormat="1" ht="15" hidden="1">
      <c r="B61" s="1134"/>
      <c r="C61" s="60">
        <v>0</v>
      </c>
      <c r="D61" s="60">
        <v>0</v>
      </c>
      <c r="E61" s="1084">
        <f t="shared" si="0"/>
      </c>
      <c r="F61" s="1063"/>
      <c r="G61" s="1202"/>
      <c r="H61" s="1202"/>
      <c r="I61" s="328"/>
      <c r="J61" s="328"/>
      <c r="K61" s="332"/>
      <c r="L61" s="327"/>
      <c r="M61" s="328"/>
    </row>
    <row r="62" spans="2:13" s="20" customFormat="1" ht="15" hidden="1">
      <c r="B62" s="1134"/>
      <c r="C62" s="60">
        <v>0</v>
      </c>
      <c r="D62" s="60">
        <v>0</v>
      </c>
      <c r="E62" s="1084">
        <f t="shared" si="0"/>
      </c>
      <c r="F62" s="1063"/>
      <c r="G62" s="1202"/>
      <c r="H62" s="1202"/>
      <c r="I62" s="328"/>
      <c r="J62" s="328"/>
      <c r="K62" s="332"/>
      <c r="L62" s="327"/>
      <c r="M62" s="328"/>
    </row>
    <row r="63" spans="2:13" s="20" customFormat="1" ht="15.75" thickBot="1">
      <c r="B63" s="1135" t="s">
        <v>152</v>
      </c>
      <c r="C63" s="1060">
        <v>3058.1603716099985</v>
      </c>
      <c r="D63" s="60">
        <v>3227.657840260002</v>
      </c>
      <c r="E63" s="1092">
        <f t="shared" si="0"/>
        <v>5.542465013395281</v>
      </c>
      <c r="F63" s="1063"/>
      <c r="G63" s="1202"/>
      <c r="H63" s="1202"/>
      <c r="I63" s="328"/>
      <c r="J63" s="328"/>
      <c r="K63" s="332"/>
      <c r="L63" s="327"/>
      <c r="M63" s="328"/>
    </row>
    <row r="64" spans="2:13" s="20" customFormat="1" ht="15">
      <c r="B64" s="1093" t="s">
        <v>236</v>
      </c>
      <c r="C64" s="1094">
        <v>757.26477534</v>
      </c>
      <c r="D64" s="1094">
        <v>801.5734197000004</v>
      </c>
      <c r="E64" s="1083">
        <f t="shared" si="0"/>
        <v>5.851142929513187</v>
      </c>
      <c r="F64" s="1063"/>
      <c r="G64" s="1202"/>
      <c r="H64" s="1202"/>
      <c r="I64" s="328"/>
      <c r="J64" s="328"/>
      <c r="K64" s="332"/>
      <c r="L64" s="327"/>
      <c r="M64" s="328"/>
    </row>
    <row r="65" spans="2:13" s="20" customFormat="1" ht="15">
      <c r="B65" s="343" t="s">
        <v>237</v>
      </c>
      <c r="C65" s="1032">
        <v>85.82300379999998</v>
      </c>
      <c r="D65" s="1032">
        <v>87.28522204999994</v>
      </c>
      <c r="E65" s="1084">
        <f t="shared" si="0"/>
        <v>1.7037602801778906</v>
      </c>
      <c r="F65" s="1063"/>
      <c r="G65" s="1202"/>
      <c r="H65" s="1202"/>
      <c r="I65" s="328"/>
      <c r="J65" s="328"/>
      <c r="K65" s="332"/>
      <c r="L65" s="327"/>
      <c r="M65" s="328"/>
    </row>
    <row r="66" spans="2:13" s="20" customFormat="1" ht="15">
      <c r="B66" s="343" t="s">
        <v>238</v>
      </c>
      <c r="C66" s="1032">
        <v>194.43245509</v>
      </c>
      <c r="D66" s="1032">
        <v>223.07208509</v>
      </c>
      <c r="E66" s="1084">
        <f t="shared" si="0"/>
        <v>14.729860807828166</v>
      </c>
      <c r="F66" s="1063"/>
      <c r="G66" s="1202"/>
      <c r="H66" s="1202"/>
      <c r="I66" s="328"/>
      <c r="J66" s="328"/>
      <c r="K66" s="332"/>
      <c r="L66" s="327"/>
      <c r="M66" s="328"/>
    </row>
    <row r="67" spans="2:13" s="20" customFormat="1" ht="15">
      <c r="B67" s="345" t="s">
        <v>153</v>
      </c>
      <c r="C67" s="1032">
        <v>1017.3607882199991</v>
      </c>
      <c r="D67" s="1032">
        <v>998.460637320001</v>
      </c>
      <c r="E67" s="1084">
        <f t="shared" si="0"/>
        <v>-1.8577628623830056</v>
      </c>
      <c r="F67" s="1063"/>
      <c r="G67" s="1202"/>
      <c r="H67" s="1202"/>
      <c r="I67" s="328"/>
      <c r="J67" s="328"/>
      <c r="K67" s="332"/>
      <c r="L67" s="327"/>
      <c r="M67" s="328"/>
    </row>
    <row r="68" spans="2:13" s="20" customFormat="1" ht="15.75" thickBot="1">
      <c r="B68" s="1002" t="s">
        <v>154</v>
      </c>
      <c r="C68" s="1055">
        <v>1003.2793491599991</v>
      </c>
      <c r="D68" s="1055">
        <v>1117.266476100001</v>
      </c>
      <c r="E68" s="1084">
        <f t="shared" si="0"/>
        <v>11.361454517671298</v>
      </c>
      <c r="F68" s="1063"/>
      <c r="G68" s="1202"/>
      <c r="H68" s="1202"/>
      <c r="I68" s="328"/>
      <c r="J68" s="328"/>
      <c r="K68" s="332"/>
      <c r="L68" s="327"/>
      <c r="M68" s="328"/>
    </row>
    <row r="69" spans="2:13" s="20" customFormat="1" ht="15.75" hidden="1" thickBot="1">
      <c r="B69" s="346"/>
      <c r="C69" s="1059">
        <v>0</v>
      </c>
      <c r="D69" s="1059">
        <v>0</v>
      </c>
      <c r="E69" s="1092">
        <f t="shared" si="0"/>
      </c>
      <c r="F69" s="1063"/>
      <c r="G69" s="1202"/>
      <c r="H69" s="1202"/>
      <c r="I69" s="328"/>
      <c r="J69" s="328"/>
      <c r="K69" s="332"/>
      <c r="L69" s="327"/>
      <c r="M69" s="328"/>
    </row>
    <row r="70" spans="2:13" s="20" customFormat="1" ht="15.75" thickBot="1">
      <c r="B70" s="339" t="s">
        <v>235</v>
      </c>
      <c r="C70" s="1057">
        <v>1159.0112698000003</v>
      </c>
      <c r="D70" s="1057">
        <v>1483.3827064799998</v>
      </c>
      <c r="E70" s="1091">
        <f t="shared" si="0"/>
        <v>27.986909629961865</v>
      </c>
      <c r="F70" s="1063"/>
      <c r="G70" s="1202"/>
      <c r="H70" s="1202"/>
      <c r="I70" s="328"/>
      <c r="J70" s="328"/>
      <c r="K70" s="332"/>
      <c r="L70" s="327"/>
      <c r="M70" s="328"/>
    </row>
    <row r="71" spans="7:9" ht="12.75">
      <c r="G71" s="342"/>
      <c r="H71" s="342"/>
      <c r="I71" s="334"/>
    </row>
    <row r="72" spans="7:9" ht="12.75">
      <c r="G72" s="342"/>
      <c r="H72" s="342"/>
      <c r="I72" s="334"/>
    </row>
    <row r="73" spans="7:9" ht="12.75">
      <c r="G73" s="342"/>
      <c r="H73" s="342"/>
      <c r="I73" s="334"/>
    </row>
    <row r="74" spans="2:9" ht="18.75">
      <c r="B74" s="1370" t="s">
        <v>233</v>
      </c>
      <c r="C74" s="1371"/>
      <c r="D74" s="1371"/>
      <c r="E74" s="1371"/>
      <c r="F74" s="1371"/>
      <c r="G74" s="327"/>
      <c r="H74" s="327"/>
      <c r="I74" s="328"/>
    </row>
    <row r="75" spans="2:9" ht="15.75" thickBot="1">
      <c r="B75" s="20"/>
      <c r="C75" s="320"/>
      <c r="D75" s="320"/>
      <c r="E75" s="321"/>
      <c r="F75" s="322"/>
      <c r="G75" s="327"/>
      <c r="H75" s="327"/>
      <c r="I75" s="328"/>
    </row>
    <row r="76" spans="2:9" ht="15">
      <c r="B76" s="1171"/>
      <c r="C76" s="347" t="s">
        <v>5</v>
      </c>
      <c r="D76" s="348" t="s">
        <v>7</v>
      </c>
      <c r="E76" s="349" t="s">
        <v>231</v>
      </c>
      <c r="F76" s="350" t="s">
        <v>232</v>
      </c>
      <c r="G76" s="327"/>
      <c r="H76" s="327"/>
      <c r="I76" s="328"/>
    </row>
    <row r="77" spans="2:9" ht="15">
      <c r="B77" s="351">
        <v>2000</v>
      </c>
      <c r="C77" s="352">
        <v>11757.00374</v>
      </c>
      <c r="D77" s="353">
        <v>2207.79799</v>
      </c>
      <c r="E77" s="354">
        <v>5913.733948</v>
      </c>
      <c r="F77" s="353">
        <v>3632.6652639999998</v>
      </c>
      <c r="G77" s="327"/>
      <c r="H77" s="327"/>
      <c r="I77" s="328"/>
    </row>
    <row r="78" spans="2:9" ht="15">
      <c r="B78" s="351">
        <v>2001</v>
      </c>
      <c r="C78" s="352">
        <v>12820.670279</v>
      </c>
      <c r="D78" s="353">
        <v>2512.49325</v>
      </c>
      <c r="E78" s="354">
        <v>5808.735752</v>
      </c>
      <c r="F78" s="353">
        <v>4423.6278</v>
      </c>
      <c r="G78" s="342"/>
      <c r="H78" s="342"/>
      <c r="I78" s="334"/>
    </row>
    <row r="79" spans="2:9" ht="15">
      <c r="B79" s="351">
        <v>2002</v>
      </c>
      <c r="C79" s="352">
        <v>12695.461003999999</v>
      </c>
      <c r="D79" s="353">
        <v>2684.1121500000004</v>
      </c>
      <c r="E79" s="354">
        <v>5875.183331</v>
      </c>
      <c r="F79" s="353">
        <v>4129.979561</v>
      </c>
      <c r="G79" s="330"/>
      <c r="H79" s="330"/>
      <c r="I79" s="344"/>
    </row>
    <row r="80" spans="2:9" ht="15">
      <c r="B80" s="351">
        <v>2003</v>
      </c>
      <c r="C80" s="352">
        <v>13881.703481</v>
      </c>
      <c r="D80" s="353">
        <v>2666.2762690000004</v>
      </c>
      <c r="E80" s="354">
        <v>6412.339062000001</v>
      </c>
      <c r="F80" s="353">
        <v>4789.737372</v>
      </c>
      <c r="G80" s="327"/>
      <c r="H80" s="327"/>
      <c r="I80" s="328"/>
    </row>
    <row r="81" spans="2:9" ht="15">
      <c r="B81" s="351">
        <v>2004</v>
      </c>
      <c r="C81" s="352">
        <v>16764.167804999997</v>
      </c>
      <c r="D81" s="353">
        <v>3166.3668479999997</v>
      </c>
      <c r="E81" s="354">
        <v>8020.480682</v>
      </c>
      <c r="F81" s="353">
        <v>5561.907596</v>
      </c>
      <c r="G81" s="342"/>
      <c r="H81" s="342"/>
      <c r="I81" s="334"/>
    </row>
    <row r="82" spans="2:9" ht="15">
      <c r="B82" s="351">
        <v>2005</v>
      </c>
      <c r="C82" s="352">
        <v>21204.16357765001</v>
      </c>
      <c r="D82" s="353">
        <v>3992.0159142400003</v>
      </c>
      <c r="E82" s="354">
        <v>9521.491375800015</v>
      </c>
      <c r="F82" s="353">
        <v>7676.199025289995</v>
      </c>
      <c r="G82" s="342"/>
      <c r="H82" s="342"/>
      <c r="I82" s="334"/>
    </row>
    <row r="83" spans="2:9" ht="15">
      <c r="B83" s="355">
        <v>2006</v>
      </c>
      <c r="C83" s="356">
        <v>26162.44024418001</v>
      </c>
      <c r="D83" s="357">
        <v>5289.45357371</v>
      </c>
      <c r="E83" s="358">
        <v>11515.40940457001</v>
      </c>
      <c r="F83" s="357">
        <v>9340.02048996</v>
      </c>
      <c r="G83" s="342"/>
      <c r="H83" s="342"/>
      <c r="I83" s="334"/>
    </row>
    <row r="84" spans="2:9" ht="15">
      <c r="B84" s="359">
        <v>2007</v>
      </c>
      <c r="C84" s="357">
        <v>32897.04532487001</v>
      </c>
      <c r="D84" s="357">
        <v>6793.943660180003</v>
      </c>
      <c r="E84" s="358">
        <v>14150.101785560008</v>
      </c>
      <c r="F84" s="357">
        <v>11930.697139229998</v>
      </c>
      <c r="G84" s="327"/>
      <c r="H84" s="327"/>
      <c r="I84" s="328"/>
    </row>
    <row r="85" spans="2:9" ht="15">
      <c r="B85" s="359">
        <v>2008</v>
      </c>
      <c r="C85" s="357">
        <v>39665.825879330005</v>
      </c>
      <c r="D85" s="357">
        <v>7572.5567539999965</v>
      </c>
      <c r="E85" s="358">
        <v>17677.16834297</v>
      </c>
      <c r="F85" s="357">
        <v>14392.919054300002</v>
      </c>
      <c r="G85" s="327"/>
      <c r="H85" s="327"/>
      <c r="I85" s="328"/>
    </row>
    <row r="86" spans="2:9" ht="15">
      <c r="B86" s="359">
        <v>2009</v>
      </c>
      <c r="C86" s="357">
        <v>32891.13282753001</v>
      </c>
      <c r="D86" s="357">
        <v>6674.7503885800015</v>
      </c>
      <c r="E86" s="358">
        <v>13192.957681890004</v>
      </c>
      <c r="F86" s="357">
        <v>13000.98986158</v>
      </c>
      <c r="G86" s="342"/>
      <c r="H86" s="342"/>
      <c r="I86" s="334"/>
    </row>
    <row r="87" spans="2:9" ht="15">
      <c r="B87" s="359">
        <v>2010</v>
      </c>
      <c r="C87" s="357">
        <v>40485.55568979</v>
      </c>
      <c r="D87" s="357">
        <v>9003.845140660007</v>
      </c>
      <c r="E87" s="358">
        <v>17133.353088209988</v>
      </c>
      <c r="F87" s="357">
        <v>14323.725332819999</v>
      </c>
      <c r="G87" s="342"/>
      <c r="H87" s="342"/>
      <c r="I87" s="334"/>
    </row>
    <row r="88" spans="2:8" ht="15">
      <c r="B88" s="359">
        <v>2011</v>
      </c>
      <c r="C88" s="357">
        <v>54232.569162210006</v>
      </c>
      <c r="D88" s="357">
        <v>11315.42755372</v>
      </c>
      <c r="E88" s="358">
        <v>22636.049870359995</v>
      </c>
      <c r="F88" s="357">
        <v>20280.504566050004</v>
      </c>
      <c r="G88" s="342"/>
      <c r="H88" s="334"/>
    </row>
    <row r="89" spans="2:8" ht="15">
      <c r="B89" s="359">
        <v>2012</v>
      </c>
      <c r="C89" s="357">
        <v>59111.4013228</v>
      </c>
      <c r="D89" s="357">
        <v>12941.08254535</v>
      </c>
      <c r="E89" s="358">
        <v>25579.646962269995</v>
      </c>
      <c r="F89" s="357">
        <v>20590.671815179994</v>
      </c>
      <c r="G89" s="342"/>
      <c r="H89" s="334"/>
    </row>
    <row r="90" spans="2:8" ht="15">
      <c r="B90" s="359">
        <v>2013</v>
      </c>
      <c r="C90" s="357">
        <v>59381.211075629995</v>
      </c>
      <c r="D90" s="357">
        <v>13122.395457469993</v>
      </c>
      <c r="E90" s="358">
        <v>25691.446545249994</v>
      </c>
      <c r="F90" s="357">
        <v>20567.369072910016</v>
      </c>
      <c r="G90" s="342"/>
      <c r="H90" s="334"/>
    </row>
    <row r="91" spans="2:8" ht="15">
      <c r="B91" s="359">
        <v>2014</v>
      </c>
      <c r="C91" s="357">
        <v>64028.883709179994</v>
      </c>
      <c r="D91" s="357">
        <v>14251.01841583</v>
      </c>
      <c r="E91" s="358">
        <v>27977.451542139977</v>
      </c>
      <c r="F91" s="357">
        <v>21800.413751210006</v>
      </c>
      <c r="G91" s="342"/>
      <c r="H91" s="334"/>
    </row>
    <row r="92" spans="2:9" ht="15">
      <c r="B92" s="359">
        <v>2015</v>
      </c>
      <c r="C92" s="357">
        <v>54057.599471979986</v>
      </c>
      <c r="D92" s="357">
        <v>12124.580631559998</v>
      </c>
      <c r="E92" s="358">
        <v>23309.555235529995</v>
      </c>
      <c r="F92" s="357">
        <v>18600.620275049987</v>
      </c>
      <c r="G92" s="342"/>
      <c r="H92" s="342"/>
      <c r="I92" s="334"/>
    </row>
    <row r="93" spans="2:9" ht="15">
      <c r="B93" s="351">
        <v>2016</v>
      </c>
      <c r="C93" s="357">
        <v>44889.36687492001</v>
      </c>
      <c r="D93" s="357">
        <v>10984.926460699997</v>
      </c>
      <c r="E93" s="354">
        <v>20345.70441160002</v>
      </c>
      <c r="F93" s="353">
        <v>13535.39763285</v>
      </c>
      <c r="G93" s="342"/>
      <c r="H93" s="342"/>
      <c r="I93" s="334"/>
    </row>
    <row r="94" spans="2:9" ht="15">
      <c r="B94" s="1201">
        <v>2017</v>
      </c>
      <c r="C94" s="1199">
        <v>46071.05787785042</v>
      </c>
      <c r="D94" s="353">
        <v>10977.529258909972</v>
      </c>
      <c r="E94" s="1198">
        <v>20935.52354100047</v>
      </c>
      <c r="F94" s="1199">
        <v>14158.005077939977</v>
      </c>
      <c r="G94" s="342"/>
      <c r="H94" s="342"/>
      <c r="I94" s="334"/>
    </row>
    <row r="95" spans="2:9" ht="15">
      <c r="B95" s="1201">
        <v>2018</v>
      </c>
      <c r="C95" s="1199">
        <v>51230.56718414998</v>
      </c>
      <c r="D95" s="353">
        <v>12098.038021539996</v>
      </c>
      <c r="E95" s="1198">
        <v>23337.92361623</v>
      </c>
      <c r="F95" s="1199">
        <v>15779.183317109992</v>
      </c>
      <c r="G95" s="342"/>
      <c r="H95" s="342"/>
      <c r="I95" s="334"/>
    </row>
    <row r="96" spans="2:9" ht="15.75" thickBot="1">
      <c r="B96" s="1200" t="s">
        <v>900</v>
      </c>
      <c r="C96" s="1228">
        <v>17083.02686715001</v>
      </c>
      <c r="D96" s="1229">
        <v>3878.489695409999</v>
      </c>
      <c r="E96" s="1230">
        <v>7891.039277960003</v>
      </c>
      <c r="F96" s="1228">
        <v>5309.107583210002</v>
      </c>
      <c r="G96" s="342"/>
      <c r="H96" s="342"/>
      <c r="I96" s="334"/>
    </row>
    <row r="97" spans="3:11" ht="12.75">
      <c r="C97" s="363"/>
      <c r="G97" s="330"/>
      <c r="H97" s="330"/>
      <c r="I97" s="330"/>
      <c r="J97" s="330"/>
      <c r="K97" s="330"/>
    </row>
    <row r="98" spans="3:9" ht="12.75">
      <c r="C98" s="364"/>
      <c r="D98" s="364"/>
      <c r="E98" s="1015"/>
      <c r="G98" s="327"/>
      <c r="H98" s="327"/>
      <c r="I98" s="328"/>
    </row>
    <row r="100" ht="12.75">
      <c r="C100" s="165" t="s">
        <v>123</v>
      </c>
    </row>
  </sheetData>
  <sheetProtection/>
  <mergeCells count="10">
    <mergeCell ref="B74:F74"/>
    <mergeCell ref="E12:E14"/>
    <mergeCell ref="B8:E8"/>
    <mergeCell ref="B10:E10"/>
    <mergeCell ref="H12:J12"/>
    <mergeCell ref="H14:J14"/>
    <mergeCell ref="B12:B14"/>
    <mergeCell ref="C12:C14"/>
    <mergeCell ref="D12:D14"/>
    <mergeCell ref="B9:E9"/>
  </mergeCells>
  <hyperlinks>
    <hyperlink ref="B1" location="'Indice '!C17" display="ÍNDICE "/>
    <hyperlink ref="C4" location="Importaciones!A15" display="Importaciones según CUODE en lo corrido de 2014"/>
    <hyperlink ref="C5" location="Importaciones!A79" display="Importaciones totales 2000-2016"/>
    <hyperlink ref="C100" location="Importaciones!A3" display="ARRIBA "/>
  </hyperlinks>
  <printOptions/>
  <pageMargins left="0.75" right="0.75" top="1" bottom="1" header="0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/>
  <dimension ref="B1:U74"/>
  <sheetViews>
    <sheetView zoomScalePageLayoutView="0" workbookViewId="0" topLeftCell="A1">
      <pane xSplit="2" ySplit="7" topLeftCell="C8" activePane="bottomRight" state="frozen"/>
      <selection pane="topLeft" activeCell="P54" sqref="P54"/>
      <selection pane="topRight" activeCell="P54" sqref="P54"/>
      <selection pane="bottomLeft" activeCell="P54" sqref="P54"/>
      <selection pane="bottomRight" activeCell="H9" sqref="H9"/>
    </sheetView>
  </sheetViews>
  <sheetFormatPr defaultColWidth="11.421875" defaultRowHeight="12.75"/>
  <cols>
    <col min="1" max="1" width="3.421875" style="7" customWidth="1"/>
    <col min="2" max="2" width="20.7109375" style="7" customWidth="1"/>
    <col min="3" max="3" width="21.7109375" style="7" customWidth="1"/>
    <col min="4" max="4" width="23.140625" style="7" customWidth="1"/>
    <col min="5" max="5" width="23.7109375" style="7" customWidth="1"/>
    <col min="6" max="6" width="22.140625" style="7" customWidth="1"/>
    <col min="7" max="7" width="13.8515625" style="7" customWidth="1"/>
    <col min="8" max="8" width="13.140625" style="7" customWidth="1"/>
    <col min="9" max="9" width="17.8515625" style="7" bestFit="1" customWidth="1"/>
    <col min="10" max="10" width="13.7109375" style="7" bestFit="1" customWidth="1"/>
    <col min="11" max="11" width="12.7109375" style="7" customWidth="1"/>
    <col min="12" max="13" width="11.421875" style="7" customWidth="1"/>
    <col min="14" max="14" width="14.57421875" style="7" customWidth="1"/>
    <col min="15" max="16384" width="11.421875" style="7" customWidth="1"/>
  </cols>
  <sheetData>
    <row r="1" spans="2:6" ht="12.75" customHeight="1">
      <c r="B1" s="1097" t="s">
        <v>122</v>
      </c>
      <c r="E1" s="297"/>
      <c r="F1" s="297"/>
    </row>
    <row r="2" spans="2:6" ht="12.75" customHeight="1">
      <c r="B2" s="298" t="s">
        <v>108</v>
      </c>
      <c r="C2" s="297"/>
      <c r="D2" s="297"/>
      <c r="E2" s="297"/>
      <c r="F2" s="297"/>
    </row>
    <row r="3" spans="3:6" ht="12.75" customHeight="1">
      <c r="C3" s="297"/>
      <c r="D3" s="297"/>
      <c r="E3" s="297"/>
      <c r="F3" s="297"/>
    </row>
    <row r="4" spans="2:20" s="20" customFormat="1" ht="15.75">
      <c r="B4" s="1354" t="s">
        <v>108</v>
      </c>
      <c r="C4" s="1386"/>
      <c r="D4" s="1386"/>
      <c r="E4" s="1386"/>
      <c r="F4" s="1386"/>
      <c r="G4" s="1386"/>
      <c r="H4" s="1386"/>
      <c r="P4" s="299"/>
      <c r="Q4" s="300"/>
      <c r="R4" s="300"/>
      <c r="S4" s="301"/>
      <c r="T4" s="302"/>
    </row>
    <row r="5" spans="2:20" s="20" customFormat="1" ht="15.75">
      <c r="B5" s="1282" t="s">
        <v>802</v>
      </c>
      <c r="C5" s="1282"/>
      <c r="D5" s="1282"/>
      <c r="E5" s="1282"/>
      <c r="F5" s="1282"/>
      <c r="G5" s="1282"/>
      <c r="H5" s="1282"/>
      <c r="P5" s="299"/>
      <c r="Q5" s="300"/>
      <c r="R5" s="300"/>
      <c r="S5" s="301"/>
      <c r="T5" s="302"/>
    </row>
    <row r="6" spans="2:20" s="20" customFormat="1" ht="19.5" thickBot="1">
      <c r="B6" s="303"/>
      <c r="D6" s="304"/>
      <c r="P6" s="299"/>
      <c r="Q6" s="300"/>
      <c r="R6" s="300"/>
      <c r="S6" s="301"/>
      <c r="T6" s="302"/>
    </row>
    <row r="7" spans="2:20" s="173" customFormat="1" ht="30.75" thickBot="1">
      <c r="B7" s="1154"/>
      <c r="C7" s="1155" t="s">
        <v>901</v>
      </c>
      <c r="D7" s="1155" t="s">
        <v>902</v>
      </c>
      <c r="E7" s="1155" t="s">
        <v>903</v>
      </c>
      <c r="F7" s="1155" t="s">
        <v>904</v>
      </c>
      <c r="G7" s="1155" t="s">
        <v>801</v>
      </c>
      <c r="H7" s="1156" t="s">
        <v>865</v>
      </c>
      <c r="I7" s="305"/>
      <c r="P7" s="306"/>
      <c r="Q7" s="306"/>
      <c r="R7" s="306"/>
      <c r="S7" s="307"/>
      <c r="T7" s="307"/>
    </row>
    <row r="8" spans="2:20" s="20" customFormat="1" ht="15">
      <c r="B8" s="1150"/>
      <c r="C8" s="1151"/>
      <c r="D8" s="1151"/>
      <c r="E8" s="1151"/>
      <c r="F8" s="1151"/>
      <c r="G8" s="1152"/>
      <c r="H8" s="1153"/>
      <c r="P8" s="299"/>
      <c r="Q8" s="299"/>
      <c r="R8" s="299"/>
      <c r="S8" s="299"/>
      <c r="T8" s="299"/>
    </row>
    <row r="9" spans="2:20" s="40" customFormat="1" ht="15">
      <c r="B9" s="1140" t="s">
        <v>66</v>
      </c>
      <c r="C9" s="1136">
        <v>3639.9613827700055</v>
      </c>
      <c r="D9" s="1136">
        <v>3482.0332562400044</v>
      </c>
      <c r="E9" s="1136">
        <v>3124.724574099987</v>
      </c>
      <c r="F9" s="1136">
        <v>3284.3974180700034</v>
      </c>
      <c r="G9" s="1137">
        <v>515.2368086700188</v>
      </c>
      <c r="H9" s="1141">
        <v>197.63583817000128</v>
      </c>
      <c r="I9" s="308"/>
      <c r="J9" s="1189"/>
      <c r="K9" s="1189"/>
      <c r="L9" s="1189"/>
      <c r="M9" s="1189"/>
      <c r="N9" s="1189"/>
      <c r="O9" s="1189"/>
      <c r="P9" s="309"/>
      <c r="Q9" s="309"/>
      <c r="R9" s="309"/>
      <c r="S9" s="309"/>
      <c r="T9" s="309"/>
    </row>
    <row r="10" spans="2:20" s="40" customFormat="1" ht="15">
      <c r="B10" s="1140" t="s">
        <v>114</v>
      </c>
      <c r="C10" s="1136">
        <v>965.6658549499997</v>
      </c>
      <c r="D10" s="1136">
        <v>1046.6146249900053</v>
      </c>
      <c r="E10" s="1136">
        <v>563.7812272799997</v>
      </c>
      <c r="F10" s="1136">
        <v>595.8180776200004</v>
      </c>
      <c r="G10" s="1137">
        <v>401.88462767</v>
      </c>
      <c r="H10" s="1141">
        <v>450.79654737000493</v>
      </c>
      <c r="I10" s="308"/>
      <c r="J10" s="1189"/>
      <c r="K10" s="1189"/>
      <c r="L10" s="1189"/>
      <c r="M10" s="1189"/>
      <c r="N10" s="1189"/>
      <c r="O10" s="1189"/>
      <c r="P10" s="309"/>
      <c r="Q10" s="309"/>
      <c r="R10" s="309"/>
      <c r="S10" s="309"/>
      <c r="T10" s="309"/>
    </row>
    <row r="11" spans="2:21" s="20" customFormat="1" ht="15">
      <c r="B11" s="1142" t="s">
        <v>48</v>
      </c>
      <c r="C11" s="1138">
        <v>42.163993770000054</v>
      </c>
      <c r="D11" s="1138">
        <v>42.809901979999985</v>
      </c>
      <c r="E11" s="1138">
        <v>64.01214061999998</v>
      </c>
      <c r="F11" s="1138">
        <v>75.95392744</v>
      </c>
      <c r="G11" s="1137">
        <v>-21.848146849999925</v>
      </c>
      <c r="H11" s="1141">
        <v>-33.14402546000001</v>
      </c>
      <c r="I11" s="308"/>
      <c r="J11" s="1189"/>
      <c r="K11" s="1189"/>
      <c r="L11" s="1189"/>
      <c r="M11" s="1189"/>
      <c r="N11" s="1189"/>
      <c r="O11" s="1189"/>
      <c r="P11" s="310"/>
      <c r="Q11" s="310"/>
      <c r="R11" s="311"/>
      <c r="S11" s="311"/>
      <c r="T11" s="311"/>
      <c r="U11" s="40"/>
    </row>
    <row r="12" spans="2:21" s="20" customFormat="1" ht="15">
      <c r="B12" s="1142" t="s">
        <v>49</v>
      </c>
      <c r="C12" s="1138">
        <v>557.6784118400009</v>
      </c>
      <c r="D12" s="1138">
        <v>597.426255040002</v>
      </c>
      <c r="E12" s="1138">
        <v>265.5252577599999</v>
      </c>
      <c r="F12" s="1138">
        <v>277.5620045899999</v>
      </c>
      <c r="G12" s="1137">
        <v>292.153154080001</v>
      </c>
      <c r="H12" s="1141">
        <v>319.86425045000215</v>
      </c>
      <c r="I12" s="308"/>
      <c r="J12" s="1189"/>
      <c r="K12" s="1189"/>
      <c r="L12" s="1189"/>
      <c r="M12" s="1189"/>
      <c r="N12" s="1189"/>
      <c r="O12" s="1189"/>
      <c r="P12" s="311"/>
      <c r="Q12" s="311"/>
      <c r="R12" s="311"/>
      <c r="S12" s="311"/>
      <c r="T12" s="311"/>
      <c r="U12" s="40"/>
    </row>
    <row r="13" spans="2:21" s="20" customFormat="1" ht="15">
      <c r="B13" s="1142" t="s">
        <v>50</v>
      </c>
      <c r="C13" s="1138">
        <v>365.8234493399988</v>
      </c>
      <c r="D13" s="1138">
        <v>406.37846797000327</v>
      </c>
      <c r="E13" s="1138">
        <v>234.24382889999987</v>
      </c>
      <c r="F13" s="1138">
        <v>242.3021455900004</v>
      </c>
      <c r="G13" s="1137">
        <v>131.5796204399989</v>
      </c>
      <c r="H13" s="1141">
        <v>164.07632238000286</v>
      </c>
      <c r="I13" s="308"/>
      <c r="J13" s="1189"/>
      <c r="K13" s="1189"/>
      <c r="L13" s="1189"/>
      <c r="M13" s="1189"/>
      <c r="N13" s="1189"/>
      <c r="O13" s="1189"/>
      <c r="P13" s="310"/>
      <c r="Q13" s="310"/>
      <c r="R13" s="311"/>
      <c r="S13" s="311"/>
      <c r="T13" s="311"/>
      <c r="U13" s="40"/>
    </row>
    <row r="14" spans="2:21" s="20" customFormat="1" ht="15">
      <c r="B14" s="1143" t="s">
        <v>301</v>
      </c>
      <c r="C14" s="1136">
        <v>2674.295527820006</v>
      </c>
      <c r="D14" s="1136">
        <v>2435.418631249999</v>
      </c>
      <c r="E14" s="1136">
        <v>2560.9433468199873</v>
      </c>
      <c r="F14" s="1136">
        <v>2688.5793404500027</v>
      </c>
      <c r="G14" s="1137">
        <v>113.35218100001896</v>
      </c>
      <c r="H14" s="1141">
        <v>-253.16070920000365</v>
      </c>
      <c r="I14" s="308"/>
      <c r="J14" s="1189"/>
      <c r="K14" s="1189"/>
      <c r="L14" s="1189"/>
      <c r="M14" s="1189"/>
      <c r="N14" s="1189"/>
      <c r="O14" s="1189"/>
      <c r="P14" s="309"/>
      <c r="Q14" s="309"/>
      <c r="R14" s="309"/>
      <c r="S14" s="309"/>
      <c r="T14" s="309"/>
      <c r="U14" s="40"/>
    </row>
    <row r="15" spans="2:21" s="20" customFormat="1" ht="15">
      <c r="B15" s="1144" t="s">
        <v>51</v>
      </c>
      <c r="C15" s="1138">
        <v>89.83487328</v>
      </c>
      <c r="D15" s="1138">
        <v>71.66655435999996</v>
      </c>
      <c r="E15" s="1138">
        <v>187.95488672000053</v>
      </c>
      <c r="F15" s="1138">
        <v>222.06525957000073</v>
      </c>
      <c r="G15" s="1137">
        <v>-98.12001344000053</v>
      </c>
      <c r="H15" s="1141">
        <v>-150.39870521000074</v>
      </c>
      <c r="I15" s="308"/>
      <c r="J15" s="1189"/>
      <c r="K15" s="1189"/>
      <c r="L15" s="1189"/>
      <c r="M15" s="1189"/>
      <c r="N15" s="1189"/>
      <c r="O15" s="1189"/>
      <c r="P15" s="311"/>
      <c r="Q15" s="311"/>
      <c r="R15" s="311"/>
      <c r="S15" s="311"/>
      <c r="T15" s="311"/>
      <c r="U15" s="40"/>
    </row>
    <row r="16" spans="2:21" s="20" customFormat="1" ht="15">
      <c r="B16" s="1144" t="s">
        <v>52</v>
      </c>
      <c r="C16" s="1138">
        <v>541.0823324500006</v>
      </c>
      <c r="D16" s="1138">
        <v>463.34324098000116</v>
      </c>
      <c r="E16" s="1138">
        <v>854.7852405099953</v>
      </c>
      <c r="F16" s="1138">
        <v>930.9006109799983</v>
      </c>
      <c r="G16" s="1137">
        <v>-313.7029080599947</v>
      </c>
      <c r="H16" s="1141">
        <v>-467.5573699999971</v>
      </c>
      <c r="I16" s="308"/>
      <c r="J16" s="1189"/>
      <c r="K16" s="1189"/>
      <c r="L16" s="1189"/>
      <c r="M16" s="1189"/>
      <c r="N16" s="1189"/>
      <c r="O16" s="1189"/>
      <c r="P16" s="310"/>
      <c r="Q16" s="310"/>
      <c r="R16" s="311"/>
      <c r="S16" s="311"/>
      <c r="T16" s="311"/>
      <c r="U16" s="40"/>
    </row>
    <row r="17" spans="2:21" s="20" customFormat="1" ht="15">
      <c r="B17" s="1144" t="s">
        <v>53</v>
      </c>
      <c r="C17" s="1138">
        <v>350.71634076000055</v>
      </c>
      <c r="D17" s="1138">
        <v>327.44184595999855</v>
      </c>
      <c r="E17" s="1138">
        <v>197.75395946999996</v>
      </c>
      <c r="F17" s="1138">
        <v>204.6239543799993</v>
      </c>
      <c r="G17" s="1137">
        <v>152.96238129000062</v>
      </c>
      <c r="H17" s="1141">
        <v>122.81789157999924</v>
      </c>
      <c r="I17" s="308"/>
      <c r="J17" s="1189"/>
      <c r="K17" s="1189"/>
      <c r="L17" s="1189"/>
      <c r="M17" s="1189"/>
      <c r="N17" s="1189"/>
      <c r="O17" s="1189"/>
      <c r="P17" s="311"/>
      <c r="Q17" s="311"/>
      <c r="R17" s="311"/>
      <c r="S17" s="311"/>
      <c r="T17" s="311"/>
      <c r="U17" s="40"/>
    </row>
    <row r="18" spans="2:21" s="20" customFormat="1" ht="15">
      <c r="B18" s="1144" t="s">
        <v>302</v>
      </c>
      <c r="C18" s="1138">
        <v>15.612265019999992</v>
      </c>
      <c r="D18" s="1138">
        <v>13.789613919999994</v>
      </c>
      <c r="E18" s="1138">
        <v>0.6744536500000001</v>
      </c>
      <c r="F18" s="1138">
        <v>1.3143219199999998</v>
      </c>
      <c r="G18" s="1137">
        <v>14.937811369999991</v>
      </c>
      <c r="H18" s="1141">
        <v>12.475291999999994</v>
      </c>
      <c r="I18" s="308"/>
      <c r="J18" s="1189"/>
      <c r="K18" s="1189"/>
      <c r="L18" s="1189"/>
      <c r="M18" s="1189"/>
      <c r="N18" s="1189"/>
      <c r="O18" s="1189"/>
      <c r="P18" s="310"/>
      <c r="Q18" s="310"/>
      <c r="R18" s="311"/>
      <c r="S18" s="311"/>
      <c r="T18" s="311"/>
      <c r="U18" s="40"/>
    </row>
    <row r="19" spans="2:21" s="20" customFormat="1" ht="15">
      <c r="B19" s="1144" t="s">
        <v>54</v>
      </c>
      <c r="C19" s="1138">
        <v>616.8968759900014</v>
      </c>
      <c r="D19" s="1138">
        <v>542.3933147699994</v>
      </c>
      <c r="E19" s="1138">
        <v>1221.7676026199908</v>
      </c>
      <c r="F19" s="1138">
        <v>1243.4532862100043</v>
      </c>
      <c r="G19" s="1137">
        <v>-604.8707266299896</v>
      </c>
      <c r="H19" s="1141">
        <v>-701.0599714400049</v>
      </c>
      <c r="I19" s="308"/>
      <c r="J19" s="1189"/>
      <c r="K19" s="1189"/>
      <c r="L19" s="1189"/>
      <c r="M19" s="1189"/>
      <c r="N19" s="1189"/>
      <c r="O19" s="1189"/>
      <c r="P19" s="310"/>
      <c r="Q19" s="310"/>
      <c r="R19" s="311"/>
      <c r="S19" s="311"/>
      <c r="T19" s="311"/>
      <c r="U19" s="40"/>
    </row>
    <row r="20" spans="2:21" s="20" customFormat="1" ht="15">
      <c r="B20" s="1144" t="s">
        <v>303</v>
      </c>
      <c r="C20" s="1138">
        <v>7.206501770000001</v>
      </c>
      <c r="D20" s="1138">
        <v>5.480725159999998</v>
      </c>
      <c r="E20" s="1138">
        <v>2.695447700000001</v>
      </c>
      <c r="F20" s="1138">
        <v>3.31215602</v>
      </c>
      <c r="G20" s="1137">
        <v>4.51105407</v>
      </c>
      <c r="H20" s="1141">
        <v>2.168569139999998</v>
      </c>
      <c r="I20" s="308"/>
      <c r="J20" s="1189"/>
      <c r="K20" s="1189"/>
      <c r="L20" s="1189"/>
      <c r="M20" s="1189"/>
      <c r="N20" s="1189"/>
      <c r="O20" s="1189"/>
      <c r="P20" s="310"/>
      <c r="Q20" s="310"/>
      <c r="R20" s="311"/>
      <c r="S20" s="311"/>
      <c r="T20" s="311"/>
      <c r="U20" s="40"/>
    </row>
    <row r="21" spans="2:21" s="20" customFormat="1" ht="15">
      <c r="B21" s="1144" t="s">
        <v>435</v>
      </c>
      <c r="C21" s="1138">
        <v>893.0494538200038</v>
      </c>
      <c r="D21" s="1138">
        <v>899.2806125300003</v>
      </c>
      <c r="E21" s="1138">
        <v>30.234941560000017</v>
      </c>
      <c r="F21" s="1138">
        <v>43.00624508000006</v>
      </c>
      <c r="G21" s="1137">
        <v>862.8145122600038</v>
      </c>
      <c r="H21" s="1141">
        <v>856.2743674500002</v>
      </c>
      <c r="I21" s="308"/>
      <c r="J21" s="1189"/>
      <c r="K21" s="1189"/>
      <c r="L21" s="1189"/>
      <c r="M21" s="1189"/>
      <c r="N21" s="1189"/>
      <c r="O21" s="1189"/>
      <c r="P21" s="310"/>
      <c r="Q21" s="310"/>
      <c r="R21" s="311"/>
      <c r="S21" s="311"/>
      <c r="T21" s="311"/>
      <c r="U21" s="40"/>
    </row>
    <row r="22" spans="2:21" s="20" customFormat="1" ht="15">
      <c r="B22" s="1144" t="s">
        <v>304</v>
      </c>
      <c r="C22" s="1138">
        <v>28.744651590000025</v>
      </c>
      <c r="D22" s="1138">
        <v>37.827678799999994</v>
      </c>
      <c r="E22" s="1138">
        <v>18.328592100000012</v>
      </c>
      <c r="F22" s="1138">
        <v>21.638425840000014</v>
      </c>
      <c r="G22" s="1137">
        <v>10.416059490000015</v>
      </c>
      <c r="H22" s="1141">
        <v>16.18925295999998</v>
      </c>
      <c r="I22" s="308"/>
      <c r="J22" s="1189"/>
      <c r="K22" s="1189"/>
      <c r="L22" s="1189"/>
      <c r="M22" s="1189"/>
      <c r="N22" s="1189"/>
      <c r="O22" s="1189"/>
      <c r="P22" s="310"/>
      <c r="Q22" s="310"/>
      <c r="R22" s="311"/>
      <c r="S22" s="311"/>
      <c r="T22" s="311"/>
      <c r="U22" s="40"/>
    </row>
    <row r="23" spans="2:21" s="20" customFormat="1" ht="15">
      <c r="B23" s="1144" t="s">
        <v>179</v>
      </c>
      <c r="C23" s="1138">
        <v>131.15223313999988</v>
      </c>
      <c r="D23" s="1138">
        <v>74.1950447700001</v>
      </c>
      <c r="E23" s="1138">
        <v>46.74822248999998</v>
      </c>
      <c r="F23" s="1138">
        <v>18.26508045</v>
      </c>
      <c r="G23" s="1137">
        <v>84.40401064999989</v>
      </c>
      <c r="H23" s="1141">
        <v>55.9299643200001</v>
      </c>
      <c r="I23" s="308"/>
      <c r="J23" s="1189"/>
      <c r="K23" s="1189"/>
      <c r="L23" s="1189"/>
      <c r="M23" s="1189"/>
      <c r="N23" s="1189"/>
      <c r="O23" s="1189"/>
      <c r="P23" s="310"/>
      <c r="Q23" s="310"/>
      <c r="R23" s="311"/>
      <c r="S23" s="311"/>
      <c r="T23" s="311"/>
      <c r="U23" s="40"/>
    </row>
    <row r="24" spans="2:21" s="20" customFormat="1" ht="15">
      <c r="B24" s="1142"/>
      <c r="C24" s="1138"/>
      <c r="D24" s="1139"/>
      <c r="E24" s="1138"/>
      <c r="F24" s="1138"/>
      <c r="G24" s="1137"/>
      <c r="H24" s="1141"/>
      <c r="I24" s="308"/>
      <c r="J24" s="1189"/>
      <c r="K24" s="1189"/>
      <c r="L24" s="1189"/>
      <c r="M24" s="1189"/>
      <c r="N24" s="1189"/>
      <c r="O24" s="1189"/>
      <c r="P24" s="310"/>
      <c r="Q24" s="310"/>
      <c r="R24" s="311"/>
      <c r="S24" s="311"/>
      <c r="T24" s="311"/>
      <c r="U24" s="40"/>
    </row>
    <row r="25" spans="2:20" s="40" customFormat="1" ht="15">
      <c r="B25" s="1142" t="s">
        <v>55</v>
      </c>
      <c r="C25" s="1138">
        <v>3805.6528525800045</v>
      </c>
      <c r="D25" s="1138">
        <v>4068.3964537699826</v>
      </c>
      <c r="E25" s="1136">
        <v>3794.3995545300704</v>
      </c>
      <c r="F25" s="1136">
        <v>4237.203781110036</v>
      </c>
      <c r="G25" s="1137">
        <v>11.253298049933743</v>
      </c>
      <c r="H25" s="1141">
        <v>-168.8073273400534</v>
      </c>
      <c r="I25" s="308"/>
      <c r="J25" s="1189"/>
      <c r="K25" s="1189"/>
      <c r="L25" s="1189"/>
      <c r="M25" s="1189"/>
      <c r="N25" s="1189"/>
      <c r="O25" s="1189"/>
      <c r="P25" s="310"/>
      <c r="Q25" s="310"/>
      <c r="R25" s="311"/>
      <c r="S25" s="311"/>
      <c r="T25" s="311"/>
    </row>
    <row r="26" spans="2:21" s="20" customFormat="1" ht="15">
      <c r="B26" s="1142" t="s">
        <v>56</v>
      </c>
      <c r="C26" s="1138">
        <v>170.4611943099994</v>
      </c>
      <c r="D26" s="1138">
        <v>243.7711788199996</v>
      </c>
      <c r="E26" s="1138">
        <v>27.920229520000014</v>
      </c>
      <c r="F26" s="1138">
        <v>31.503699089999998</v>
      </c>
      <c r="G26" s="1137">
        <v>142.54096478999938</v>
      </c>
      <c r="H26" s="1141">
        <v>212.2674797299996</v>
      </c>
      <c r="I26" s="308"/>
      <c r="J26" s="1189"/>
      <c r="K26" s="1189"/>
      <c r="L26" s="1189"/>
      <c r="M26" s="1189"/>
      <c r="N26" s="1189"/>
      <c r="O26" s="1189"/>
      <c r="P26" s="310"/>
      <c r="Q26" s="310"/>
      <c r="R26" s="311"/>
      <c r="S26" s="311"/>
      <c r="T26" s="311"/>
      <c r="U26" s="40"/>
    </row>
    <row r="27" spans="2:21" s="20" customFormat="1" ht="15">
      <c r="B27" s="1142" t="s">
        <v>57</v>
      </c>
      <c r="C27" s="1138">
        <v>287.61073617999944</v>
      </c>
      <c r="D27" s="1138">
        <v>146.50575756000006</v>
      </c>
      <c r="E27" s="1138">
        <v>221.46264014999994</v>
      </c>
      <c r="F27" s="1138">
        <v>303.0588228999992</v>
      </c>
      <c r="G27" s="1137">
        <v>66.1480960299995</v>
      </c>
      <c r="H27" s="1141">
        <v>-156.55306533999916</v>
      </c>
      <c r="I27" s="308"/>
      <c r="J27" s="1189"/>
      <c r="K27" s="1189"/>
      <c r="L27" s="1189"/>
      <c r="M27" s="1189"/>
      <c r="N27" s="1189"/>
      <c r="O27" s="1189"/>
      <c r="P27" s="310"/>
      <c r="Q27" s="310"/>
      <c r="R27" s="311"/>
      <c r="S27" s="311"/>
      <c r="T27" s="311"/>
      <c r="U27" s="40"/>
    </row>
    <row r="28" spans="2:21" s="20" customFormat="1" ht="15">
      <c r="B28" s="1142"/>
      <c r="C28" s="1138"/>
      <c r="D28" s="1139"/>
      <c r="E28" s="1138"/>
      <c r="F28" s="1138"/>
      <c r="G28" s="1137"/>
      <c r="H28" s="1141"/>
      <c r="I28" s="308"/>
      <c r="J28" s="1189"/>
      <c r="K28" s="1189"/>
      <c r="L28" s="1189"/>
      <c r="M28" s="1189"/>
      <c r="N28" s="1189"/>
      <c r="O28" s="1189"/>
      <c r="P28" s="310"/>
      <c r="Q28" s="310"/>
      <c r="R28" s="311"/>
      <c r="S28" s="311"/>
      <c r="T28" s="311"/>
      <c r="U28" s="40"/>
    </row>
    <row r="29" spans="2:21" s="20" customFormat="1" ht="15">
      <c r="B29" s="1140" t="s">
        <v>857</v>
      </c>
      <c r="C29" s="1136">
        <v>1638.8934872900013</v>
      </c>
      <c r="D29" s="1136">
        <v>1740.9774916000013</v>
      </c>
      <c r="E29" s="1136">
        <v>2219.418285410003</v>
      </c>
      <c r="F29" s="1136">
        <v>2611.240029999998</v>
      </c>
      <c r="G29" s="1137">
        <v>-580.5247981200021</v>
      </c>
      <c r="H29" s="1141">
        <v>-870.2625383999967</v>
      </c>
      <c r="I29" s="308"/>
      <c r="J29" s="1189"/>
      <c r="K29" s="1189"/>
      <c r="L29" s="1189"/>
      <c r="M29" s="1189"/>
      <c r="N29" s="1189"/>
      <c r="O29" s="1189"/>
      <c r="P29" s="312"/>
      <c r="Q29" s="312"/>
      <c r="R29" s="311"/>
      <c r="S29" s="309"/>
      <c r="T29" s="309"/>
      <c r="U29" s="40"/>
    </row>
    <row r="30" spans="2:21" s="20" customFormat="1" ht="15">
      <c r="B30" s="1144" t="s">
        <v>58</v>
      </c>
      <c r="C30" s="1138">
        <v>163.8393646799998</v>
      </c>
      <c r="D30" s="1138">
        <v>159.63066101000015</v>
      </c>
      <c r="E30" s="1138">
        <v>582.3190248500027</v>
      </c>
      <c r="F30" s="1138">
        <v>750.6981943199974</v>
      </c>
      <c r="G30" s="1137">
        <v>-418.47966017000294</v>
      </c>
      <c r="H30" s="1141">
        <v>-591.0675333099972</v>
      </c>
      <c r="I30" s="308"/>
      <c r="J30" s="1189"/>
      <c r="K30" s="1189"/>
      <c r="L30" s="1189"/>
      <c r="M30" s="1189"/>
      <c r="N30" s="1189"/>
      <c r="O30" s="1189"/>
      <c r="P30" s="310"/>
      <c r="Q30" s="310"/>
      <c r="R30" s="309"/>
      <c r="S30" s="311"/>
      <c r="T30" s="311"/>
      <c r="U30" s="40"/>
    </row>
    <row r="31" spans="2:21" s="20" customFormat="1" ht="15">
      <c r="B31" s="1144" t="s">
        <v>305</v>
      </c>
      <c r="C31" s="1138">
        <v>0.37494191000000004</v>
      </c>
      <c r="D31" s="1138">
        <v>0.40078117999999996</v>
      </c>
      <c r="E31" s="1138">
        <v>45.117373550000096</v>
      </c>
      <c r="F31" s="1138">
        <v>45.84944963999994</v>
      </c>
      <c r="G31" s="1137">
        <v>-44.7424316400001</v>
      </c>
      <c r="H31" s="1141">
        <v>-45.44866845999994</v>
      </c>
      <c r="I31" s="308"/>
      <c r="J31" s="1189"/>
      <c r="K31" s="1189"/>
      <c r="L31" s="1189"/>
      <c r="M31" s="1189"/>
      <c r="N31" s="1189"/>
      <c r="O31" s="1189"/>
      <c r="P31" s="311"/>
      <c r="Q31" s="311"/>
      <c r="R31" s="311"/>
      <c r="S31" s="311"/>
      <c r="T31" s="311"/>
      <c r="U31" s="40"/>
    </row>
    <row r="32" spans="2:21" s="20" customFormat="1" ht="15">
      <c r="B32" s="1145" t="s">
        <v>59</v>
      </c>
      <c r="C32" s="1138">
        <v>153.7360386299998</v>
      </c>
      <c r="D32" s="1138">
        <v>170.29776118999968</v>
      </c>
      <c r="E32" s="1138">
        <v>85.25314887999998</v>
      </c>
      <c r="F32" s="1138">
        <v>75.41984541000014</v>
      </c>
      <c r="G32" s="1137">
        <v>68.48288974999981</v>
      </c>
      <c r="H32" s="1141">
        <v>94.87791577999953</v>
      </c>
      <c r="I32" s="308"/>
      <c r="J32" s="1189"/>
      <c r="K32" s="1189"/>
      <c r="L32" s="1189"/>
      <c r="M32" s="1189"/>
      <c r="N32" s="1189"/>
      <c r="O32" s="1189"/>
      <c r="P32" s="310"/>
      <c r="Q32" s="310"/>
      <c r="R32" s="311"/>
      <c r="S32" s="311"/>
      <c r="T32" s="311"/>
      <c r="U32" s="40"/>
    </row>
    <row r="33" spans="2:21" s="20" customFormat="1" ht="15">
      <c r="B33" s="1145" t="s">
        <v>306</v>
      </c>
      <c r="C33" s="1138">
        <v>0.15543969000000002</v>
      </c>
      <c r="D33" s="1138">
        <v>0.4358875</v>
      </c>
      <c r="E33" s="1138">
        <v>4.612281899999996</v>
      </c>
      <c r="F33" s="1138">
        <v>11.084890870000006</v>
      </c>
      <c r="G33" s="1137">
        <v>-4.456842209999995</v>
      </c>
      <c r="H33" s="1141">
        <v>-10.649003370000006</v>
      </c>
      <c r="I33" s="308"/>
      <c r="J33" s="1189"/>
      <c r="K33" s="1189"/>
      <c r="L33" s="1189"/>
      <c r="M33" s="1189"/>
      <c r="N33" s="1189"/>
      <c r="O33" s="1189"/>
      <c r="P33" s="311"/>
      <c r="Q33" s="311"/>
      <c r="R33" s="311"/>
      <c r="S33" s="311"/>
      <c r="T33" s="311"/>
      <c r="U33" s="40"/>
    </row>
    <row r="34" spans="2:21" s="20" customFormat="1" ht="15">
      <c r="B34" s="1145" t="s">
        <v>286</v>
      </c>
      <c r="C34" s="1138">
        <v>0.6557144500000001</v>
      </c>
      <c r="D34" s="1138">
        <v>0.6507445900000002</v>
      </c>
      <c r="E34" s="1138">
        <v>0.28145091</v>
      </c>
      <c r="F34" s="1138">
        <v>0.17227977000000005</v>
      </c>
      <c r="G34" s="1137">
        <v>0.37426354000000006</v>
      </c>
      <c r="H34" s="1141">
        <v>0.47846482000000007</v>
      </c>
      <c r="I34" s="308"/>
      <c r="J34" s="1189"/>
      <c r="K34" s="1189"/>
      <c r="L34" s="1189"/>
      <c r="M34" s="1189"/>
      <c r="N34" s="1189"/>
      <c r="O34" s="1189"/>
      <c r="P34" s="311"/>
      <c r="Q34" s="311"/>
      <c r="R34" s="311"/>
      <c r="S34" s="311"/>
      <c r="T34" s="311"/>
      <c r="U34" s="40"/>
    </row>
    <row r="35" spans="2:21" s="20" customFormat="1" ht="15">
      <c r="B35" s="1145" t="s">
        <v>436</v>
      </c>
      <c r="C35" s="1138">
        <v>0.6694001599999999</v>
      </c>
      <c r="D35" s="1138">
        <v>5.512369350000001</v>
      </c>
      <c r="E35" s="1138">
        <v>0.4329971899999999</v>
      </c>
      <c r="F35" s="1138">
        <v>0.39809313000000035</v>
      </c>
      <c r="G35" s="1137">
        <v>0.23640297</v>
      </c>
      <c r="H35" s="1141">
        <v>5.114276220000001</v>
      </c>
      <c r="I35" s="308"/>
      <c r="J35" s="1189"/>
      <c r="K35" s="1189"/>
      <c r="L35" s="1189"/>
      <c r="M35" s="1189"/>
      <c r="N35" s="1189"/>
      <c r="O35" s="1189"/>
      <c r="P35" s="311"/>
      <c r="Q35" s="311"/>
      <c r="R35" s="311"/>
      <c r="S35" s="311"/>
      <c r="T35" s="311"/>
      <c r="U35" s="40"/>
    </row>
    <row r="36" spans="2:21" s="20" customFormat="1" ht="15">
      <c r="B36" s="1145" t="s">
        <v>287</v>
      </c>
      <c r="C36" s="1138">
        <v>2.4963790300000004</v>
      </c>
      <c r="D36" s="1138">
        <v>6.34736859</v>
      </c>
      <c r="E36" s="1138">
        <v>38.79941113999996</v>
      </c>
      <c r="F36" s="1138">
        <v>43.08431205999998</v>
      </c>
      <c r="G36" s="1137">
        <v>-36.303032109999954</v>
      </c>
      <c r="H36" s="1141">
        <v>-36.736943469999986</v>
      </c>
      <c r="I36" s="308"/>
      <c r="J36" s="1189"/>
      <c r="K36" s="1189"/>
      <c r="L36" s="1189"/>
      <c r="M36" s="1189"/>
      <c r="N36" s="1189"/>
      <c r="O36" s="1189"/>
      <c r="P36" s="311"/>
      <c r="Q36" s="311"/>
      <c r="R36" s="311"/>
      <c r="S36" s="311"/>
      <c r="T36" s="311"/>
      <c r="U36" s="40"/>
    </row>
    <row r="37" spans="2:21" s="20" customFormat="1" ht="15">
      <c r="B37" s="1145" t="s">
        <v>307</v>
      </c>
      <c r="C37" s="1138">
        <v>0.17196222</v>
      </c>
      <c r="D37" s="1138">
        <v>0.18878853000000004</v>
      </c>
      <c r="E37" s="1138">
        <v>11.084173470000009</v>
      </c>
      <c r="F37" s="1138">
        <v>38.09403340000004</v>
      </c>
      <c r="G37" s="1137">
        <v>-10.91221125000001</v>
      </c>
      <c r="H37" s="1141">
        <v>-37.90524487000005</v>
      </c>
      <c r="I37" s="308"/>
      <c r="J37" s="1189"/>
      <c r="K37" s="1189"/>
      <c r="L37" s="1189"/>
      <c r="M37" s="1189"/>
      <c r="N37" s="1189"/>
      <c r="O37" s="1189"/>
      <c r="P37" s="311"/>
      <c r="Q37" s="311"/>
      <c r="R37" s="311"/>
      <c r="S37" s="311"/>
      <c r="T37" s="311"/>
      <c r="U37" s="40"/>
    </row>
    <row r="38" spans="2:21" s="20" customFormat="1" ht="15">
      <c r="B38" s="1145" t="s">
        <v>308</v>
      </c>
      <c r="C38" s="1138">
        <v>45.32062998</v>
      </c>
      <c r="D38" s="1138">
        <v>13.882870419999998</v>
      </c>
      <c r="E38" s="1138">
        <v>5.2024586500000005</v>
      </c>
      <c r="F38" s="1138">
        <v>4.595445649999998</v>
      </c>
      <c r="G38" s="1137">
        <v>40.118171329999996</v>
      </c>
      <c r="H38" s="1141">
        <v>9.28742477</v>
      </c>
      <c r="I38" s="308"/>
      <c r="J38" s="1189"/>
      <c r="K38" s="1189"/>
      <c r="L38" s="1189"/>
      <c r="M38" s="1189"/>
      <c r="N38" s="1189"/>
      <c r="O38" s="1189"/>
      <c r="P38" s="311"/>
      <c r="Q38" s="311"/>
      <c r="R38" s="311"/>
      <c r="S38" s="311"/>
      <c r="T38" s="311"/>
      <c r="U38" s="40"/>
    </row>
    <row r="39" spans="2:21" s="20" customFormat="1" ht="15">
      <c r="B39" s="1145" t="s">
        <v>60</v>
      </c>
      <c r="C39" s="1138">
        <v>249.84793786000006</v>
      </c>
      <c r="D39" s="1138">
        <v>164.80808330000028</v>
      </c>
      <c r="E39" s="1138">
        <v>294.3819809100005</v>
      </c>
      <c r="F39" s="1138">
        <v>329.49471821000105</v>
      </c>
      <c r="G39" s="1137">
        <v>-44.53404305000044</v>
      </c>
      <c r="H39" s="1141">
        <v>-164.68663491000078</v>
      </c>
      <c r="I39" s="308"/>
      <c r="J39" s="1189"/>
      <c r="K39" s="1189"/>
      <c r="L39" s="1189"/>
      <c r="M39" s="1189"/>
      <c r="N39" s="1189"/>
      <c r="O39" s="1189"/>
      <c r="P39" s="311"/>
      <c r="Q39" s="311"/>
      <c r="R39" s="311"/>
      <c r="S39" s="311"/>
      <c r="T39" s="311"/>
      <c r="U39" s="40"/>
    </row>
    <row r="40" spans="2:21" s="20" customFormat="1" ht="15">
      <c r="B40" s="1145" t="s">
        <v>309</v>
      </c>
      <c r="C40" s="1138">
        <v>1.7101975099999998</v>
      </c>
      <c r="D40" s="1138">
        <v>1.0117678899999998</v>
      </c>
      <c r="E40" s="1138">
        <v>0.9575683999999999</v>
      </c>
      <c r="F40" s="1138">
        <v>0.8579776900000001</v>
      </c>
      <c r="G40" s="1137">
        <v>0.7526291099999999</v>
      </c>
      <c r="H40" s="1141">
        <v>0.15379019999999968</v>
      </c>
      <c r="I40" s="308"/>
      <c r="J40" s="1189"/>
      <c r="K40" s="1189"/>
      <c r="L40" s="1189"/>
      <c r="M40" s="1189"/>
      <c r="N40" s="1189"/>
      <c r="O40" s="1189"/>
      <c r="P40" s="311"/>
      <c r="Q40" s="311"/>
      <c r="R40" s="311"/>
      <c r="S40" s="311"/>
      <c r="T40" s="311"/>
      <c r="U40" s="40"/>
    </row>
    <row r="41" spans="2:21" s="20" customFormat="1" ht="15">
      <c r="B41" s="1145" t="s">
        <v>310</v>
      </c>
      <c r="C41" s="1138">
        <v>23.710184459999994</v>
      </c>
      <c r="D41" s="1138">
        <v>21.290322469999996</v>
      </c>
      <c r="E41" s="1138">
        <v>49.54440580000003</v>
      </c>
      <c r="F41" s="1138">
        <v>34.45633607</v>
      </c>
      <c r="G41" s="1137">
        <v>-25.834221340000035</v>
      </c>
      <c r="H41" s="1141">
        <v>-13.166013600000001</v>
      </c>
      <c r="I41" s="308"/>
      <c r="J41" s="1189"/>
      <c r="K41" s="1189"/>
      <c r="L41" s="1189"/>
      <c r="M41" s="1189"/>
      <c r="N41" s="1189"/>
      <c r="O41" s="1189"/>
      <c r="P41" s="311"/>
      <c r="Q41" s="311"/>
      <c r="R41" s="311"/>
      <c r="S41" s="311"/>
      <c r="T41" s="311"/>
      <c r="U41" s="40"/>
    </row>
    <row r="42" spans="2:21" s="20" customFormat="1" ht="15">
      <c r="B42" s="1145" t="s">
        <v>61</v>
      </c>
      <c r="C42" s="1138">
        <v>65.3889351000001</v>
      </c>
      <c r="D42" s="1138">
        <v>46.78498523999999</v>
      </c>
      <c r="E42" s="1138">
        <v>246.14647759999949</v>
      </c>
      <c r="F42" s="1138">
        <v>428.30197659000186</v>
      </c>
      <c r="G42" s="1137">
        <v>-180.7575424999994</v>
      </c>
      <c r="H42" s="1141">
        <v>-381.51699135000183</v>
      </c>
      <c r="I42" s="308"/>
      <c r="J42" s="1189"/>
      <c r="K42" s="1189"/>
      <c r="L42" s="1189"/>
      <c r="M42" s="1189"/>
      <c r="N42" s="1189"/>
      <c r="O42" s="1189"/>
      <c r="P42" s="311"/>
      <c r="Q42" s="311"/>
      <c r="R42" s="311"/>
      <c r="S42" s="311"/>
      <c r="T42" s="311"/>
      <c r="U42" s="40"/>
    </row>
    <row r="43" spans="2:21" s="20" customFormat="1" ht="15">
      <c r="B43" s="1145" t="s">
        <v>311</v>
      </c>
      <c r="C43" s="1138">
        <v>9.112467720000005</v>
      </c>
      <c r="D43" s="1138">
        <v>6.650732949999997</v>
      </c>
      <c r="E43" s="1138">
        <v>4.2531491000000035</v>
      </c>
      <c r="F43" s="1138">
        <v>3.8007443000000025</v>
      </c>
      <c r="G43" s="1137">
        <v>4.859318620000001</v>
      </c>
      <c r="H43" s="1141">
        <v>2.8499886499999953</v>
      </c>
      <c r="I43" s="308"/>
      <c r="J43" s="1189"/>
      <c r="K43" s="1189"/>
      <c r="L43" s="1189"/>
      <c r="M43" s="1189"/>
      <c r="N43" s="1189"/>
      <c r="O43" s="1189"/>
      <c r="P43" s="311"/>
      <c r="Q43" s="311"/>
      <c r="R43" s="311"/>
      <c r="S43" s="311"/>
      <c r="T43" s="311"/>
      <c r="U43" s="40"/>
    </row>
    <row r="44" spans="2:21" s="20" customFormat="1" ht="15">
      <c r="B44" s="1145" t="s">
        <v>312</v>
      </c>
      <c r="C44" s="1138">
        <v>0.44801478999999994</v>
      </c>
      <c r="D44" s="1138">
        <v>0.49721657999999996</v>
      </c>
      <c r="E44" s="1138">
        <v>26.009170840000046</v>
      </c>
      <c r="F44" s="1138">
        <v>32.25014690000008</v>
      </c>
      <c r="G44" s="1137">
        <v>-25.561156050000044</v>
      </c>
      <c r="H44" s="1141">
        <v>-31.75293032000008</v>
      </c>
      <c r="I44" s="308"/>
      <c r="J44" s="1189"/>
      <c r="K44" s="1189"/>
      <c r="L44" s="1189"/>
      <c r="M44" s="1189"/>
      <c r="N44" s="1189"/>
      <c r="O44" s="1189"/>
      <c r="P44" s="311"/>
      <c r="Q44" s="311"/>
      <c r="R44" s="311"/>
      <c r="S44" s="311"/>
      <c r="T44" s="311"/>
      <c r="U44" s="40"/>
    </row>
    <row r="45" spans="2:21" s="20" customFormat="1" ht="15">
      <c r="B45" s="1145" t="s">
        <v>268</v>
      </c>
      <c r="C45" s="1138">
        <v>46.64090963999999</v>
      </c>
      <c r="D45" s="1138">
        <v>14.320685499999998</v>
      </c>
      <c r="E45" s="1138">
        <v>48.36571736999988</v>
      </c>
      <c r="F45" s="1138">
        <v>83.85411854999992</v>
      </c>
      <c r="G45" s="1137">
        <v>-1.724807729999884</v>
      </c>
      <c r="H45" s="1141">
        <v>-69.53343304999993</v>
      </c>
      <c r="I45" s="308"/>
      <c r="J45" s="1189"/>
      <c r="K45" s="1189"/>
      <c r="L45" s="1189"/>
      <c r="M45" s="1189"/>
      <c r="N45" s="1189"/>
      <c r="O45" s="1189"/>
      <c r="P45" s="311"/>
      <c r="Q45" s="311"/>
      <c r="R45" s="311"/>
      <c r="S45" s="311"/>
      <c r="T45" s="311"/>
      <c r="U45" s="40"/>
    </row>
    <row r="46" spans="2:21" s="20" customFormat="1" ht="15">
      <c r="B46" s="1145" t="s">
        <v>62</v>
      </c>
      <c r="C46" s="1138">
        <v>140.34847898000012</v>
      </c>
      <c r="D46" s="1138">
        <v>242.6590356999997</v>
      </c>
      <c r="E46" s="1138">
        <v>270.14008459000013</v>
      </c>
      <c r="F46" s="1138">
        <v>239.93593830999768</v>
      </c>
      <c r="G46" s="1137">
        <v>-129.79160560999998</v>
      </c>
      <c r="H46" s="1141">
        <v>2.723097390002018</v>
      </c>
      <c r="I46" s="308"/>
      <c r="J46" s="1189"/>
      <c r="K46" s="1189"/>
      <c r="L46" s="1189"/>
      <c r="M46" s="1189"/>
      <c r="N46" s="1189"/>
      <c r="O46" s="1189"/>
      <c r="P46" s="311"/>
      <c r="Q46" s="311"/>
      <c r="R46" s="311"/>
      <c r="S46" s="311"/>
      <c r="T46" s="311"/>
      <c r="U46" s="40"/>
    </row>
    <row r="47" spans="2:21" s="20" customFormat="1" ht="15">
      <c r="B47" s="1145" t="s">
        <v>313</v>
      </c>
      <c r="C47" s="1138">
        <v>1.0883687799999995</v>
      </c>
      <c r="D47" s="1138">
        <v>0.68442711</v>
      </c>
      <c r="E47" s="1138">
        <v>0.6032183799999999</v>
      </c>
      <c r="F47" s="1138">
        <v>1.0984945000000004</v>
      </c>
      <c r="G47" s="1137">
        <v>0.48515039999999965</v>
      </c>
      <c r="H47" s="1141">
        <v>-0.4140673900000005</v>
      </c>
      <c r="I47" s="308"/>
      <c r="J47" s="1189"/>
      <c r="K47" s="1189"/>
      <c r="L47" s="1189"/>
      <c r="M47" s="1189"/>
      <c r="N47" s="1189"/>
      <c r="O47" s="1189"/>
      <c r="P47" s="311"/>
      <c r="Q47" s="311"/>
      <c r="R47" s="311"/>
      <c r="S47" s="311"/>
      <c r="T47" s="311"/>
      <c r="U47" s="40"/>
    </row>
    <row r="48" spans="2:21" s="20" customFormat="1" ht="15">
      <c r="B48" s="1145" t="s">
        <v>314</v>
      </c>
      <c r="C48" s="1138">
        <v>0.49716899999999997</v>
      </c>
      <c r="D48" s="1138">
        <v>0.4161657900000001</v>
      </c>
      <c r="E48" s="1138">
        <v>2.3374722599999997</v>
      </c>
      <c r="F48" s="1138">
        <v>0.92280096</v>
      </c>
      <c r="G48" s="1137">
        <v>-1.8403032599999998</v>
      </c>
      <c r="H48" s="1141">
        <v>-0.5066351699999999</v>
      </c>
      <c r="I48" s="308"/>
      <c r="J48" s="1189"/>
      <c r="K48" s="1189"/>
      <c r="L48" s="1189"/>
      <c r="M48" s="1189"/>
      <c r="N48" s="1189"/>
      <c r="O48" s="1189"/>
      <c r="P48" s="311"/>
      <c r="Q48" s="311"/>
      <c r="R48" s="311"/>
      <c r="S48" s="311"/>
      <c r="T48" s="311"/>
      <c r="U48" s="40"/>
    </row>
    <row r="49" spans="2:21" s="20" customFormat="1" ht="15">
      <c r="B49" s="1145" t="s">
        <v>315</v>
      </c>
      <c r="C49" s="1138">
        <v>0.034504</v>
      </c>
      <c r="D49" s="1138">
        <v>0.40455417</v>
      </c>
      <c r="E49" s="1138">
        <v>4.459701190000001</v>
      </c>
      <c r="F49" s="1138">
        <v>2.5510320899999996</v>
      </c>
      <c r="G49" s="1137">
        <v>-4.425197190000001</v>
      </c>
      <c r="H49" s="1141">
        <v>-2.1464779199999997</v>
      </c>
      <c r="I49" s="308"/>
      <c r="J49" s="1189"/>
      <c r="K49" s="1189"/>
      <c r="L49" s="1189"/>
      <c r="M49" s="1189"/>
      <c r="N49" s="1189"/>
      <c r="O49" s="1189"/>
      <c r="P49" s="311"/>
      <c r="Q49" s="311"/>
      <c r="R49" s="311"/>
      <c r="S49" s="311"/>
      <c r="T49" s="311"/>
      <c r="U49" s="40"/>
    </row>
    <row r="50" spans="2:21" s="20" customFormat="1" ht="15">
      <c r="B50" s="1145" t="s">
        <v>316</v>
      </c>
      <c r="C50" s="1138">
        <v>0.18662234</v>
      </c>
      <c r="D50" s="1138">
        <v>0.13491369000000003</v>
      </c>
      <c r="E50" s="1138">
        <v>0.42880993</v>
      </c>
      <c r="F50" s="1138">
        <v>1.3859830100000001</v>
      </c>
      <c r="G50" s="1137">
        <v>-0.24218759</v>
      </c>
      <c r="H50" s="1141">
        <v>-1.25106932</v>
      </c>
      <c r="I50" s="308"/>
      <c r="J50" s="1189"/>
      <c r="K50" s="1189"/>
      <c r="L50" s="1189"/>
      <c r="M50" s="1189"/>
      <c r="N50" s="1189"/>
      <c r="O50" s="1189"/>
      <c r="P50" s="311"/>
      <c r="Q50" s="311"/>
      <c r="R50" s="311"/>
      <c r="S50" s="311"/>
      <c r="T50" s="311"/>
      <c r="U50" s="40"/>
    </row>
    <row r="51" spans="2:21" s="20" customFormat="1" ht="15">
      <c r="B51" s="1145" t="s">
        <v>63</v>
      </c>
      <c r="C51" s="1138">
        <v>382.4324362300008</v>
      </c>
      <c r="D51" s="1138">
        <v>503.6315243200012</v>
      </c>
      <c r="E51" s="1138">
        <v>80.28457412</v>
      </c>
      <c r="F51" s="1138">
        <v>81.02279054999997</v>
      </c>
      <c r="G51" s="1137">
        <v>302.1478621100008</v>
      </c>
      <c r="H51" s="1141">
        <v>422.6087337700012</v>
      </c>
      <c r="I51" s="308"/>
      <c r="J51" s="1189"/>
      <c r="K51" s="1189"/>
      <c r="L51" s="1189"/>
      <c r="M51" s="1189"/>
      <c r="N51" s="1189"/>
      <c r="O51" s="1189"/>
      <c r="P51" s="311"/>
      <c r="Q51" s="311"/>
      <c r="R51" s="311"/>
      <c r="S51" s="311"/>
      <c r="T51" s="311"/>
      <c r="U51" s="40"/>
    </row>
    <row r="52" spans="2:21" s="20" customFormat="1" ht="15">
      <c r="B52" s="1145" t="s">
        <v>317</v>
      </c>
      <c r="C52" s="1138">
        <v>53.751447039999995</v>
      </c>
      <c r="D52" s="1138">
        <v>37.47229403</v>
      </c>
      <c r="E52" s="1138">
        <v>29.88658054</v>
      </c>
      <c r="F52" s="1138">
        <v>40.51012363000011</v>
      </c>
      <c r="G52" s="1137">
        <v>23.864866499999994</v>
      </c>
      <c r="H52" s="1141">
        <v>-3.037829600000114</v>
      </c>
      <c r="I52" s="308"/>
      <c r="J52" s="1189"/>
      <c r="K52" s="1189"/>
      <c r="L52" s="1189"/>
      <c r="M52" s="1189"/>
      <c r="N52" s="1189"/>
      <c r="O52" s="1189"/>
      <c r="P52" s="311"/>
      <c r="Q52" s="311"/>
      <c r="R52" s="311"/>
      <c r="S52" s="311"/>
      <c r="T52" s="311"/>
      <c r="U52" s="40"/>
    </row>
    <row r="53" spans="2:21" s="20" customFormat="1" ht="15">
      <c r="B53" s="1145" t="s">
        <v>64</v>
      </c>
      <c r="C53" s="1138">
        <v>112.94628778999997</v>
      </c>
      <c r="D53" s="1138">
        <v>121.22163653000008</v>
      </c>
      <c r="E53" s="1138">
        <v>23.78482245000002</v>
      </c>
      <c r="F53" s="1138">
        <v>21.056654480000024</v>
      </c>
      <c r="G53" s="1137">
        <v>89.16146533999995</v>
      </c>
      <c r="H53" s="1141">
        <v>100.16498205000005</v>
      </c>
      <c r="I53" s="308"/>
      <c r="J53" s="1189"/>
      <c r="K53" s="1189"/>
      <c r="L53" s="1189"/>
      <c r="M53" s="1189"/>
      <c r="N53" s="1189"/>
      <c r="O53" s="1189"/>
      <c r="P53" s="311"/>
      <c r="Q53" s="311"/>
      <c r="R53" s="311"/>
      <c r="S53" s="311"/>
      <c r="T53" s="311"/>
      <c r="U53" s="40"/>
    </row>
    <row r="54" spans="2:21" s="20" customFormat="1" ht="15">
      <c r="B54" s="1145" t="s">
        <v>297</v>
      </c>
      <c r="C54" s="1138">
        <v>165.40214310000033</v>
      </c>
      <c r="D54" s="1138">
        <v>204.06567439999978</v>
      </c>
      <c r="E54" s="1138">
        <v>232.9864270100005</v>
      </c>
      <c r="F54" s="1138">
        <v>201.09749729999965</v>
      </c>
      <c r="G54" s="1137">
        <v>-67.58428391000017</v>
      </c>
      <c r="H54" s="1141">
        <v>2.9681771000001462</v>
      </c>
      <c r="I54" s="308"/>
      <c r="J54" s="1189"/>
      <c r="K54" s="1189"/>
      <c r="L54" s="1189"/>
      <c r="M54" s="1189"/>
      <c r="N54" s="1189"/>
      <c r="O54" s="1189"/>
      <c r="P54" s="311"/>
      <c r="Q54" s="311"/>
      <c r="R54" s="311"/>
      <c r="S54" s="311"/>
      <c r="T54" s="311"/>
      <c r="U54" s="40"/>
    </row>
    <row r="55" spans="2:21" s="20" customFormat="1" ht="15">
      <c r="B55" s="1144" t="s">
        <v>318</v>
      </c>
      <c r="C55" s="1138">
        <v>2.9133904399999992</v>
      </c>
      <c r="D55" s="1138">
        <v>3.2767328499999997</v>
      </c>
      <c r="E55" s="1138">
        <v>63.87232037000005</v>
      </c>
      <c r="F55" s="1138">
        <v>70.18020524999999</v>
      </c>
      <c r="G55" s="1137">
        <v>-60.95892993000004</v>
      </c>
      <c r="H55" s="1141">
        <v>-66.90347239999998</v>
      </c>
      <c r="I55" s="308"/>
      <c r="J55" s="1189"/>
      <c r="K55" s="1189"/>
      <c r="L55" s="1189"/>
      <c r="M55" s="1189"/>
      <c r="N55" s="1189"/>
      <c r="O55" s="1189"/>
      <c r="P55" s="311"/>
      <c r="Q55" s="311"/>
      <c r="R55" s="311"/>
      <c r="S55" s="311"/>
      <c r="T55" s="311"/>
      <c r="U55" s="40"/>
    </row>
    <row r="56" spans="2:21" s="20" customFormat="1" ht="15">
      <c r="B56" s="1145" t="s">
        <v>319</v>
      </c>
      <c r="C56" s="1138">
        <v>1.2320667600000001</v>
      </c>
      <c r="D56" s="1138">
        <v>1.8718680999999993</v>
      </c>
      <c r="E56" s="1138">
        <v>22.99905899</v>
      </c>
      <c r="F56" s="1138">
        <v>24.71072709999999</v>
      </c>
      <c r="G56" s="1137">
        <v>-21.76699223</v>
      </c>
      <c r="H56" s="1141">
        <v>-22.83885899999999</v>
      </c>
      <c r="I56" s="308"/>
      <c r="J56" s="1189"/>
      <c r="K56" s="1189"/>
      <c r="L56" s="1189"/>
      <c r="M56" s="1189"/>
      <c r="N56" s="1189"/>
      <c r="O56" s="1189"/>
      <c r="P56" s="310"/>
      <c r="Q56" s="310"/>
      <c r="R56" s="311"/>
      <c r="S56" s="311"/>
      <c r="T56" s="311"/>
      <c r="U56" s="40"/>
    </row>
    <row r="57" spans="2:21" s="20" customFormat="1" ht="15">
      <c r="B57" s="1144" t="s">
        <v>288</v>
      </c>
      <c r="C57" s="1138">
        <v>13.782055</v>
      </c>
      <c r="D57" s="1138">
        <v>12.42763862</v>
      </c>
      <c r="E57" s="1138">
        <v>44.874425020000054</v>
      </c>
      <c r="F57" s="1138">
        <v>44.355220259999996</v>
      </c>
      <c r="G57" s="1137">
        <v>-31.092370020000054</v>
      </c>
      <c r="H57" s="1141">
        <v>-31.927581639999996</v>
      </c>
      <c r="I57" s="308"/>
      <c r="J57" s="1189"/>
      <c r="K57" s="1189"/>
      <c r="L57" s="1189"/>
      <c r="M57" s="1189"/>
      <c r="N57" s="1189"/>
      <c r="O57" s="1189"/>
      <c r="P57" s="310"/>
      <c r="Q57" s="310"/>
      <c r="R57" s="311"/>
      <c r="S57" s="311"/>
      <c r="T57" s="311"/>
      <c r="U57" s="40"/>
    </row>
    <row r="58" spans="2:21" s="20" customFormat="1" ht="15">
      <c r="B58" s="1142"/>
      <c r="C58" s="1138"/>
      <c r="D58" s="1139"/>
      <c r="E58" s="1138"/>
      <c r="F58" s="1138"/>
      <c r="G58" s="1137"/>
      <c r="H58" s="1141"/>
      <c r="I58" s="308"/>
      <c r="J58" s="1189"/>
      <c r="K58" s="1189"/>
      <c r="L58" s="1189"/>
      <c r="M58" s="1189"/>
      <c r="N58" s="1189"/>
      <c r="O58" s="1189"/>
      <c r="P58" s="310"/>
      <c r="Q58" s="310"/>
      <c r="R58" s="311"/>
      <c r="S58" s="311"/>
      <c r="T58" s="311"/>
      <c r="U58" s="40"/>
    </row>
    <row r="59" spans="2:21" s="20" customFormat="1" ht="15">
      <c r="B59" s="1142" t="s">
        <v>65</v>
      </c>
      <c r="C59" s="1138">
        <v>178.32357584999986</v>
      </c>
      <c r="D59" s="1138">
        <v>156.07738615000005</v>
      </c>
      <c r="E59" s="1138">
        <v>405.4296874800025</v>
      </c>
      <c r="F59" s="1138">
        <v>384.0310742699992</v>
      </c>
      <c r="G59" s="1137">
        <v>-227.10611163000263</v>
      </c>
      <c r="H59" s="1141">
        <v>-227.9536881199991</v>
      </c>
      <c r="I59" s="308"/>
      <c r="J59" s="1189"/>
      <c r="K59" s="1189"/>
      <c r="L59" s="1189"/>
      <c r="M59" s="1189"/>
      <c r="N59" s="1189"/>
      <c r="O59" s="1189"/>
      <c r="P59" s="311"/>
      <c r="Q59" s="311"/>
      <c r="R59" s="311"/>
      <c r="S59" s="311"/>
      <c r="T59" s="311"/>
      <c r="U59" s="40"/>
    </row>
    <row r="60" spans="2:21" s="20" customFormat="1" ht="15">
      <c r="B60" s="1142" t="s">
        <v>67</v>
      </c>
      <c r="C60" s="1138">
        <v>1171.3668291699992</v>
      </c>
      <c r="D60" s="1138">
        <v>1161.609485789999</v>
      </c>
      <c r="E60" s="1138">
        <v>2940.2791836699985</v>
      </c>
      <c r="F60" s="1138">
        <v>3341.258496789963</v>
      </c>
      <c r="G60" s="1137">
        <v>-1768.9123544999993</v>
      </c>
      <c r="H60" s="1141">
        <v>-2179.6490109999636</v>
      </c>
      <c r="I60" s="308"/>
      <c r="J60" s="1189"/>
      <c r="K60" s="1189"/>
      <c r="L60" s="1189"/>
      <c r="M60" s="1189"/>
      <c r="N60" s="1189"/>
      <c r="O60" s="1189"/>
      <c r="P60" s="311"/>
      <c r="Q60" s="311"/>
      <c r="R60" s="311"/>
      <c r="S60" s="311"/>
      <c r="T60" s="311"/>
      <c r="U60" s="40"/>
    </row>
    <row r="61" spans="2:21" s="20" customFormat="1" ht="15">
      <c r="B61" s="1142" t="s">
        <v>320</v>
      </c>
      <c r="C61" s="1138">
        <v>97.31649499000002</v>
      </c>
      <c r="D61" s="1138">
        <v>80.10284972999997</v>
      </c>
      <c r="E61" s="1138">
        <v>162.92603615000036</v>
      </c>
      <c r="F61" s="1138">
        <v>150.13588610000028</v>
      </c>
      <c r="G61" s="1137">
        <v>-65.60954116000033</v>
      </c>
      <c r="H61" s="1141">
        <v>-70.03303637000029</v>
      </c>
      <c r="I61" s="308"/>
      <c r="J61" s="1189"/>
      <c r="K61" s="1189"/>
      <c r="L61" s="1189"/>
      <c r="M61" s="1189"/>
      <c r="N61" s="1189"/>
      <c r="O61" s="1189"/>
      <c r="P61" s="311"/>
      <c r="Q61" s="311"/>
      <c r="R61" s="311"/>
      <c r="S61" s="311"/>
      <c r="T61" s="311"/>
      <c r="U61" s="40"/>
    </row>
    <row r="62" spans="2:21" s="20" customFormat="1" ht="15">
      <c r="B62" s="1142" t="s">
        <v>437</v>
      </c>
      <c r="C62" s="1138">
        <v>51.21727494999993</v>
      </c>
      <c r="D62" s="1138">
        <v>98.33128421999994</v>
      </c>
      <c r="E62" s="1138">
        <v>337.5847898600005</v>
      </c>
      <c r="F62" s="1138">
        <v>377.5601875599963</v>
      </c>
      <c r="G62" s="1137">
        <v>-286.3675149100005</v>
      </c>
      <c r="H62" s="1141">
        <v>-279.22890333999635</v>
      </c>
      <c r="I62" s="308"/>
      <c r="J62" s="1189"/>
      <c r="K62" s="1189"/>
      <c r="L62" s="1189"/>
      <c r="M62" s="1189"/>
      <c r="N62" s="1189"/>
      <c r="O62" s="1189"/>
      <c r="P62" s="311"/>
      <c r="Q62" s="311"/>
      <c r="R62" s="311"/>
      <c r="S62" s="311"/>
      <c r="T62" s="311"/>
      <c r="U62" s="40"/>
    </row>
    <row r="63" spans="2:21" s="20" customFormat="1" ht="15">
      <c r="B63" s="1142" t="s">
        <v>440</v>
      </c>
      <c r="C63" s="1138">
        <v>609.6064081199997</v>
      </c>
      <c r="D63" s="1138">
        <v>461.5797857699998</v>
      </c>
      <c r="E63" s="1138">
        <v>85.62850466000036</v>
      </c>
      <c r="F63" s="1138">
        <v>95.97983581999992</v>
      </c>
      <c r="G63" s="1137">
        <v>523.9779034599993</v>
      </c>
      <c r="H63" s="1141">
        <v>365.5999499499999</v>
      </c>
      <c r="I63" s="308"/>
      <c r="J63" s="1189"/>
      <c r="K63" s="1189"/>
      <c r="L63" s="1189"/>
      <c r="M63" s="1189"/>
      <c r="N63" s="1189"/>
      <c r="O63" s="1189"/>
      <c r="P63" s="311"/>
      <c r="Q63" s="311"/>
      <c r="R63" s="311"/>
      <c r="S63" s="311"/>
      <c r="T63" s="311"/>
      <c r="U63" s="40"/>
    </row>
    <row r="64" spans="2:21" s="20" customFormat="1" ht="15">
      <c r="B64" s="1142" t="s">
        <v>856</v>
      </c>
      <c r="C64" s="1138">
        <v>190.39002745000008</v>
      </c>
      <c r="D64" s="1138">
        <v>165.01046435000012</v>
      </c>
      <c r="E64" s="1138">
        <v>243.5863230400001</v>
      </c>
      <c r="F64" s="1138">
        <v>226.99451913000004</v>
      </c>
      <c r="G64" s="1137">
        <v>-53.19629559000003</v>
      </c>
      <c r="H64" s="1141">
        <v>-61.984054779999916</v>
      </c>
      <c r="I64" s="308"/>
      <c r="J64" s="1189"/>
      <c r="K64" s="1189"/>
      <c r="L64" s="1189"/>
      <c r="M64" s="1189"/>
      <c r="N64" s="1189"/>
      <c r="O64" s="1189"/>
      <c r="P64" s="311"/>
      <c r="Q64" s="311"/>
      <c r="R64" s="311"/>
      <c r="S64" s="311"/>
      <c r="T64" s="311"/>
      <c r="U64" s="40"/>
    </row>
    <row r="65" spans="2:21" s="20" customFormat="1" ht="15">
      <c r="B65" s="1142" t="s">
        <v>592</v>
      </c>
      <c r="C65" s="1138">
        <v>11.683194369999999</v>
      </c>
      <c r="D65" s="1138">
        <v>12.738516229999995</v>
      </c>
      <c r="E65" s="1138">
        <v>167.90746776000046</v>
      </c>
      <c r="F65" s="1138">
        <v>139.42291790000078</v>
      </c>
      <c r="G65" s="1137">
        <v>-156.22427339000046</v>
      </c>
      <c r="H65" s="1141">
        <v>-126.6844016700008</v>
      </c>
      <c r="I65" s="308"/>
      <c r="J65" s="1189"/>
      <c r="K65" s="1189"/>
      <c r="L65" s="1189"/>
      <c r="M65" s="1189"/>
      <c r="N65" s="1189"/>
      <c r="O65" s="1189"/>
      <c r="P65" s="310"/>
      <c r="Q65" s="310"/>
      <c r="R65" s="311"/>
      <c r="S65" s="311"/>
      <c r="T65" s="311"/>
      <c r="U65" s="40"/>
    </row>
    <row r="66" spans="2:21" s="20" customFormat="1" ht="15">
      <c r="B66" s="1142" t="s">
        <v>446</v>
      </c>
      <c r="C66" s="1138">
        <v>0</v>
      </c>
      <c r="D66" s="1138">
        <v>0</v>
      </c>
      <c r="E66" s="1138">
        <v>126.53600802999986</v>
      </c>
      <c r="F66" s="1138">
        <v>130.75156702999973</v>
      </c>
      <c r="G66" s="1137">
        <v>-126.53600802999986</v>
      </c>
      <c r="H66" s="1141">
        <v>-130.75156702999973</v>
      </c>
      <c r="I66" s="308"/>
      <c r="J66" s="1189"/>
      <c r="K66" s="1189"/>
      <c r="L66" s="1189"/>
      <c r="M66" s="1189"/>
      <c r="N66" s="1189"/>
      <c r="O66" s="1189"/>
      <c r="P66" s="310"/>
      <c r="Q66" s="310"/>
      <c r="R66" s="311"/>
      <c r="S66" s="311"/>
      <c r="T66" s="311"/>
      <c r="U66" s="40"/>
    </row>
    <row r="67" spans="2:21" s="20" customFormat="1" ht="15">
      <c r="B67" s="1142" t="s">
        <v>447</v>
      </c>
      <c r="C67" s="1138">
        <v>37.22682025</v>
      </c>
      <c r="D67" s="1138">
        <v>27.338216509999995</v>
      </c>
      <c r="E67" s="1138">
        <v>22.368155610000002</v>
      </c>
      <c r="F67" s="1138">
        <v>38.951666530000026</v>
      </c>
      <c r="G67" s="1137">
        <v>14.858664640000002</v>
      </c>
      <c r="H67" s="1141">
        <v>-11.613450020000029</v>
      </c>
      <c r="I67" s="308"/>
      <c r="J67" s="1189"/>
      <c r="K67" s="1189"/>
      <c r="L67" s="1189"/>
      <c r="M67" s="1189"/>
      <c r="N67" s="1189"/>
      <c r="O67" s="1189"/>
      <c r="P67" s="310"/>
      <c r="Q67" s="310"/>
      <c r="R67" s="311"/>
      <c r="S67" s="311"/>
      <c r="T67" s="311"/>
      <c r="U67" s="40"/>
    </row>
    <row r="68" spans="2:21" s="20" customFormat="1" ht="15">
      <c r="B68" s="1142"/>
      <c r="C68" s="1138"/>
      <c r="D68" s="1138"/>
      <c r="E68" s="1138"/>
      <c r="F68" s="1138"/>
      <c r="G68" s="1137"/>
      <c r="H68" s="1141"/>
      <c r="I68" s="308"/>
      <c r="J68" s="1189"/>
      <c r="K68" s="1189"/>
      <c r="L68" s="1189"/>
      <c r="M68" s="1189"/>
      <c r="N68" s="1189"/>
      <c r="O68" s="1189"/>
      <c r="P68" s="310"/>
      <c r="Q68" s="310"/>
      <c r="R68" s="311"/>
      <c r="S68" s="311"/>
      <c r="T68" s="311"/>
      <c r="U68" s="40"/>
    </row>
    <row r="69" spans="2:21" s="20" customFormat="1" ht="15">
      <c r="B69" s="1142" t="s">
        <v>321</v>
      </c>
      <c r="C69" s="1136">
        <v>1584.9232480499595</v>
      </c>
      <c r="D69" s="1136">
        <v>1615.654427319998</v>
      </c>
      <c r="E69" s="1136">
        <v>1090.0317365599665</v>
      </c>
      <c r="F69" s="1136">
        <v>929.5896458200347</v>
      </c>
      <c r="G69" s="1137">
        <v>494.891511489993</v>
      </c>
      <c r="H69" s="1141">
        <v>686.0647814999633</v>
      </c>
      <c r="I69" s="308"/>
      <c r="J69" s="308"/>
      <c r="K69" s="1189"/>
      <c r="L69" s="1189"/>
      <c r="M69" s="1189"/>
      <c r="N69" s="1189"/>
      <c r="O69" s="1189"/>
      <c r="P69" s="310"/>
      <c r="Q69" s="310"/>
      <c r="R69" s="311"/>
      <c r="S69" s="311"/>
      <c r="T69" s="311"/>
      <c r="U69" s="40"/>
    </row>
    <row r="70" spans="2:21" s="20" customFormat="1" ht="15">
      <c r="B70" s="1142"/>
      <c r="C70" s="1136"/>
      <c r="D70" s="1136"/>
      <c r="E70" s="1136"/>
      <c r="F70" s="1136"/>
      <c r="G70" s="1137"/>
      <c r="H70" s="1141"/>
      <c r="I70" s="308"/>
      <c r="J70" s="308"/>
      <c r="K70" s="1189"/>
      <c r="L70" s="1189"/>
      <c r="M70" s="308"/>
      <c r="N70" s="308"/>
      <c r="O70" s="308"/>
      <c r="P70" s="309"/>
      <c r="Q70" s="309"/>
      <c r="R70" s="311"/>
      <c r="S70" s="309"/>
      <c r="T70" s="309"/>
      <c r="U70" s="40"/>
    </row>
    <row r="71" spans="2:20" s="40" customFormat="1" ht="15.75" thickBot="1">
      <c r="B71" s="1146" t="s">
        <v>341</v>
      </c>
      <c r="C71" s="1147">
        <v>13474.63352632997</v>
      </c>
      <c r="D71" s="1147">
        <v>13460.126554059985</v>
      </c>
      <c r="E71" s="1147">
        <v>14970.203176530029</v>
      </c>
      <c r="F71" s="1147">
        <v>16282.079548120033</v>
      </c>
      <c r="G71" s="1148">
        <v>-1495.5696502000596</v>
      </c>
      <c r="H71" s="1149">
        <v>-2821.952994060047</v>
      </c>
      <c r="I71" s="7"/>
      <c r="J71" s="7"/>
      <c r="K71" s="1189"/>
      <c r="L71" s="1189"/>
      <c r="M71" s="308"/>
      <c r="N71" s="308"/>
      <c r="O71" s="308"/>
      <c r="P71" s="312"/>
      <c r="Q71" s="312"/>
      <c r="R71" s="309"/>
      <c r="S71" s="309"/>
      <c r="T71" s="309"/>
    </row>
    <row r="72" spans="5:8" ht="15">
      <c r="E72" s="8"/>
      <c r="F72" s="8"/>
      <c r="G72" s="313"/>
      <c r="H72" s="313"/>
    </row>
    <row r="73" spans="7:8" ht="12.75">
      <c r="G73" s="8"/>
      <c r="H73" s="8"/>
    </row>
    <row r="74" spans="2:4" ht="12.75">
      <c r="B74" s="164"/>
      <c r="C74" s="165" t="s">
        <v>123</v>
      </c>
      <c r="D74" s="165"/>
    </row>
  </sheetData>
  <sheetProtection/>
  <mergeCells count="2">
    <mergeCell ref="B4:H4"/>
    <mergeCell ref="B5:H5"/>
  </mergeCells>
  <hyperlinks>
    <hyperlink ref="B1" location="'Indice '!C21" display="INDICE "/>
    <hyperlink ref="C74" location="'Balanza Comercial '!A3" display="ARRIBA "/>
    <hyperlink ref="C1:C3" location="'Indice '!A1" display="INDICE "/>
  </hyperlinks>
  <printOptions/>
  <pageMargins left="0.75" right="0.75" top="1" bottom="1" header="0" footer="0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/>
  <dimension ref="A1:CD51"/>
  <sheetViews>
    <sheetView zoomScale="85" zoomScaleNormal="85" zoomScalePageLayoutView="0" workbookViewId="0" topLeftCell="A1">
      <pane xSplit="2" ySplit="7" topLeftCell="BP8" activePane="bottomRight" state="frozen"/>
      <selection pane="topLeft" activeCell="P54" sqref="P54"/>
      <selection pane="topRight" activeCell="P54" sqref="P54"/>
      <selection pane="bottomLeft" activeCell="P54" sqref="P54"/>
      <selection pane="bottomRight" activeCell="B5" sqref="B5"/>
    </sheetView>
  </sheetViews>
  <sheetFormatPr defaultColWidth="11.421875" defaultRowHeight="12.75"/>
  <cols>
    <col min="1" max="1" width="2.57421875" style="7" customWidth="1"/>
    <col min="2" max="2" width="45.57421875" style="7" customWidth="1"/>
    <col min="3" max="3" width="12.7109375" style="6" customWidth="1"/>
    <col min="4" max="71" width="12.7109375" style="7" customWidth="1"/>
    <col min="72" max="75" width="11.421875" style="7" customWidth="1"/>
    <col min="76" max="16384" width="11.421875" style="7" customWidth="1"/>
  </cols>
  <sheetData>
    <row r="1" spans="2:7" ht="12.75">
      <c r="B1" s="1097" t="s">
        <v>343</v>
      </c>
      <c r="G1" s="8"/>
    </row>
    <row r="2" spans="2:8" ht="15.75">
      <c r="B2" s="1392" t="s">
        <v>542</v>
      </c>
      <c r="C2" s="1392"/>
      <c r="G2" s="9"/>
      <c r="H2" s="6"/>
    </row>
    <row r="3" spans="2:8" ht="15.75">
      <c r="B3" s="10" t="s">
        <v>451</v>
      </c>
      <c r="C3" s="11"/>
      <c r="D3" s="12"/>
      <c r="E3" s="12"/>
      <c r="G3" s="9"/>
      <c r="H3" s="6"/>
    </row>
    <row r="4" spans="2:7" ht="15">
      <c r="B4" s="13"/>
      <c r="G4" s="8"/>
    </row>
    <row r="5" spans="2:37" ht="15.75" thickBot="1">
      <c r="B5" s="14"/>
      <c r="AK5" s="15"/>
    </row>
    <row r="6" spans="2:82" s="785" customFormat="1" ht="12.75" customHeight="1">
      <c r="B6" s="1028"/>
      <c r="C6" s="1387" t="s">
        <v>721</v>
      </c>
      <c r="D6" s="1388"/>
      <c r="E6" s="1388"/>
      <c r="F6" s="1389"/>
      <c r="G6" s="1387" t="s">
        <v>722</v>
      </c>
      <c r="H6" s="1388"/>
      <c r="I6" s="1388"/>
      <c r="J6" s="1389"/>
      <c r="K6" s="1387" t="s">
        <v>723</v>
      </c>
      <c r="L6" s="1388"/>
      <c r="M6" s="1388"/>
      <c r="N6" s="1389"/>
      <c r="O6" s="1387" t="s">
        <v>724</v>
      </c>
      <c r="P6" s="1388"/>
      <c r="Q6" s="1388"/>
      <c r="R6" s="1389"/>
      <c r="S6" s="1387" t="s">
        <v>725</v>
      </c>
      <c r="T6" s="1388"/>
      <c r="U6" s="1388"/>
      <c r="V6" s="1389"/>
      <c r="W6" s="1387" t="s">
        <v>726</v>
      </c>
      <c r="X6" s="1388"/>
      <c r="Y6" s="1388"/>
      <c r="Z6" s="1389"/>
      <c r="AA6" s="1387" t="s">
        <v>727</v>
      </c>
      <c r="AB6" s="1388"/>
      <c r="AC6" s="1388"/>
      <c r="AD6" s="1389"/>
      <c r="AE6" s="1387" t="s">
        <v>728</v>
      </c>
      <c r="AF6" s="1388"/>
      <c r="AG6" s="1388"/>
      <c r="AH6" s="1389"/>
      <c r="AI6" s="1387" t="s">
        <v>729</v>
      </c>
      <c r="AJ6" s="1388"/>
      <c r="AK6" s="1388"/>
      <c r="AL6" s="1389"/>
      <c r="AM6" s="1387" t="s">
        <v>730</v>
      </c>
      <c r="AN6" s="1388"/>
      <c r="AO6" s="1388"/>
      <c r="AP6" s="1389"/>
      <c r="AQ6" s="1387" t="s">
        <v>731</v>
      </c>
      <c r="AR6" s="1388"/>
      <c r="AS6" s="1388"/>
      <c r="AT6" s="1389"/>
      <c r="AU6" s="1387" t="s">
        <v>732</v>
      </c>
      <c r="AV6" s="1388"/>
      <c r="AW6" s="1388"/>
      <c r="AX6" s="1389"/>
      <c r="AY6" s="1387" t="s">
        <v>733</v>
      </c>
      <c r="AZ6" s="1388"/>
      <c r="BA6" s="1388"/>
      <c r="BB6" s="1389"/>
      <c r="BC6" s="1387" t="s">
        <v>734</v>
      </c>
      <c r="BD6" s="1388"/>
      <c r="BE6" s="1388"/>
      <c r="BF6" s="1389"/>
      <c r="BG6" s="1387" t="s">
        <v>735</v>
      </c>
      <c r="BH6" s="1388"/>
      <c r="BI6" s="1388"/>
      <c r="BJ6" s="1389"/>
      <c r="BK6" s="1387" t="s">
        <v>736</v>
      </c>
      <c r="BL6" s="1388"/>
      <c r="BM6" s="1388"/>
      <c r="BN6" s="1389"/>
      <c r="BO6" s="1387" t="s">
        <v>737</v>
      </c>
      <c r="BP6" s="1388"/>
      <c r="BQ6" s="1388"/>
      <c r="BR6" s="1389"/>
      <c r="BS6" s="1387" t="s">
        <v>780</v>
      </c>
      <c r="BT6" s="1388"/>
      <c r="BU6" s="1388"/>
      <c r="BV6" s="1389"/>
      <c r="BW6" s="1387" t="s">
        <v>803</v>
      </c>
      <c r="BX6" s="1388"/>
      <c r="BY6" s="1388"/>
      <c r="BZ6" s="1388"/>
      <c r="CA6" s="1390" t="s">
        <v>896</v>
      </c>
      <c r="CB6" s="1391"/>
      <c r="CC6" s="1391"/>
      <c r="CD6" s="1391"/>
    </row>
    <row r="7" spans="2:82" s="785" customFormat="1" ht="13.5" customHeight="1" thickBot="1">
      <c r="B7" s="1029"/>
      <c r="C7" s="3" t="s">
        <v>764</v>
      </c>
      <c r="D7" s="3" t="s">
        <v>136</v>
      </c>
      <c r="E7" s="3" t="s">
        <v>137</v>
      </c>
      <c r="F7" s="3" t="s">
        <v>138</v>
      </c>
      <c r="G7" s="3" t="s">
        <v>764</v>
      </c>
      <c r="H7" s="3" t="s">
        <v>136</v>
      </c>
      <c r="I7" s="3" t="s">
        <v>137</v>
      </c>
      <c r="J7" s="3" t="s">
        <v>138</v>
      </c>
      <c r="K7" s="3" t="s">
        <v>764</v>
      </c>
      <c r="L7" s="3" t="s">
        <v>136</v>
      </c>
      <c r="M7" s="3" t="s">
        <v>137</v>
      </c>
      <c r="N7" s="3" t="s">
        <v>138</v>
      </c>
      <c r="O7" s="3" t="s">
        <v>764</v>
      </c>
      <c r="P7" s="3" t="s">
        <v>136</v>
      </c>
      <c r="Q7" s="3" t="s">
        <v>137</v>
      </c>
      <c r="R7" s="3" t="s">
        <v>138</v>
      </c>
      <c r="S7" s="3" t="s">
        <v>764</v>
      </c>
      <c r="T7" s="3" t="s">
        <v>136</v>
      </c>
      <c r="U7" s="3" t="s">
        <v>137</v>
      </c>
      <c r="V7" s="3" t="s">
        <v>138</v>
      </c>
      <c r="W7" s="3" t="s">
        <v>764</v>
      </c>
      <c r="X7" s="3" t="s">
        <v>136</v>
      </c>
      <c r="Y7" s="3" t="s">
        <v>137</v>
      </c>
      <c r="Z7" s="3" t="s">
        <v>138</v>
      </c>
      <c r="AA7" s="3" t="s">
        <v>764</v>
      </c>
      <c r="AB7" s="3" t="s">
        <v>136</v>
      </c>
      <c r="AC7" s="3" t="s">
        <v>137</v>
      </c>
      <c r="AD7" s="3" t="s">
        <v>138</v>
      </c>
      <c r="AE7" s="3" t="s">
        <v>764</v>
      </c>
      <c r="AF7" s="3" t="s">
        <v>136</v>
      </c>
      <c r="AG7" s="3" t="s">
        <v>137</v>
      </c>
      <c r="AH7" s="3" t="s">
        <v>138</v>
      </c>
      <c r="AI7" s="3" t="s">
        <v>764</v>
      </c>
      <c r="AJ7" s="3" t="s">
        <v>136</v>
      </c>
      <c r="AK7" s="3" t="s">
        <v>137</v>
      </c>
      <c r="AL7" s="3" t="s">
        <v>138</v>
      </c>
      <c r="AM7" s="3" t="s">
        <v>764</v>
      </c>
      <c r="AN7" s="3" t="s">
        <v>136</v>
      </c>
      <c r="AO7" s="3" t="s">
        <v>137</v>
      </c>
      <c r="AP7" s="3" t="s">
        <v>138</v>
      </c>
      <c r="AQ7" s="3" t="s">
        <v>764</v>
      </c>
      <c r="AR7" s="3" t="s">
        <v>136</v>
      </c>
      <c r="AS7" s="3" t="s">
        <v>137</v>
      </c>
      <c r="AT7" s="3" t="s">
        <v>138</v>
      </c>
      <c r="AU7" s="3" t="s">
        <v>764</v>
      </c>
      <c r="AV7" s="3" t="s">
        <v>136</v>
      </c>
      <c r="AW7" s="3" t="s">
        <v>137</v>
      </c>
      <c r="AX7" s="3" t="s">
        <v>138</v>
      </c>
      <c r="AY7" s="3" t="s">
        <v>764</v>
      </c>
      <c r="AZ7" s="3" t="s">
        <v>136</v>
      </c>
      <c r="BA7" s="3" t="s">
        <v>137</v>
      </c>
      <c r="BB7" s="3" t="s">
        <v>138</v>
      </c>
      <c r="BC7" s="3" t="s">
        <v>764</v>
      </c>
      <c r="BD7" s="3" t="s">
        <v>136</v>
      </c>
      <c r="BE7" s="3" t="s">
        <v>137</v>
      </c>
      <c r="BF7" s="3" t="s">
        <v>138</v>
      </c>
      <c r="BG7" s="3" t="s">
        <v>764</v>
      </c>
      <c r="BH7" s="3" t="s">
        <v>136</v>
      </c>
      <c r="BI7" s="3" t="s">
        <v>137</v>
      </c>
      <c r="BJ7" s="3" t="s">
        <v>138</v>
      </c>
      <c r="BK7" s="3" t="s">
        <v>764</v>
      </c>
      <c r="BL7" s="3" t="s">
        <v>136</v>
      </c>
      <c r="BM7" s="3" t="s">
        <v>137</v>
      </c>
      <c r="BN7" s="3" t="s">
        <v>138</v>
      </c>
      <c r="BO7" s="3" t="s">
        <v>764</v>
      </c>
      <c r="BP7" s="3" t="s">
        <v>136</v>
      </c>
      <c r="BQ7" s="3" t="s">
        <v>137</v>
      </c>
      <c r="BR7" s="3" t="s">
        <v>138</v>
      </c>
      <c r="BS7" s="3" t="s">
        <v>764</v>
      </c>
      <c r="BT7" s="3" t="s">
        <v>136</v>
      </c>
      <c r="BU7" s="3" t="s">
        <v>137</v>
      </c>
      <c r="BV7" s="3" t="s">
        <v>138</v>
      </c>
      <c r="BW7" s="3" t="s">
        <v>764</v>
      </c>
      <c r="BX7" s="3" t="s">
        <v>136</v>
      </c>
      <c r="BY7" s="3" t="s">
        <v>137</v>
      </c>
      <c r="BZ7" s="3" t="s">
        <v>138</v>
      </c>
      <c r="CA7" s="3" t="s">
        <v>764</v>
      </c>
      <c r="CB7" s="3" t="s">
        <v>136</v>
      </c>
      <c r="CC7" s="3" t="s">
        <v>137</v>
      </c>
      <c r="CD7" s="3" t="s">
        <v>138</v>
      </c>
    </row>
    <row r="8" spans="2:79" s="207" customFormat="1" ht="15">
      <c r="B8" s="786" t="s">
        <v>738</v>
      </c>
      <c r="C8" s="789">
        <v>91.013385547</v>
      </c>
      <c r="D8" s="789">
        <v>77.46094276</v>
      </c>
      <c r="E8" s="789">
        <v>363.74448023</v>
      </c>
      <c r="F8" s="789">
        <v>300.32408491</v>
      </c>
      <c r="G8" s="789">
        <v>-476.9620142</v>
      </c>
      <c r="H8" s="789">
        <v>-289.806988</v>
      </c>
      <c r="I8" s="789">
        <v>-22.52565547</v>
      </c>
      <c r="J8" s="789">
        <v>-248.4075455</v>
      </c>
      <c r="K8" s="789">
        <v>-243.2638105</v>
      </c>
      <c r="L8" s="789">
        <v>-350.1334988</v>
      </c>
      <c r="M8" s="789">
        <v>-306.865851</v>
      </c>
      <c r="N8" s="789">
        <v>-402.1929264</v>
      </c>
      <c r="O8" s="789">
        <v>-605.988516</v>
      </c>
      <c r="P8" s="789">
        <v>-76.76526147</v>
      </c>
      <c r="Q8" s="789">
        <v>49.545948576</v>
      </c>
      <c r="R8" s="789">
        <v>-312.769123</v>
      </c>
      <c r="S8" s="789">
        <v>-607.052724</v>
      </c>
      <c r="T8" s="789">
        <v>-218.7349794</v>
      </c>
      <c r="U8" s="789">
        <v>115.13635551</v>
      </c>
      <c r="V8" s="789">
        <v>-71.35226282</v>
      </c>
      <c r="W8" s="789">
        <v>-547.6759498</v>
      </c>
      <c r="X8" s="789">
        <v>-250.1895102</v>
      </c>
      <c r="Y8" s="789">
        <v>-842.0151654</v>
      </c>
      <c r="Z8" s="789">
        <v>-250.9722807</v>
      </c>
      <c r="AA8" s="789">
        <v>-676.3421025</v>
      </c>
      <c r="AB8" s="789">
        <v>-689.0023772</v>
      </c>
      <c r="AC8" s="789">
        <v>-714.0191437</v>
      </c>
      <c r="AD8" s="789">
        <v>-829.8804436</v>
      </c>
      <c r="AE8" s="789">
        <v>-2062.984818</v>
      </c>
      <c r="AF8" s="789">
        <v>-1423.138206</v>
      </c>
      <c r="AG8" s="789">
        <v>-1424.287557</v>
      </c>
      <c r="AH8" s="789">
        <v>-1106.245659</v>
      </c>
      <c r="AI8" s="789">
        <v>-1330.388292</v>
      </c>
      <c r="AJ8" s="789">
        <v>-1132.232238</v>
      </c>
      <c r="AK8" s="789">
        <v>-1651.890884</v>
      </c>
      <c r="AL8" s="789">
        <v>-2346.138293</v>
      </c>
      <c r="AM8" s="789">
        <v>-960.8631927</v>
      </c>
      <c r="AN8" s="789">
        <v>-808.5281528</v>
      </c>
      <c r="AO8" s="789">
        <v>-1391.717101</v>
      </c>
      <c r="AP8" s="789">
        <v>-1487.910439</v>
      </c>
      <c r="AQ8" s="789">
        <v>-1340.882065</v>
      </c>
      <c r="AR8" s="789">
        <v>-1400.478658</v>
      </c>
      <c r="AS8" s="789">
        <v>-3314.93486</v>
      </c>
      <c r="AT8" s="789">
        <v>-2675.866217</v>
      </c>
      <c r="AU8" s="789">
        <v>-2000.029993</v>
      </c>
      <c r="AV8" s="789">
        <v>-1808.2275</v>
      </c>
      <c r="AW8" s="789">
        <v>-3022.048224</v>
      </c>
      <c r="AX8" s="789">
        <v>-2972.359221</v>
      </c>
      <c r="AY8" s="789">
        <v>-1719.092773</v>
      </c>
      <c r="AZ8" s="789">
        <v>-3182.939167</v>
      </c>
      <c r="BA8" s="789">
        <v>-3539.142882</v>
      </c>
      <c r="BB8" s="789">
        <v>-2923.136158</v>
      </c>
      <c r="BC8" s="789">
        <v>-3454.581031</v>
      </c>
      <c r="BD8" s="789">
        <v>-2223.532723</v>
      </c>
      <c r="BE8" s="789">
        <v>-3649.909088</v>
      </c>
      <c r="BF8" s="789">
        <v>-3172.405063</v>
      </c>
      <c r="BG8" s="789">
        <v>-4084.764237</v>
      </c>
      <c r="BH8" s="789">
        <v>-4199.747513</v>
      </c>
      <c r="BI8" s="789">
        <v>-5025.240417</v>
      </c>
      <c r="BJ8" s="789">
        <v>-6452.320229</v>
      </c>
      <c r="BK8" s="789">
        <v>-5427.611232</v>
      </c>
      <c r="BL8" s="789">
        <v>-4316.273088</v>
      </c>
      <c r="BM8" s="789">
        <v>-5016.78061</v>
      </c>
      <c r="BN8" s="789">
        <v>-3802.812377</v>
      </c>
      <c r="BO8" s="789">
        <v>-3430.339745</v>
      </c>
      <c r="BP8" s="789">
        <v>-2584.010728</v>
      </c>
      <c r="BQ8" s="789">
        <v>-3459.182543</v>
      </c>
      <c r="BR8" s="789">
        <v>-2534.609315</v>
      </c>
      <c r="BS8" s="790">
        <v>-3494.925665</v>
      </c>
      <c r="BT8" s="790">
        <v>-2507.677356</v>
      </c>
      <c r="BU8" s="790">
        <v>-2761.081185</v>
      </c>
      <c r="BV8" s="790">
        <v>-1577.733696</v>
      </c>
      <c r="BW8" s="790">
        <v>-2805.68578</v>
      </c>
      <c r="BX8" s="790">
        <v>-3191.945814</v>
      </c>
      <c r="BY8" s="790">
        <v>-3149.39506</v>
      </c>
      <c r="BZ8" s="790">
        <v>-3761.471247</v>
      </c>
      <c r="CA8" s="790">
        <v>-3614.080854</v>
      </c>
    </row>
    <row r="9" spans="2:79" ht="15">
      <c r="B9" s="4" t="s">
        <v>739</v>
      </c>
      <c r="C9" s="791">
        <v>4468.8801898</v>
      </c>
      <c r="D9" s="791">
        <v>4513.1129121</v>
      </c>
      <c r="E9" s="791">
        <v>4869.5686092</v>
      </c>
      <c r="F9" s="791">
        <v>4894.6345713</v>
      </c>
      <c r="G9" s="791">
        <v>4407.9377208</v>
      </c>
      <c r="H9" s="791">
        <v>4776.6713733</v>
      </c>
      <c r="I9" s="791">
        <v>4833.255002</v>
      </c>
      <c r="J9" s="791">
        <v>4600.2097347</v>
      </c>
      <c r="K9" s="791">
        <v>4140.0872752</v>
      </c>
      <c r="L9" s="791">
        <v>4601.9980463</v>
      </c>
      <c r="M9" s="791">
        <v>4555.0784366</v>
      </c>
      <c r="N9" s="791">
        <v>4612.555712</v>
      </c>
      <c r="O9" s="791">
        <v>4424.0368602</v>
      </c>
      <c r="P9" s="791">
        <v>4840.2184383</v>
      </c>
      <c r="Q9" s="791">
        <v>5431.5553532</v>
      </c>
      <c r="R9" s="791">
        <v>5119.4878639</v>
      </c>
      <c r="S9" s="791">
        <v>5056.4765424</v>
      </c>
      <c r="T9" s="791">
        <v>5806.757685</v>
      </c>
      <c r="U9" s="791">
        <v>6476.9374445</v>
      </c>
      <c r="V9" s="791">
        <v>6962.4000871</v>
      </c>
      <c r="W9" s="791">
        <v>6540.7725923</v>
      </c>
      <c r="X9" s="791">
        <v>7752.3634145</v>
      </c>
      <c r="Y9" s="791">
        <v>7731.9387854</v>
      </c>
      <c r="Z9" s="791">
        <v>8105.9576741</v>
      </c>
      <c r="AA9" s="791">
        <v>7927.2036538</v>
      </c>
      <c r="AB9" s="791">
        <v>8729.9836371</v>
      </c>
      <c r="AC9" s="791">
        <v>9170.4683686</v>
      </c>
      <c r="AD9" s="791">
        <v>9674.2669571</v>
      </c>
      <c r="AE9" s="791">
        <v>8914.8360782</v>
      </c>
      <c r="AF9" s="791">
        <v>10112.617994</v>
      </c>
      <c r="AG9" s="791">
        <v>10773.114332</v>
      </c>
      <c r="AH9" s="791">
        <v>12233.277965</v>
      </c>
      <c r="AI9" s="791">
        <v>11860.262454</v>
      </c>
      <c r="AJ9" s="791">
        <v>13712.264562</v>
      </c>
      <c r="AK9" s="791">
        <v>13622.480624</v>
      </c>
      <c r="AL9" s="791">
        <v>11655.079143</v>
      </c>
      <c r="AM9" s="791">
        <v>10720.590948</v>
      </c>
      <c r="AN9" s="791">
        <v>10897.063234</v>
      </c>
      <c r="AO9" s="791">
        <v>11396.081952</v>
      </c>
      <c r="AP9" s="791">
        <v>12348.936691</v>
      </c>
      <c r="AQ9" s="791">
        <v>12266.459781</v>
      </c>
      <c r="AR9" s="791">
        <v>13193.125279</v>
      </c>
      <c r="AS9" s="791">
        <v>13161.672424</v>
      </c>
      <c r="AT9" s="791">
        <v>14558.725459</v>
      </c>
      <c r="AU9" s="791">
        <v>16094.051745</v>
      </c>
      <c r="AV9" s="791">
        <v>18436.470904</v>
      </c>
      <c r="AW9" s="791">
        <v>18581.950235</v>
      </c>
      <c r="AX9" s="791">
        <v>19645.826554</v>
      </c>
      <c r="AY9" s="791">
        <v>19740.818086</v>
      </c>
      <c r="AZ9" s="791">
        <v>19276.04851</v>
      </c>
      <c r="BA9" s="791">
        <v>18957.977421</v>
      </c>
      <c r="BB9" s="791">
        <v>19878.995091</v>
      </c>
      <c r="BC9" s="791">
        <v>18293.029774</v>
      </c>
      <c r="BD9" s="791">
        <v>19667.76094</v>
      </c>
      <c r="BE9" s="791">
        <v>19077.704467</v>
      </c>
      <c r="BF9" s="791">
        <v>19898.083854</v>
      </c>
      <c r="BG9" s="791">
        <v>17892.836229</v>
      </c>
      <c r="BH9" s="791">
        <v>18969.220749</v>
      </c>
      <c r="BI9" s="791">
        <v>19869.578906</v>
      </c>
      <c r="BJ9" s="791">
        <v>17092.119101</v>
      </c>
      <c r="BK9" s="791">
        <v>14365.206888</v>
      </c>
      <c r="BL9" s="791">
        <v>14653.880009</v>
      </c>
      <c r="BM9" s="791">
        <v>14288.704781</v>
      </c>
      <c r="BN9" s="791">
        <v>13417.220423</v>
      </c>
      <c r="BO9" s="791">
        <v>11771.440469</v>
      </c>
      <c r="BP9" s="791">
        <v>13390.650759</v>
      </c>
      <c r="BQ9" s="791">
        <v>13680.454308</v>
      </c>
      <c r="BR9" s="791">
        <v>14721.491261</v>
      </c>
      <c r="BS9" s="792">
        <v>14128.475647</v>
      </c>
      <c r="BT9" s="792">
        <v>14781.590552</v>
      </c>
      <c r="BU9" s="792">
        <v>15430.748834</v>
      </c>
      <c r="BV9" s="792">
        <v>16759.902893</v>
      </c>
      <c r="BW9" s="792">
        <v>16013.933055</v>
      </c>
      <c r="BX9" s="792">
        <v>17184.10029</v>
      </c>
      <c r="BY9" s="792">
        <v>17444.440576</v>
      </c>
      <c r="BZ9" s="792">
        <v>17914.969959</v>
      </c>
      <c r="CA9" s="792">
        <v>16307.596081</v>
      </c>
    </row>
    <row r="10" spans="2:79" ht="15">
      <c r="B10" s="4" t="s">
        <v>740</v>
      </c>
      <c r="C10" s="793">
        <v>4377.8668043</v>
      </c>
      <c r="D10" s="793">
        <v>4435.6519693</v>
      </c>
      <c r="E10" s="793">
        <v>4505.824129</v>
      </c>
      <c r="F10" s="793">
        <v>4594.3104864</v>
      </c>
      <c r="G10" s="793">
        <v>4884.899735</v>
      </c>
      <c r="H10" s="793">
        <v>5066.4783613</v>
      </c>
      <c r="I10" s="793">
        <v>4855.7806575</v>
      </c>
      <c r="J10" s="793">
        <v>4848.6172802</v>
      </c>
      <c r="K10" s="793">
        <v>4383.3510857</v>
      </c>
      <c r="L10" s="793">
        <v>4952.1315451</v>
      </c>
      <c r="M10" s="793">
        <v>4861.9442876</v>
      </c>
      <c r="N10" s="793">
        <v>5014.7486384</v>
      </c>
      <c r="O10" s="793">
        <v>5030.0253763</v>
      </c>
      <c r="P10" s="793">
        <v>4916.9836998</v>
      </c>
      <c r="Q10" s="793">
        <v>5382.0094046</v>
      </c>
      <c r="R10" s="793">
        <v>5432.2569869</v>
      </c>
      <c r="S10" s="793">
        <v>5663.5292664</v>
      </c>
      <c r="T10" s="793">
        <v>6025.4926644</v>
      </c>
      <c r="U10" s="793">
        <v>6361.801089</v>
      </c>
      <c r="V10" s="793">
        <v>7033.7523499</v>
      </c>
      <c r="W10" s="793">
        <v>7088.448542</v>
      </c>
      <c r="X10" s="793">
        <v>8002.5529248</v>
      </c>
      <c r="Y10" s="793">
        <v>8573.9539508</v>
      </c>
      <c r="Z10" s="793">
        <v>8356.9299549</v>
      </c>
      <c r="AA10" s="793">
        <v>8603.5457563</v>
      </c>
      <c r="AB10" s="793">
        <v>9418.9860143</v>
      </c>
      <c r="AC10" s="793">
        <v>9884.4875123</v>
      </c>
      <c r="AD10" s="793">
        <v>10504.147401</v>
      </c>
      <c r="AE10" s="793">
        <v>10977.820896</v>
      </c>
      <c r="AF10" s="793">
        <v>11535.7562</v>
      </c>
      <c r="AG10" s="793">
        <v>12197.40189</v>
      </c>
      <c r="AH10" s="793">
        <v>13339.523623</v>
      </c>
      <c r="AI10" s="793">
        <v>13190.650746</v>
      </c>
      <c r="AJ10" s="793">
        <v>14844.4968</v>
      </c>
      <c r="AK10" s="793">
        <v>15274.371508</v>
      </c>
      <c r="AL10" s="793">
        <v>14001.217436</v>
      </c>
      <c r="AM10" s="793">
        <v>11681.454141</v>
      </c>
      <c r="AN10" s="793">
        <v>11705.591387</v>
      </c>
      <c r="AO10" s="793">
        <v>12787.799053</v>
      </c>
      <c r="AP10" s="793">
        <v>13836.84713</v>
      </c>
      <c r="AQ10" s="793">
        <v>13607.341847</v>
      </c>
      <c r="AR10" s="793">
        <v>14593.603936</v>
      </c>
      <c r="AS10" s="793">
        <v>16476.607285</v>
      </c>
      <c r="AT10" s="793">
        <v>17234.591676</v>
      </c>
      <c r="AU10" s="793">
        <v>18094.081737</v>
      </c>
      <c r="AV10" s="793">
        <v>20244.698404</v>
      </c>
      <c r="AW10" s="793">
        <v>21603.998459</v>
      </c>
      <c r="AX10" s="793">
        <v>22618.185775</v>
      </c>
      <c r="AY10" s="793">
        <v>21459.910858</v>
      </c>
      <c r="AZ10" s="793">
        <v>22458.987676</v>
      </c>
      <c r="BA10" s="793">
        <v>22497.120303</v>
      </c>
      <c r="BB10" s="793">
        <v>22802.131249</v>
      </c>
      <c r="BC10" s="793">
        <v>21747.610805</v>
      </c>
      <c r="BD10" s="793">
        <v>21891.293663</v>
      </c>
      <c r="BE10" s="793">
        <v>22727.613555</v>
      </c>
      <c r="BF10" s="793">
        <v>23070.488917</v>
      </c>
      <c r="BG10" s="793">
        <v>21977.600466</v>
      </c>
      <c r="BH10" s="793">
        <v>23168.968262</v>
      </c>
      <c r="BI10" s="793">
        <v>24894.819322</v>
      </c>
      <c r="BJ10" s="793">
        <v>23544.439329</v>
      </c>
      <c r="BK10" s="793">
        <v>19792.818119</v>
      </c>
      <c r="BL10" s="793">
        <v>18970.153097</v>
      </c>
      <c r="BM10" s="793">
        <v>19305.485391</v>
      </c>
      <c r="BN10" s="793">
        <v>17220.0328</v>
      </c>
      <c r="BO10" s="793">
        <v>15201.780214</v>
      </c>
      <c r="BP10" s="793">
        <v>15974.661487</v>
      </c>
      <c r="BQ10" s="793">
        <v>17139.636851</v>
      </c>
      <c r="BR10" s="793">
        <v>17256.100576</v>
      </c>
      <c r="BS10" s="794">
        <v>17623.401312</v>
      </c>
      <c r="BT10" s="794">
        <v>17289.267908</v>
      </c>
      <c r="BU10" s="794">
        <v>18191.830018</v>
      </c>
      <c r="BV10" s="794">
        <v>18337.636589</v>
      </c>
      <c r="BW10" s="794">
        <v>18819.618834</v>
      </c>
      <c r="BX10" s="794">
        <v>20376.046103</v>
      </c>
      <c r="BY10" s="794">
        <v>20593.835636</v>
      </c>
      <c r="BZ10" s="794">
        <v>21676.441205</v>
      </c>
      <c r="CA10" s="794">
        <v>19921.676935</v>
      </c>
    </row>
    <row r="11" spans="2:79" ht="15">
      <c r="B11" s="4" t="s">
        <v>741</v>
      </c>
      <c r="C11" s="791">
        <v>260.02623398</v>
      </c>
      <c r="D11" s="791">
        <v>268.13238547</v>
      </c>
      <c r="E11" s="791">
        <v>484.45409202</v>
      </c>
      <c r="F11" s="791">
        <v>303.19301278</v>
      </c>
      <c r="G11" s="791">
        <v>-287.6281604</v>
      </c>
      <c r="H11" s="791">
        <v>-328.2818517</v>
      </c>
      <c r="I11" s="791">
        <v>-36.83831248</v>
      </c>
      <c r="J11" s="791">
        <v>-315.1774979</v>
      </c>
      <c r="K11" s="791">
        <v>-124.159579</v>
      </c>
      <c r="L11" s="791">
        <v>-305.0113518</v>
      </c>
      <c r="M11" s="791">
        <v>-413.6835187</v>
      </c>
      <c r="N11" s="791">
        <v>-484.0363886</v>
      </c>
      <c r="O11" s="791">
        <v>-469.7189709</v>
      </c>
      <c r="P11" s="791">
        <v>-107.3458787</v>
      </c>
      <c r="Q11" s="791">
        <v>-12.14456049</v>
      </c>
      <c r="R11" s="791">
        <v>-432.8525385</v>
      </c>
      <c r="S11" s="791">
        <v>-278.3259045</v>
      </c>
      <c r="T11" s="791">
        <v>-164.7891257</v>
      </c>
      <c r="U11" s="791">
        <v>189.81752488</v>
      </c>
      <c r="V11" s="791">
        <v>-188.6871144</v>
      </c>
      <c r="W11" s="791">
        <v>-129.3717732</v>
      </c>
      <c r="X11" s="791">
        <v>-3.58263235</v>
      </c>
      <c r="Y11" s="791">
        <v>-397.8667276</v>
      </c>
      <c r="Z11" s="791">
        <v>-178.0080453</v>
      </c>
      <c r="AA11" s="791">
        <v>-189.3411197</v>
      </c>
      <c r="AB11" s="791">
        <v>-418.4475225</v>
      </c>
      <c r="AC11" s="791">
        <v>-623.1464243</v>
      </c>
      <c r="AD11" s="791">
        <v>-702.7722127</v>
      </c>
      <c r="AE11" s="791">
        <v>-1353.63204</v>
      </c>
      <c r="AF11" s="791">
        <v>-702.6932698</v>
      </c>
      <c r="AG11" s="791">
        <v>-948.5976902</v>
      </c>
      <c r="AH11" s="791">
        <v>-404.4060624</v>
      </c>
      <c r="AI11" s="791">
        <v>-233.7393871</v>
      </c>
      <c r="AJ11" s="791">
        <v>289.37157774</v>
      </c>
      <c r="AK11" s="791">
        <v>-674.3010419</v>
      </c>
      <c r="AL11" s="791">
        <v>-1744.321681</v>
      </c>
      <c r="AM11" s="791">
        <v>-381.2780944</v>
      </c>
      <c r="AN11" s="791">
        <v>103.98324073</v>
      </c>
      <c r="AO11" s="791">
        <v>-319.2715169</v>
      </c>
      <c r="AP11" s="791">
        <v>-240.9286068</v>
      </c>
      <c r="AQ11" s="791">
        <v>253.55377046</v>
      </c>
      <c r="AR11" s="791">
        <v>272.91508321</v>
      </c>
      <c r="AS11" s="791">
        <v>-1552.94334</v>
      </c>
      <c r="AT11" s="791">
        <v>-1137.428514</v>
      </c>
      <c r="AU11" s="791">
        <v>69.932063874</v>
      </c>
      <c r="AV11" s="791">
        <v>623.33406406</v>
      </c>
      <c r="AW11" s="791">
        <v>-303.0354625</v>
      </c>
      <c r="AX11" s="791">
        <v>245.81282545</v>
      </c>
      <c r="AY11" s="791">
        <v>1015.9920311</v>
      </c>
      <c r="AZ11" s="791">
        <v>-771.1817091</v>
      </c>
      <c r="BA11" s="791">
        <v>-1285.340518</v>
      </c>
      <c r="BB11" s="791">
        <v>-148.6054235</v>
      </c>
      <c r="BC11" s="791">
        <v>-812.6943253</v>
      </c>
      <c r="BD11" s="791">
        <v>-67.47270415</v>
      </c>
      <c r="BE11" s="791">
        <v>-1456.981023</v>
      </c>
      <c r="BF11" s="791">
        <v>-826.9465779</v>
      </c>
      <c r="BG11" s="791">
        <v>-1819.462493</v>
      </c>
      <c r="BH11" s="791">
        <v>-1967.540601</v>
      </c>
      <c r="BI11" s="791">
        <v>-2618.38918</v>
      </c>
      <c r="BJ11" s="791">
        <v>-5457.206275</v>
      </c>
      <c r="BK11" s="791">
        <v>-4760.643176</v>
      </c>
      <c r="BL11" s="791">
        <v>-3540.983425</v>
      </c>
      <c r="BM11" s="791">
        <v>-5220.368274</v>
      </c>
      <c r="BN11" s="791">
        <v>-4744.567912</v>
      </c>
      <c r="BO11" s="791">
        <v>-3783.173468</v>
      </c>
      <c r="BP11" s="791">
        <v>-2751.962073</v>
      </c>
      <c r="BQ11" s="791">
        <v>-3360.996922</v>
      </c>
      <c r="BR11" s="791">
        <v>-2781.810422</v>
      </c>
      <c r="BS11" s="792">
        <v>-2573.179008</v>
      </c>
      <c r="BT11" s="792">
        <v>-2508.429526</v>
      </c>
      <c r="BU11" s="792">
        <v>-2318.924568</v>
      </c>
      <c r="BV11" s="792">
        <v>-1147.375332</v>
      </c>
      <c r="BW11" s="792">
        <v>-1523.724665</v>
      </c>
      <c r="BX11" s="792">
        <v>-2231.782678</v>
      </c>
      <c r="BY11" s="792">
        <v>-2315.096554</v>
      </c>
      <c r="BZ11" s="792">
        <v>-3035.039352</v>
      </c>
      <c r="CA11" s="792">
        <v>-2759.647104</v>
      </c>
    </row>
    <row r="12" spans="2:79" ht="15">
      <c r="B12" s="4" t="s">
        <v>742</v>
      </c>
      <c r="C12" s="793">
        <v>3734.3545045</v>
      </c>
      <c r="D12" s="793">
        <v>3842.8216391</v>
      </c>
      <c r="E12" s="793">
        <v>4119.5886606</v>
      </c>
      <c r="F12" s="793">
        <v>4108.3451795</v>
      </c>
      <c r="G12" s="793">
        <v>3627.1631489</v>
      </c>
      <c r="H12" s="793">
        <v>3808.2251631</v>
      </c>
      <c r="I12" s="793">
        <v>3955.2394083</v>
      </c>
      <c r="J12" s="793">
        <v>3671.955415</v>
      </c>
      <c r="K12" s="793">
        <v>3305.931122</v>
      </c>
      <c r="L12" s="793">
        <v>3709.363809</v>
      </c>
      <c r="M12" s="793">
        <v>3592.8482109</v>
      </c>
      <c r="N12" s="793">
        <v>3638.5382467</v>
      </c>
      <c r="O12" s="793">
        <v>3491.5621785</v>
      </c>
      <c r="P12" s="793">
        <v>3859.8009138</v>
      </c>
      <c r="Q12" s="793">
        <v>4339.4168674</v>
      </c>
      <c r="R12" s="793">
        <v>4042.6348614</v>
      </c>
      <c r="S12" s="793">
        <v>4053.0446395</v>
      </c>
      <c r="T12" s="793">
        <v>4687.9693341</v>
      </c>
      <c r="U12" s="793">
        <v>5326.9911602</v>
      </c>
      <c r="V12" s="793">
        <v>5579.8334027</v>
      </c>
      <c r="W12" s="793">
        <v>5381.4051583</v>
      </c>
      <c r="X12" s="793">
        <v>6405.3072513</v>
      </c>
      <c r="Y12" s="793">
        <v>6333.0768624</v>
      </c>
      <c r="Z12" s="793">
        <v>6584.2220529</v>
      </c>
      <c r="AA12" s="793">
        <v>6508.1857863</v>
      </c>
      <c r="AB12" s="793">
        <v>7074.9862805</v>
      </c>
      <c r="AC12" s="793">
        <v>7487.1838525</v>
      </c>
      <c r="AD12" s="793">
        <v>7847.1032922</v>
      </c>
      <c r="AE12" s="793">
        <v>7180.8281451</v>
      </c>
      <c r="AF12" s="793">
        <v>8376.6057748</v>
      </c>
      <c r="AG12" s="793">
        <v>8847.0318997</v>
      </c>
      <c r="AH12" s="793">
        <v>10127.16452</v>
      </c>
      <c r="AI12" s="793">
        <v>9957.6940032</v>
      </c>
      <c r="AJ12" s="793">
        <v>11724.513036</v>
      </c>
      <c r="AK12" s="793">
        <v>11575.023811</v>
      </c>
      <c r="AL12" s="793">
        <v>9801.9473611</v>
      </c>
      <c r="AM12" s="793">
        <v>9000.0365101</v>
      </c>
      <c r="AN12" s="793">
        <v>9177.385089</v>
      </c>
      <c r="AO12" s="793">
        <v>9807.3242614</v>
      </c>
      <c r="AP12" s="793">
        <v>10587.421339</v>
      </c>
      <c r="AQ12" s="793">
        <v>10654.218248</v>
      </c>
      <c r="AR12" s="793">
        <v>11409.03803</v>
      </c>
      <c r="AS12" s="793">
        <v>11369.848792</v>
      </c>
      <c r="AT12" s="793">
        <v>12449.790864</v>
      </c>
      <c r="AU12" s="793">
        <v>14122.852686</v>
      </c>
      <c r="AV12" s="793">
        <v>16302.199467</v>
      </c>
      <c r="AW12" s="793">
        <v>16264.539536</v>
      </c>
      <c r="AX12" s="793">
        <v>17216.029283</v>
      </c>
      <c r="AY12" s="793">
        <v>17350.641136</v>
      </c>
      <c r="AZ12" s="793">
        <v>16787.882777</v>
      </c>
      <c r="BA12" s="793">
        <v>16537.084292</v>
      </c>
      <c r="BB12" s="793">
        <v>17373.641779</v>
      </c>
      <c r="BC12" s="793">
        <v>16038.403333</v>
      </c>
      <c r="BD12" s="793">
        <v>17238.429435</v>
      </c>
      <c r="BE12" s="793">
        <v>16620.679261</v>
      </c>
      <c r="BF12" s="793">
        <v>17407.31252</v>
      </c>
      <c r="BG12" s="793">
        <v>15678.335104</v>
      </c>
      <c r="BH12" s="793">
        <v>16643.873965</v>
      </c>
      <c r="BI12" s="793">
        <v>17320.92722</v>
      </c>
      <c r="BJ12" s="793">
        <v>14411.714909</v>
      </c>
      <c r="BK12" s="793">
        <v>11860.903022</v>
      </c>
      <c r="BL12" s="793">
        <v>12082.595785</v>
      </c>
      <c r="BM12" s="793">
        <v>11424.080385</v>
      </c>
      <c r="BN12" s="793">
        <v>10630.825532</v>
      </c>
      <c r="BO12" s="793">
        <v>9026.3092093</v>
      </c>
      <c r="BP12" s="793">
        <v>10500.137683</v>
      </c>
      <c r="BQ12" s="793">
        <v>10802.989657</v>
      </c>
      <c r="BR12" s="793">
        <v>11532.229274</v>
      </c>
      <c r="BS12" s="794">
        <v>11151.102019</v>
      </c>
      <c r="BT12" s="794">
        <v>11500.909463</v>
      </c>
      <c r="BU12" s="794">
        <v>12212.616787</v>
      </c>
      <c r="BV12" s="794">
        <v>13272.823185</v>
      </c>
      <c r="BW12" s="794">
        <v>12666.918169</v>
      </c>
      <c r="BX12" s="794">
        <v>13619.84922</v>
      </c>
      <c r="BY12" s="794">
        <v>13740.539094</v>
      </c>
      <c r="BZ12" s="794">
        <v>13856.719551</v>
      </c>
      <c r="CA12" s="794">
        <v>12720.593522</v>
      </c>
    </row>
    <row r="13" spans="2:79" ht="15">
      <c r="B13" s="4" t="s">
        <v>743</v>
      </c>
      <c r="C13" s="791">
        <v>3474.3282705</v>
      </c>
      <c r="D13" s="791">
        <v>3574.6892536</v>
      </c>
      <c r="E13" s="791">
        <v>3635.1345686</v>
      </c>
      <c r="F13" s="791">
        <v>3805.1521667</v>
      </c>
      <c r="G13" s="791">
        <v>3914.7913093</v>
      </c>
      <c r="H13" s="791">
        <v>4136.5070148</v>
      </c>
      <c r="I13" s="791">
        <v>3992.0777208</v>
      </c>
      <c r="J13" s="791">
        <v>3987.1329129</v>
      </c>
      <c r="K13" s="791">
        <v>3430.090701</v>
      </c>
      <c r="L13" s="791">
        <v>4014.3751607</v>
      </c>
      <c r="M13" s="791">
        <v>4006.5317296</v>
      </c>
      <c r="N13" s="791">
        <v>4122.5746353</v>
      </c>
      <c r="O13" s="791">
        <v>3961.2811494</v>
      </c>
      <c r="P13" s="791">
        <v>3967.1467925</v>
      </c>
      <c r="Q13" s="791">
        <v>4351.5614279</v>
      </c>
      <c r="R13" s="791">
        <v>4475.4873999</v>
      </c>
      <c r="S13" s="791">
        <v>4331.370544</v>
      </c>
      <c r="T13" s="791">
        <v>4852.7584598</v>
      </c>
      <c r="U13" s="791">
        <v>5137.1736353</v>
      </c>
      <c r="V13" s="791">
        <v>5768.5205171</v>
      </c>
      <c r="W13" s="791">
        <v>5510.7769315</v>
      </c>
      <c r="X13" s="791">
        <v>6408.8898836</v>
      </c>
      <c r="Y13" s="791">
        <v>6730.94359</v>
      </c>
      <c r="Z13" s="791">
        <v>6762.2300982</v>
      </c>
      <c r="AA13" s="791">
        <v>6697.5269061</v>
      </c>
      <c r="AB13" s="791">
        <v>7493.433803</v>
      </c>
      <c r="AC13" s="791">
        <v>8110.3302768</v>
      </c>
      <c r="AD13" s="791">
        <v>8549.8755049</v>
      </c>
      <c r="AE13" s="791">
        <v>8534.4601851</v>
      </c>
      <c r="AF13" s="791">
        <v>9079.2990446</v>
      </c>
      <c r="AG13" s="791">
        <v>9795.62959</v>
      </c>
      <c r="AH13" s="791">
        <v>10531.570583</v>
      </c>
      <c r="AI13" s="791">
        <v>10191.43339</v>
      </c>
      <c r="AJ13" s="791">
        <v>11435.141459</v>
      </c>
      <c r="AK13" s="791">
        <v>12249.324853</v>
      </c>
      <c r="AL13" s="791">
        <v>11546.269043</v>
      </c>
      <c r="AM13" s="791">
        <v>9381.3146046</v>
      </c>
      <c r="AN13" s="791">
        <v>9073.4018482</v>
      </c>
      <c r="AO13" s="791">
        <v>10126.595778</v>
      </c>
      <c r="AP13" s="791">
        <v>10828.349946</v>
      </c>
      <c r="AQ13" s="791">
        <v>10400.664478</v>
      </c>
      <c r="AR13" s="791">
        <v>11136.122947</v>
      </c>
      <c r="AS13" s="791">
        <v>12922.792132</v>
      </c>
      <c r="AT13" s="791">
        <v>13587.219379</v>
      </c>
      <c r="AU13" s="791">
        <v>14052.920623</v>
      </c>
      <c r="AV13" s="791">
        <v>15678.865403</v>
      </c>
      <c r="AW13" s="791">
        <v>16567.574999</v>
      </c>
      <c r="AX13" s="791">
        <v>16970.216457</v>
      </c>
      <c r="AY13" s="791">
        <v>16334.649105</v>
      </c>
      <c r="AZ13" s="791">
        <v>17559.064486</v>
      </c>
      <c r="BA13" s="791">
        <v>17822.424811</v>
      </c>
      <c r="BB13" s="791">
        <v>17522.247203</v>
      </c>
      <c r="BC13" s="791">
        <v>16851.097659</v>
      </c>
      <c r="BD13" s="791">
        <v>17305.902139</v>
      </c>
      <c r="BE13" s="791">
        <v>18077.660284</v>
      </c>
      <c r="BF13" s="791">
        <v>18234.259098</v>
      </c>
      <c r="BG13" s="791">
        <v>17497.797597</v>
      </c>
      <c r="BH13" s="791">
        <v>18611.414567</v>
      </c>
      <c r="BI13" s="791">
        <v>19939.3164</v>
      </c>
      <c r="BJ13" s="791">
        <v>19868.921184</v>
      </c>
      <c r="BK13" s="791">
        <v>16621.546198</v>
      </c>
      <c r="BL13" s="791">
        <v>15623.579209</v>
      </c>
      <c r="BM13" s="791">
        <v>16644.448659</v>
      </c>
      <c r="BN13" s="791">
        <v>15375.393444</v>
      </c>
      <c r="BO13" s="791">
        <v>12809.482678</v>
      </c>
      <c r="BP13" s="791">
        <v>13252.099757</v>
      </c>
      <c r="BQ13" s="791">
        <v>14163.986578</v>
      </c>
      <c r="BR13" s="791">
        <v>14314.039696</v>
      </c>
      <c r="BS13" s="792">
        <v>13724.281027</v>
      </c>
      <c r="BT13" s="792">
        <v>14009.338989</v>
      </c>
      <c r="BU13" s="792">
        <v>14531.541355</v>
      </c>
      <c r="BV13" s="792">
        <v>14420.198517</v>
      </c>
      <c r="BW13" s="792">
        <v>14190.642834</v>
      </c>
      <c r="BX13" s="792">
        <v>15851.631898</v>
      </c>
      <c r="BY13" s="792">
        <v>16055.635647</v>
      </c>
      <c r="BZ13" s="792">
        <v>16891.758904</v>
      </c>
      <c r="CA13" s="792">
        <v>15480.240626</v>
      </c>
    </row>
    <row r="14" spans="2:79" ht="15">
      <c r="B14" s="4" t="s">
        <v>744</v>
      </c>
      <c r="C14" s="793">
        <v>582.56818797</v>
      </c>
      <c r="D14" s="793">
        <v>584.68272251</v>
      </c>
      <c r="E14" s="793">
        <v>827.42804378</v>
      </c>
      <c r="F14" s="793">
        <v>707.51667468</v>
      </c>
      <c r="G14" s="793">
        <v>69.084157525</v>
      </c>
      <c r="H14" s="793">
        <v>56.066466848</v>
      </c>
      <c r="I14" s="793">
        <v>372.03778232</v>
      </c>
      <c r="J14" s="793">
        <v>133.55282841</v>
      </c>
      <c r="K14" s="793">
        <v>256.26868696</v>
      </c>
      <c r="L14" s="793">
        <v>75.266412297</v>
      </c>
      <c r="M14" s="793">
        <v>23.062972578</v>
      </c>
      <c r="N14" s="793">
        <v>-12.00868659</v>
      </c>
      <c r="O14" s="793">
        <v>-128.1483589</v>
      </c>
      <c r="P14" s="793">
        <v>266.82602906</v>
      </c>
      <c r="Q14" s="793">
        <v>410.4902589</v>
      </c>
      <c r="R14" s="793">
        <v>53.651425942</v>
      </c>
      <c r="S14" s="793">
        <v>109.60730683</v>
      </c>
      <c r="T14" s="793">
        <v>291.04521307</v>
      </c>
      <c r="U14" s="793">
        <v>634.73842707</v>
      </c>
      <c r="V14" s="793">
        <v>321.05189885</v>
      </c>
      <c r="W14" s="793">
        <v>436.17006396</v>
      </c>
      <c r="X14" s="793">
        <v>560.87127759</v>
      </c>
      <c r="Y14" s="793">
        <v>269.73425278</v>
      </c>
      <c r="Z14" s="793">
        <v>347.5208484</v>
      </c>
      <c r="AA14" s="793">
        <v>212.47432366</v>
      </c>
      <c r="AB14" s="793">
        <v>190.32677904</v>
      </c>
      <c r="AC14" s="793">
        <v>46.660338895</v>
      </c>
      <c r="AD14" s="793">
        <v>-93.23354931</v>
      </c>
      <c r="AE14" s="793">
        <v>-753.8802962</v>
      </c>
      <c r="AF14" s="793">
        <v>-63.18330477</v>
      </c>
      <c r="AG14" s="793">
        <v>-148.9358129</v>
      </c>
      <c r="AH14" s="793">
        <v>405.47980836</v>
      </c>
      <c r="AI14" s="793">
        <v>454.30854346</v>
      </c>
      <c r="AJ14" s="793">
        <v>1117.7990272</v>
      </c>
      <c r="AK14" s="793">
        <v>304.90701762</v>
      </c>
      <c r="AL14" s="793">
        <v>-912.4340147</v>
      </c>
      <c r="AM14" s="793">
        <v>297.84973022</v>
      </c>
      <c r="AN14" s="793">
        <v>851.31747388</v>
      </c>
      <c r="AO14" s="793">
        <v>510.26621841</v>
      </c>
      <c r="AP14" s="793">
        <v>889.8262565</v>
      </c>
      <c r="AQ14" s="793">
        <v>1108.4225462</v>
      </c>
      <c r="AR14" s="793">
        <v>1287.772921</v>
      </c>
      <c r="AS14" s="793">
        <v>-257.0184254</v>
      </c>
      <c r="AT14" s="793">
        <v>216.90568432</v>
      </c>
      <c r="AU14" s="793">
        <v>1269.2741805</v>
      </c>
      <c r="AV14" s="793">
        <v>2041.1376704</v>
      </c>
      <c r="AW14" s="793">
        <v>1050.1943247</v>
      </c>
      <c r="AX14" s="793">
        <v>1776.0397307</v>
      </c>
      <c r="AY14" s="793">
        <v>2265.1687202</v>
      </c>
      <c r="AZ14" s="793">
        <v>901.81034419</v>
      </c>
      <c r="BA14" s="793">
        <v>403.5142351</v>
      </c>
      <c r="BB14" s="793">
        <v>1385.0808801</v>
      </c>
      <c r="BC14" s="793">
        <v>750.72337448</v>
      </c>
      <c r="BD14" s="793">
        <v>1450.3777186</v>
      </c>
      <c r="BE14" s="793">
        <v>254.83664798</v>
      </c>
      <c r="BF14" s="793">
        <v>723.28658313</v>
      </c>
      <c r="BG14" s="793">
        <v>-282.2381012</v>
      </c>
      <c r="BH14" s="793">
        <v>-239.791265</v>
      </c>
      <c r="BI14" s="793">
        <v>-701.3757803</v>
      </c>
      <c r="BJ14" s="793">
        <v>-3417.190316</v>
      </c>
      <c r="BK14" s="793">
        <v>-3423.120658</v>
      </c>
      <c r="BL14" s="793">
        <v>-2211.279955</v>
      </c>
      <c r="BM14" s="793">
        <v>-3972.723723</v>
      </c>
      <c r="BN14" s="793">
        <v>-3871.514653</v>
      </c>
      <c r="BO14" s="793">
        <v>-2965.949832</v>
      </c>
      <c r="BP14" s="793">
        <v>-1763.936431</v>
      </c>
      <c r="BQ14" s="793">
        <v>-2333.403634</v>
      </c>
      <c r="BR14" s="793">
        <v>-2084.918079</v>
      </c>
      <c r="BS14" s="794">
        <v>-1692.563947</v>
      </c>
      <c r="BT14" s="794">
        <v>-1534.626141</v>
      </c>
      <c r="BU14" s="794">
        <v>-1096.357715</v>
      </c>
      <c r="BV14" s="794">
        <v>-247.6153438</v>
      </c>
      <c r="BW14" s="794">
        <v>-907.8443939</v>
      </c>
      <c r="BX14" s="794">
        <v>-1125.743033</v>
      </c>
      <c r="BY14" s="794">
        <v>-1068.136063</v>
      </c>
      <c r="BZ14" s="794">
        <v>-2107.442764</v>
      </c>
      <c r="CA14" s="794">
        <v>-1976.04001</v>
      </c>
    </row>
    <row r="15" spans="2:79" ht="15">
      <c r="B15" s="4" t="s">
        <v>745</v>
      </c>
      <c r="C15" s="791">
        <v>3267.3531374</v>
      </c>
      <c r="D15" s="791">
        <v>3344.9780036</v>
      </c>
      <c r="E15" s="791">
        <v>3587.6426275</v>
      </c>
      <c r="F15" s="791">
        <v>3544.720973</v>
      </c>
      <c r="G15" s="791">
        <v>3113.0422402</v>
      </c>
      <c r="H15" s="791">
        <v>3264.2703629</v>
      </c>
      <c r="I15" s="791">
        <v>3401.0655781</v>
      </c>
      <c r="J15" s="791">
        <v>3082.0504044</v>
      </c>
      <c r="K15" s="791">
        <v>2842.7707572</v>
      </c>
      <c r="L15" s="791">
        <v>3238.6629196</v>
      </c>
      <c r="M15" s="791">
        <v>3111.0198571</v>
      </c>
      <c r="N15" s="791">
        <v>3174.5872777</v>
      </c>
      <c r="O15" s="791">
        <v>3062.6227379</v>
      </c>
      <c r="P15" s="791">
        <v>3400.1141098</v>
      </c>
      <c r="Q15" s="791">
        <v>3831.5409999</v>
      </c>
      <c r="R15" s="791">
        <v>3503.9688991</v>
      </c>
      <c r="S15" s="791">
        <v>3525.157061</v>
      </c>
      <c r="T15" s="791">
        <v>4142.1810173</v>
      </c>
      <c r="U15" s="791">
        <v>4662.8959087</v>
      </c>
      <c r="V15" s="791">
        <v>4864.6746939</v>
      </c>
      <c r="W15" s="791">
        <v>4753.9420204</v>
      </c>
      <c r="X15" s="791">
        <v>5700.4157244</v>
      </c>
      <c r="Y15" s="791">
        <v>5566.8919423</v>
      </c>
      <c r="Z15" s="791">
        <v>5687.4130941</v>
      </c>
      <c r="AA15" s="791">
        <v>5581.5369507</v>
      </c>
      <c r="AB15" s="791">
        <v>6249.0257443</v>
      </c>
      <c r="AC15" s="791">
        <v>6560.1095573</v>
      </c>
      <c r="AD15" s="791">
        <v>6775.5717452</v>
      </c>
      <c r="AE15" s="791">
        <v>6253.2076233</v>
      </c>
      <c r="AF15" s="791">
        <v>7424.0179342</v>
      </c>
      <c r="AG15" s="791">
        <v>7838.3775304</v>
      </c>
      <c r="AH15" s="791">
        <v>9040.1639941</v>
      </c>
      <c r="AI15" s="791">
        <v>8816.2713669</v>
      </c>
      <c r="AJ15" s="791">
        <v>10635.804811</v>
      </c>
      <c r="AK15" s="791">
        <v>10411.967515</v>
      </c>
      <c r="AL15" s="791">
        <v>8611.9781425</v>
      </c>
      <c r="AM15" s="791">
        <v>7897.657747</v>
      </c>
      <c r="AN15" s="791">
        <v>8108.5571288</v>
      </c>
      <c r="AO15" s="791">
        <v>8633.8847592</v>
      </c>
      <c r="AP15" s="791">
        <v>9337.2478273</v>
      </c>
      <c r="AQ15" s="791">
        <v>9443.3472167</v>
      </c>
      <c r="AR15" s="791">
        <v>10229.365195</v>
      </c>
      <c r="AS15" s="791">
        <v>10051.742024</v>
      </c>
      <c r="AT15" s="791">
        <v>11037.461107</v>
      </c>
      <c r="AU15" s="791">
        <v>12822.560957</v>
      </c>
      <c r="AV15" s="791">
        <v>15009.293998</v>
      </c>
      <c r="AW15" s="791">
        <v>14794.586752</v>
      </c>
      <c r="AX15" s="791">
        <v>15635.749771</v>
      </c>
      <c r="AY15" s="791">
        <v>15730.863044</v>
      </c>
      <c r="AZ15" s="791">
        <v>15331.6787</v>
      </c>
      <c r="BA15" s="791">
        <v>14910.210384</v>
      </c>
      <c r="BB15" s="791">
        <v>15631.112296</v>
      </c>
      <c r="BC15" s="791">
        <v>14444.91397</v>
      </c>
      <c r="BD15" s="791">
        <v>15549.463828</v>
      </c>
      <c r="BE15" s="791">
        <v>14849.585514</v>
      </c>
      <c r="BF15" s="791">
        <v>15438.336822</v>
      </c>
      <c r="BG15" s="791">
        <v>13941.790775</v>
      </c>
      <c r="BH15" s="791">
        <v>14933.567697</v>
      </c>
      <c r="BI15" s="791">
        <v>15463.024602</v>
      </c>
      <c r="BJ15" s="791">
        <v>12560.366001</v>
      </c>
      <c r="BK15" s="791">
        <v>10053.223831</v>
      </c>
      <c r="BL15" s="791">
        <v>10372.043629</v>
      </c>
      <c r="BM15" s="791">
        <v>9513.2203181</v>
      </c>
      <c r="BN15" s="791">
        <v>8633.6253044</v>
      </c>
      <c r="BO15" s="791">
        <v>7201.4482125</v>
      </c>
      <c r="BP15" s="791">
        <v>8782.250617</v>
      </c>
      <c r="BQ15" s="791">
        <v>8772.1792565</v>
      </c>
      <c r="BR15" s="791">
        <v>9334.8633652</v>
      </c>
      <c r="BS15" s="792">
        <v>9195.9467288</v>
      </c>
      <c r="BT15" s="792">
        <v>9445.9585353</v>
      </c>
      <c r="BU15" s="792">
        <v>10135.031405</v>
      </c>
      <c r="BV15" s="792">
        <v>10899.07561</v>
      </c>
      <c r="BW15" s="792">
        <v>10232.906923</v>
      </c>
      <c r="BX15" s="792">
        <v>11440.123095</v>
      </c>
      <c r="BY15" s="792">
        <v>11474.115597</v>
      </c>
      <c r="BZ15" s="792">
        <v>11226.264553</v>
      </c>
      <c r="CA15" s="792">
        <v>10271.692254</v>
      </c>
    </row>
    <row r="16" spans="2:79" ht="15">
      <c r="B16" s="4" t="s">
        <v>746</v>
      </c>
      <c r="C16" s="793">
        <v>2684.7849494</v>
      </c>
      <c r="D16" s="793">
        <v>2760.2952811</v>
      </c>
      <c r="E16" s="793">
        <v>2760.2145837</v>
      </c>
      <c r="F16" s="793">
        <v>2837.2042983</v>
      </c>
      <c r="G16" s="793">
        <v>3043.9580826</v>
      </c>
      <c r="H16" s="793">
        <v>3208.203896</v>
      </c>
      <c r="I16" s="793">
        <v>3029.0277958</v>
      </c>
      <c r="J16" s="793">
        <v>2948.497576</v>
      </c>
      <c r="K16" s="793">
        <v>2586.5020702</v>
      </c>
      <c r="L16" s="793">
        <v>3163.3965073</v>
      </c>
      <c r="M16" s="793">
        <v>3087.9568845</v>
      </c>
      <c r="N16" s="793">
        <v>3186.5959643</v>
      </c>
      <c r="O16" s="793">
        <v>3190.7710967</v>
      </c>
      <c r="P16" s="793">
        <v>3133.2880808</v>
      </c>
      <c r="Q16" s="793">
        <v>3421.050741</v>
      </c>
      <c r="R16" s="793">
        <v>3450.3174731</v>
      </c>
      <c r="S16" s="793">
        <v>3415.5497541</v>
      </c>
      <c r="T16" s="793">
        <v>3851.1358043</v>
      </c>
      <c r="U16" s="793">
        <v>4028.1574816</v>
      </c>
      <c r="V16" s="793">
        <v>4543.622795</v>
      </c>
      <c r="W16" s="793">
        <v>4317.7719564</v>
      </c>
      <c r="X16" s="793">
        <v>5139.5444468</v>
      </c>
      <c r="Y16" s="793">
        <v>5297.1576895</v>
      </c>
      <c r="Z16" s="793">
        <v>5339.8922457</v>
      </c>
      <c r="AA16" s="793">
        <v>5369.0626271</v>
      </c>
      <c r="AB16" s="793">
        <v>6058.6989652</v>
      </c>
      <c r="AC16" s="793">
        <v>6513.4492184</v>
      </c>
      <c r="AD16" s="793">
        <v>6868.8052945</v>
      </c>
      <c r="AE16" s="793">
        <v>7007.0879195</v>
      </c>
      <c r="AF16" s="793">
        <v>7487.201239</v>
      </c>
      <c r="AG16" s="793">
        <v>7987.3133433</v>
      </c>
      <c r="AH16" s="793">
        <v>8634.6841858</v>
      </c>
      <c r="AI16" s="793">
        <v>8361.9628234</v>
      </c>
      <c r="AJ16" s="793">
        <v>9518.0057836</v>
      </c>
      <c r="AK16" s="793">
        <v>10107.060497</v>
      </c>
      <c r="AL16" s="793">
        <v>9524.4121572</v>
      </c>
      <c r="AM16" s="793">
        <v>7599.8080168</v>
      </c>
      <c r="AN16" s="793">
        <v>7257.239655</v>
      </c>
      <c r="AO16" s="793">
        <v>8123.6185408</v>
      </c>
      <c r="AP16" s="793">
        <v>8447.4215708</v>
      </c>
      <c r="AQ16" s="793">
        <v>8334.9246704</v>
      </c>
      <c r="AR16" s="793">
        <v>8941.5922739</v>
      </c>
      <c r="AS16" s="793">
        <v>10308.760449</v>
      </c>
      <c r="AT16" s="793">
        <v>10820.555422</v>
      </c>
      <c r="AU16" s="793">
        <v>11553.286777</v>
      </c>
      <c r="AV16" s="793">
        <v>12968.156327</v>
      </c>
      <c r="AW16" s="793">
        <v>13744.392427</v>
      </c>
      <c r="AX16" s="793">
        <v>13859.710041</v>
      </c>
      <c r="AY16" s="793">
        <v>13465.694324</v>
      </c>
      <c r="AZ16" s="793">
        <v>14429.868356</v>
      </c>
      <c r="BA16" s="793">
        <v>14506.696149</v>
      </c>
      <c r="BB16" s="793">
        <v>14246.031416</v>
      </c>
      <c r="BC16" s="793">
        <v>13694.190596</v>
      </c>
      <c r="BD16" s="793">
        <v>14099.086109</v>
      </c>
      <c r="BE16" s="793">
        <v>14594.748866</v>
      </c>
      <c r="BF16" s="793">
        <v>14715.050239</v>
      </c>
      <c r="BG16" s="793">
        <v>14224.028876</v>
      </c>
      <c r="BH16" s="793">
        <v>15173.358962</v>
      </c>
      <c r="BI16" s="793">
        <v>16164.400382</v>
      </c>
      <c r="BJ16" s="793">
        <v>15977.556317</v>
      </c>
      <c r="BK16" s="793">
        <v>13476.344489</v>
      </c>
      <c r="BL16" s="793">
        <v>12583.323584</v>
      </c>
      <c r="BM16" s="793">
        <v>13485.944042</v>
      </c>
      <c r="BN16" s="793">
        <v>12505.139958</v>
      </c>
      <c r="BO16" s="793">
        <v>10167.398045</v>
      </c>
      <c r="BP16" s="793">
        <v>10546.187048</v>
      </c>
      <c r="BQ16" s="793">
        <v>11105.582891</v>
      </c>
      <c r="BR16" s="793">
        <v>11419.781445</v>
      </c>
      <c r="BS16" s="794">
        <v>10888.510676</v>
      </c>
      <c r="BT16" s="794">
        <v>10980.584676</v>
      </c>
      <c r="BU16" s="794">
        <v>11231.38912</v>
      </c>
      <c r="BV16" s="794">
        <v>11146.690954</v>
      </c>
      <c r="BW16" s="794">
        <v>11140.751317</v>
      </c>
      <c r="BX16" s="794">
        <v>12565.866128</v>
      </c>
      <c r="BY16" s="794">
        <v>12542.25166</v>
      </c>
      <c r="BZ16" s="794">
        <v>13333.707317</v>
      </c>
      <c r="CA16" s="794">
        <v>12247.732264</v>
      </c>
    </row>
    <row r="17" spans="2:79" ht="15">
      <c r="B17" s="4" t="s">
        <v>747</v>
      </c>
      <c r="C17" s="791">
        <v>-322.541954</v>
      </c>
      <c r="D17" s="791">
        <v>-316.550337</v>
      </c>
      <c r="E17" s="791">
        <v>-342.9739518</v>
      </c>
      <c r="F17" s="791">
        <v>-404.3236619</v>
      </c>
      <c r="G17" s="791">
        <v>-356.7123179</v>
      </c>
      <c r="H17" s="791">
        <v>-384.3483185</v>
      </c>
      <c r="I17" s="791">
        <v>-408.8760948</v>
      </c>
      <c r="J17" s="791">
        <v>-448.7303263</v>
      </c>
      <c r="K17" s="791">
        <v>-380.428266</v>
      </c>
      <c r="L17" s="791">
        <v>-380.277764</v>
      </c>
      <c r="M17" s="791">
        <v>-436.7464913</v>
      </c>
      <c r="N17" s="791">
        <v>-472.027702</v>
      </c>
      <c r="O17" s="791">
        <v>-341.5706121</v>
      </c>
      <c r="P17" s="791">
        <v>-374.1719078</v>
      </c>
      <c r="Q17" s="791">
        <v>-422.6348194</v>
      </c>
      <c r="R17" s="791">
        <v>-486.5039644</v>
      </c>
      <c r="S17" s="791">
        <v>-387.9332114</v>
      </c>
      <c r="T17" s="791">
        <v>-455.8343387</v>
      </c>
      <c r="U17" s="791">
        <v>-444.9209022</v>
      </c>
      <c r="V17" s="791">
        <v>-509.7390132</v>
      </c>
      <c r="W17" s="791">
        <v>-565.5418372</v>
      </c>
      <c r="X17" s="791">
        <v>-564.4539099</v>
      </c>
      <c r="Y17" s="791">
        <v>-667.6009804</v>
      </c>
      <c r="Z17" s="791">
        <v>-525.5288937</v>
      </c>
      <c r="AA17" s="791">
        <v>-401.8154434</v>
      </c>
      <c r="AB17" s="791">
        <v>-608.7743016</v>
      </c>
      <c r="AC17" s="791">
        <v>-669.8067632</v>
      </c>
      <c r="AD17" s="791">
        <v>-609.5386634</v>
      </c>
      <c r="AE17" s="791">
        <v>-599.7517438</v>
      </c>
      <c r="AF17" s="791">
        <v>-639.509965</v>
      </c>
      <c r="AG17" s="791">
        <v>-799.6618774</v>
      </c>
      <c r="AH17" s="791">
        <v>-809.8858708</v>
      </c>
      <c r="AI17" s="791">
        <v>-688.0479305</v>
      </c>
      <c r="AJ17" s="791">
        <v>-828.4274495</v>
      </c>
      <c r="AK17" s="791">
        <v>-979.2080595</v>
      </c>
      <c r="AL17" s="791">
        <v>-831.8876667</v>
      </c>
      <c r="AM17" s="791">
        <v>-679.1278247</v>
      </c>
      <c r="AN17" s="791">
        <v>-747.3342332</v>
      </c>
      <c r="AO17" s="791">
        <v>-829.5377353</v>
      </c>
      <c r="AP17" s="791">
        <v>-1130.754863</v>
      </c>
      <c r="AQ17" s="791">
        <v>-854.8687758</v>
      </c>
      <c r="AR17" s="791">
        <v>-1014.857838</v>
      </c>
      <c r="AS17" s="791">
        <v>-1295.924915</v>
      </c>
      <c r="AT17" s="791">
        <v>-1354.334199</v>
      </c>
      <c r="AU17" s="791">
        <v>-1199.342117</v>
      </c>
      <c r="AV17" s="791">
        <v>-1417.803606</v>
      </c>
      <c r="AW17" s="791">
        <v>-1353.229787</v>
      </c>
      <c r="AX17" s="791">
        <v>-1530.226905</v>
      </c>
      <c r="AY17" s="791">
        <v>-1249.176689</v>
      </c>
      <c r="AZ17" s="791">
        <v>-1672.992053</v>
      </c>
      <c r="BA17" s="791">
        <v>-1688.854754</v>
      </c>
      <c r="BB17" s="791">
        <v>-1533.686304</v>
      </c>
      <c r="BC17" s="791">
        <v>-1563.4177</v>
      </c>
      <c r="BD17" s="791">
        <v>-1517.850423</v>
      </c>
      <c r="BE17" s="791">
        <v>-1711.817671</v>
      </c>
      <c r="BF17" s="791">
        <v>-1550.233161</v>
      </c>
      <c r="BG17" s="791">
        <v>-1537.224392</v>
      </c>
      <c r="BH17" s="791">
        <v>-1727.749336</v>
      </c>
      <c r="BI17" s="791">
        <v>-1917.0134</v>
      </c>
      <c r="BJ17" s="791">
        <v>-2040.015959</v>
      </c>
      <c r="BK17" s="791">
        <v>-1337.522518</v>
      </c>
      <c r="BL17" s="791">
        <v>-1329.70347</v>
      </c>
      <c r="BM17" s="791">
        <v>-1247.644551</v>
      </c>
      <c r="BN17" s="791">
        <v>-873.0532585</v>
      </c>
      <c r="BO17" s="791">
        <v>-817.2236359</v>
      </c>
      <c r="BP17" s="791">
        <v>-988.0256428</v>
      </c>
      <c r="BQ17" s="791">
        <v>-1027.593288</v>
      </c>
      <c r="BR17" s="791">
        <v>-696.8923428</v>
      </c>
      <c r="BS17" s="792">
        <v>-880.6150609</v>
      </c>
      <c r="BT17" s="792">
        <v>-973.8033854</v>
      </c>
      <c r="BU17" s="792">
        <v>-1222.566853</v>
      </c>
      <c r="BV17" s="792">
        <v>-899.7599877</v>
      </c>
      <c r="BW17" s="792">
        <v>-615.8802707</v>
      </c>
      <c r="BX17" s="792">
        <v>-1106.039645</v>
      </c>
      <c r="BY17" s="792">
        <v>-1246.960491</v>
      </c>
      <c r="BZ17" s="792">
        <v>-927.5965882</v>
      </c>
      <c r="CA17" s="792">
        <v>-783.6070947</v>
      </c>
    </row>
    <row r="18" spans="2:79" ht="15">
      <c r="B18" s="4" t="s">
        <v>745</v>
      </c>
      <c r="C18" s="793">
        <v>467.00136715</v>
      </c>
      <c r="D18" s="793">
        <v>497.84363543</v>
      </c>
      <c r="E18" s="793">
        <v>531.94603312</v>
      </c>
      <c r="F18" s="793">
        <v>563.62420649</v>
      </c>
      <c r="G18" s="793">
        <v>514.12090872</v>
      </c>
      <c r="H18" s="793">
        <v>543.95480022</v>
      </c>
      <c r="I18" s="793">
        <v>554.17383017</v>
      </c>
      <c r="J18" s="793">
        <v>589.90501062</v>
      </c>
      <c r="K18" s="793">
        <v>463.16036481</v>
      </c>
      <c r="L18" s="793">
        <v>470.70088936</v>
      </c>
      <c r="M18" s="793">
        <v>481.82835382</v>
      </c>
      <c r="N18" s="793">
        <v>463.95096902</v>
      </c>
      <c r="O18" s="793">
        <v>428.93944062</v>
      </c>
      <c r="P18" s="793">
        <v>459.68680394</v>
      </c>
      <c r="Q18" s="793">
        <v>507.87586749</v>
      </c>
      <c r="R18" s="793">
        <v>538.66596232</v>
      </c>
      <c r="S18" s="793">
        <v>527.8875785</v>
      </c>
      <c r="T18" s="793">
        <v>545.78831677</v>
      </c>
      <c r="U18" s="793">
        <v>664.09525147</v>
      </c>
      <c r="V18" s="793">
        <v>715.15870879</v>
      </c>
      <c r="W18" s="793">
        <v>627.46313793</v>
      </c>
      <c r="X18" s="793">
        <v>704.89152684</v>
      </c>
      <c r="Y18" s="793">
        <v>766.18492011</v>
      </c>
      <c r="Z18" s="793">
        <v>896.80895884</v>
      </c>
      <c r="AA18" s="793">
        <v>926.64883559</v>
      </c>
      <c r="AB18" s="793">
        <v>825.96053622</v>
      </c>
      <c r="AC18" s="793">
        <v>927.07429518</v>
      </c>
      <c r="AD18" s="793">
        <v>1071.531547</v>
      </c>
      <c r="AE18" s="793">
        <v>927.62052184</v>
      </c>
      <c r="AF18" s="793">
        <v>952.58784055</v>
      </c>
      <c r="AG18" s="793">
        <v>1008.6543693</v>
      </c>
      <c r="AH18" s="793">
        <v>1087.000526</v>
      </c>
      <c r="AI18" s="793">
        <v>1141.4226363</v>
      </c>
      <c r="AJ18" s="793">
        <v>1088.7082256</v>
      </c>
      <c r="AK18" s="793">
        <v>1163.0562961</v>
      </c>
      <c r="AL18" s="793">
        <v>1189.9692187</v>
      </c>
      <c r="AM18" s="793">
        <v>1102.3787631</v>
      </c>
      <c r="AN18" s="793">
        <v>1068.8279601</v>
      </c>
      <c r="AO18" s="793">
        <v>1173.4395022</v>
      </c>
      <c r="AP18" s="793">
        <v>1250.1735115</v>
      </c>
      <c r="AQ18" s="793">
        <v>1210.8710318</v>
      </c>
      <c r="AR18" s="793">
        <v>1179.6728354</v>
      </c>
      <c r="AS18" s="793">
        <v>1318.1067682</v>
      </c>
      <c r="AT18" s="793">
        <v>1412.3297576</v>
      </c>
      <c r="AU18" s="793">
        <v>1300.2917292</v>
      </c>
      <c r="AV18" s="793">
        <v>1292.9054695</v>
      </c>
      <c r="AW18" s="793">
        <v>1469.9527841</v>
      </c>
      <c r="AX18" s="793">
        <v>1580.2795114</v>
      </c>
      <c r="AY18" s="793">
        <v>1619.7780923</v>
      </c>
      <c r="AZ18" s="793">
        <v>1456.204077</v>
      </c>
      <c r="BA18" s="793">
        <v>1626.8739084</v>
      </c>
      <c r="BB18" s="793">
        <v>1742.5294837</v>
      </c>
      <c r="BC18" s="793">
        <v>1593.4893633</v>
      </c>
      <c r="BD18" s="793">
        <v>1688.9656069</v>
      </c>
      <c r="BE18" s="793">
        <v>1771.093747</v>
      </c>
      <c r="BF18" s="793">
        <v>1968.9756984</v>
      </c>
      <c r="BG18" s="793">
        <v>1736.5443284</v>
      </c>
      <c r="BH18" s="793">
        <v>1710.3062683</v>
      </c>
      <c r="BI18" s="793">
        <v>1857.9026178</v>
      </c>
      <c r="BJ18" s="793">
        <v>1851.3489078</v>
      </c>
      <c r="BK18" s="793">
        <v>1807.6791909</v>
      </c>
      <c r="BL18" s="793">
        <v>1710.5521561</v>
      </c>
      <c r="BM18" s="793">
        <v>1910.8600666</v>
      </c>
      <c r="BN18" s="793">
        <v>1997.2002277</v>
      </c>
      <c r="BO18" s="793">
        <v>1824.8609968</v>
      </c>
      <c r="BP18" s="793">
        <v>1717.8870661</v>
      </c>
      <c r="BQ18" s="793">
        <v>2030.8104004</v>
      </c>
      <c r="BR18" s="793">
        <v>2197.3659083</v>
      </c>
      <c r="BS18" s="794">
        <v>1955.1552904</v>
      </c>
      <c r="BT18" s="794">
        <v>2054.9509281</v>
      </c>
      <c r="BU18" s="794">
        <v>2077.5853813</v>
      </c>
      <c r="BV18" s="794">
        <v>2373.7475749</v>
      </c>
      <c r="BW18" s="794">
        <v>2434.0112461</v>
      </c>
      <c r="BX18" s="794">
        <v>2179.7261251</v>
      </c>
      <c r="BY18" s="794">
        <v>2266.4234963</v>
      </c>
      <c r="BZ18" s="794">
        <v>2630.4549982</v>
      </c>
      <c r="CA18" s="794">
        <v>2448.9012679</v>
      </c>
    </row>
    <row r="19" spans="2:79" ht="15">
      <c r="B19" s="4" t="s">
        <v>746</v>
      </c>
      <c r="C19" s="791">
        <v>789.54332113</v>
      </c>
      <c r="D19" s="791">
        <v>814.39397248</v>
      </c>
      <c r="E19" s="791">
        <v>874.91998488</v>
      </c>
      <c r="F19" s="791">
        <v>967.94786839</v>
      </c>
      <c r="G19" s="791">
        <v>870.83322661</v>
      </c>
      <c r="H19" s="791">
        <v>928.30311876</v>
      </c>
      <c r="I19" s="791">
        <v>963.04992497</v>
      </c>
      <c r="J19" s="791">
        <v>1038.6353369</v>
      </c>
      <c r="K19" s="791">
        <v>843.58863077</v>
      </c>
      <c r="L19" s="791">
        <v>850.97865341</v>
      </c>
      <c r="M19" s="791">
        <v>918.57484509</v>
      </c>
      <c r="N19" s="791">
        <v>935.97867097</v>
      </c>
      <c r="O19" s="791">
        <v>770.5100527</v>
      </c>
      <c r="P19" s="791">
        <v>833.8587117</v>
      </c>
      <c r="Q19" s="791">
        <v>930.51068689</v>
      </c>
      <c r="R19" s="791">
        <v>1025.1699268</v>
      </c>
      <c r="S19" s="791">
        <v>915.82078986</v>
      </c>
      <c r="T19" s="791">
        <v>1001.6226555</v>
      </c>
      <c r="U19" s="791">
        <v>1109.0161537</v>
      </c>
      <c r="V19" s="791">
        <v>1224.897722</v>
      </c>
      <c r="W19" s="791">
        <v>1193.0049751</v>
      </c>
      <c r="X19" s="791">
        <v>1269.3454368</v>
      </c>
      <c r="Y19" s="791">
        <v>1433.7859005</v>
      </c>
      <c r="Z19" s="791">
        <v>1422.3378525</v>
      </c>
      <c r="AA19" s="791">
        <v>1328.464279</v>
      </c>
      <c r="AB19" s="791">
        <v>1434.7348378</v>
      </c>
      <c r="AC19" s="791">
        <v>1596.8810584</v>
      </c>
      <c r="AD19" s="791">
        <v>1681.0702104</v>
      </c>
      <c r="AE19" s="791">
        <v>1527.3722656</v>
      </c>
      <c r="AF19" s="791">
        <v>1592.0978056</v>
      </c>
      <c r="AG19" s="791">
        <v>1808.3162467</v>
      </c>
      <c r="AH19" s="791">
        <v>1896.8863968</v>
      </c>
      <c r="AI19" s="791">
        <v>1829.4705668</v>
      </c>
      <c r="AJ19" s="791">
        <v>1917.135675</v>
      </c>
      <c r="AK19" s="791">
        <v>2142.2643556</v>
      </c>
      <c r="AL19" s="791">
        <v>2021.8568854</v>
      </c>
      <c r="AM19" s="791">
        <v>1781.5065878</v>
      </c>
      <c r="AN19" s="791">
        <v>1816.1621933</v>
      </c>
      <c r="AO19" s="791">
        <v>2002.9772375</v>
      </c>
      <c r="AP19" s="791">
        <v>2380.9283747</v>
      </c>
      <c r="AQ19" s="791">
        <v>2065.7398076</v>
      </c>
      <c r="AR19" s="791">
        <v>2194.5306732</v>
      </c>
      <c r="AS19" s="791">
        <v>2614.0316829</v>
      </c>
      <c r="AT19" s="791">
        <v>2766.6639564</v>
      </c>
      <c r="AU19" s="791">
        <v>2499.6338458</v>
      </c>
      <c r="AV19" s="791">
        <v>2710.7090759</v>
      </c>
      <c r="AW19" s="791">
        <v>2823.1825713</v>
      </c>
      <c r="AX19" s="791">
        <v>3110.5064166</v>
      </c>
      <c r="AY19" s="791">
        <v>2868.9547815</v>
      </c>
      <c r="AZ19" s="791">
        <v>3129.1961303</v>
      </c>
      <c r="BA19" s="791">
        <v>3315.728662</v>
      </c>
      <c r="BB19" s="791">
        <v>3276.2157874</v>
      </c>
      <c r="BC19" s="791">
        <v>3156.9070631</v>
      </c>
      <c r="BD19" s="791">
        <v>3206.8160297</v>
      </c>
      <c r="BE19" s="791">
        <v>3482.9114181</v>
      </c>
      <c r="BF19" s="791">
        <v>3519.2088594</v>
      </c>
      <c r="BG19" s="791">
        <v>3273.7687201</v>
      </c>
      <c r="BH19" s="791">
        <v>3438.0556045</v>
      </c>
      <c r="BI19" s="791">
        <v>3774.916018</v>
      </c>
      <c r="BJ19" s="791">
        <v>3891.3648672</v>
      </c>
      <c r="BK19" s="791">
        <v>3145.2017084</v>
      </c>
      <c r="BL19" s="791">
        <v>3040.2556258</v>
      </c>
      <c r="BM19" s="791">
        <v>3158.5046173</v>
      </c>
      <c r="BN19" s="791">
        <v>2870.2534863</v>
      </c>
      <c r="BO19" s="791">
        <v>2642.0846327</v>
      </c>
      <c r="BP19" s="791">
        <v>2705.9127089</v>
      </c>
      <c r="BQ19" s="791">
        <v>3058.4036879</v>
      </c>
      <c r="BR19" s="791">
        <v>2894.2582511</v>
      </c>
      <c r="BS19" s="792">
        <v>2835.7703512</v>
      </c>
      <c r="BT19" s="792">
        <v>3028.7543135</v>
      </c>
      <c r="BU19" s="792">
        <v>3300.1522345</v>
      </c>
      <c r="BV19" s="792">
        <v>3273.5075626</v>
      </c>
      <c r="BW19" s="792">
        <v>3049.8915168</v>
      </c>
      <c r="BX19" s="792">
        <v>3285.7657699</v>
      </c>
      <c r="BY19" s="792">
        <v>3513.3839869</v>
      </c>
      <c r="BZ19" s="792">
        <v>3558.0515864</v>
      </c>
      <c r="CA19" s="792">
        <v>3232.5083625</v>
      </c>
    </row>
    <row r="20" spans="1:79" ht="15">
      <c r="A20" s="16"/>
      <c r="B20" s="4" t="s">
        <v>748</v>
      </c>
      <c r="C20" s="793">
        <v>-610.037413</v>
      </c>
      <c r="D20" s="793">
        <v>-564.1159302</v>
      </c>
      <c r="E20" s="793">
        <v>-536.9819295</v>
      </c>
      <c r="F20" s="793">
        <v>-445.3065504</v>
      </c>
      <c r="G20" s="793">
        <v>-653.4057679</v>
      </c>
      <c r="H20" s="793">
        <v>-632.4954961</v>
      </c>
      <c r="I20" s="793">
        <v>-576.8178955</v>
      </c>
      <c r="J20" s="793">
        <v>-561.0608114</v>
      </c>
      <c r="K20" s="793">
        <v>-698.7488424</v>
      </c>
      <c r="L20" s="793">
        <v>-675.4306886</v>
      </c>
      <c r="M20" s="793">
        <v>-619.8268879</v>
      </c>
      <c r="N20" s="793">
        <v>-637.3638495</v>
      </c>
      <c r="O20" s="793">
        <v>-866.8829813</v>
      </c>
      <c r="P20" s="793">
        <v>-773.1532718</v>
      </c>
      <c r="Q20" s="793">
        <v>-828.7189066</v>
      </c>
      <c r="R20" s="793">
        <v>-763.6641885</v>
      </c>
      <c r="S20" s="793">
        <v>-1140.383551</v>
      </c>
      <c r="T20" s="793">
        <v>-943.5415703</v>
      </c>
      <c r="U20" s="793">
        <v>-1015.528755</v>
      </c>
      <c r="V20" s="793">
        <v>-964.8244806</v>
      </c>
      <c r="W20" s="793">
        <v>-1310.239898</v>
      </c>
      <c r="X20" s="793">
        <v>-1290.91598</v>
      </c>
      <c r="Y20" s="793">
        <v>-1478.044033</v>
      </c>
      <c r="Z20" s="793">
        <v>-1184.718683</v>
      </c>
      <c r="AA20" s="793">
        <v>-1537.433655</v>
      </c>
      <c r="AB20" s="793">
        <v>-1478.650916</v>
      </c>
      <c r="AC20" s="793">
        <v>-1294.153077</v>
      </c>
      <c r="AD20" s="793">
        <v>-1379.490999</v>
      </c>
      <c r="AE20" s="793">
        <v>-1892.755775</v>
      </c>
      <c r="AF20" s="793">
        <v>-1848.265543</v>
      </c>
      <c r="AG20" s="793">
        <v>-1797.37054</v>
      </c>
      <c r="AH20" s="793">
        <v>-2221.826137</v>
      </c>
      <c r="AI20" s="793">
        <v>-2389.268877</v>
      </c>
      <c r="AJ20" s="793">
        <v>-2782.445386</v>
      </c>
      <c r="AK20" s="793">
        <v>-2443.578605</v>
      </c>
      <c r="AL20" s="793">
        <v>-1936.987597</v>
      </c>
      <c r="AM20" s="793">
        <v>-1780.233761</v>
      </c>
      <c r="AN20" s="793">
        <v>-1997.290145</v>
      </c>
      <c r="AO20" s="793">
        <v>-2134.242405</v>
      </c>
      <c r="AP20" s="793">
        <v>-2457.996632</v>
      </c>
      <c r="AQ20" s="793">
        <v>-2570.489604</v>
      </c>
      <c r="AR20" s="793">
        <v>-2833.336639</v>
      </c>
      <c r="AS20" s="793">
        <v>-2932.968066</v>
      </c>
      <c r="AT20" s="793">
        <v>-2890.893026</v>
      </c>
      <c r="AU20" s="793">
        <v>-3222.736722</v>
      </c>
      <c r="AV20" s="793">
        <v>-3598.879792</v>
      </c>
      <c r="AW20" s="793">
        <v>-4109.53038</v>
      </c>
      <c r="AX20" s="793">
        <v>-4558.621907</v>
      </c>
      <c r="AY20" s="793">
        <v>-3888.782546</v>
      </c>
      <c r="AZ20" s="793">
        <v>-3654.65782</v>
      </c>
      <c r="BA20" s="793">
        <v>-3416.877456</v>
      </c>
      <c r="BB20" s="793">
        <v>-4047.523594</v>
      </c>
      <c r="BC20" s="793">
        <v>-3693.701069</v>
      </c>
      <c r="BD20" s="793">
        <v>-3426.472999</v>
      </c>
      <c r="BE20" s="793">
        <v>-3489.876657</v>
      </c>
      <c r="BF20" s="793">
        <v>-3612.635195</v>
      </c>
      <c r="BG20" s="793">
        <v>-3314.910389</v>
      </c>
      <c r="BH20" s="793">
        <v>-3272.936474</v>
      </c>
      <c r="BI20" s="793">
        <v>-3571.167262</v>
      </c>
      <c r="BJ20" s="793">
        <v>-2362.103413</v>
      </c>
      <c r="BK20" s="793">
        <v>-1852.365996</v>
      </c>
      <c r="BL20" s="793">
        <v>-1987.337737</v>
      </c>
      <c r="BM20" s="793">
        <v>-1329.496602</v>
      </c>
      <c r="BN20" s="793">
        <v>-557.520397</v>
      </c>
      <c r="BO20" s="793">
        <v>-1018.352735</v>
      </c>
      <c r="BP20" s="793">
        <v>-1269.528128</v>
      </c>
      <c r="BQ20" s="793">
        <v>-1508.657706</v>
      </c>
      <c r="BR20" s="793">
        <v>-1431.718825</v>
      </c>
      <c r="BS20" s="794">
        <v>-2342.701118</v>
      </c>
      <c r="BT20" s="794">
        <v>-1631.392695</v>
      </c>
      <c r="BU20" s="794">
        <v>-2127.472742</v>
      </c>
      <c r="BV20" s="794">
        <v>-2302.972353</v>
      </c>
      <c r="BW20" s="794">
        <v>-2905.29799</v>
      </c>
      <c r="BX20" s="794">
        <v>-2772.073918</v>
      </c>
      <c r="BY20" s="794">
        <v>-2791.73718</v>
      </c>
      <c r="BZ20" s="794">
        <v>-2951.648875</v>
      </c>
      <c r="CA20" s="794">
        <v>-2570.34875</v>
      </c>
    </row>
    <row r="21" spans="2:79" ht="15">
      <c r="B21" s="4" t="s">
        <v>749</v>
      </c>
      <c r="C21" s="791">
        <v>241.53644972</v>
      </c>
      <c r="D21" s="791">
        <v>239.85367389</v>
      </c>
      <c r="E21" s="791">
        <v>258.01107811</v>
      </c>
      <c r="F21" s="791">
        <v>290.29704974</v>
      </c>
      <c r="G21" s="791">
        <v>256.60500448</v>
      </c>
      <c r="H21" s="791">
        <v>232.77588367</v>
      </c>
      <c r="I21" s="791">
        <v>209.2766658</v>
      </c>
      <c r="J21" s="791">
        <v>201.30295495</v>
      </c>
      <c r="K21" s="791">
        <v>187.55102087</v>
      </c>
      <c r="L21" s="791">
        <v>183.65595141</v>
      </c>
      <c r="M21" s="791">
        <v>169.08492388</v>
      </c>
      <c r="N21" s="791">
        <v>162.69644696</v>
      </c>
      <c r="O21" s="791">
        <v>135.18379406</v>
      </c>
      <c r="P21" s="791">
        <v>126.30019967</v>
      </c>
      <c r="Q21" s="791">
        <v>133.44545408</v>
      </c>
      <c r="R21" s="791">
        <v>122.43766503</v>
      </c>
      <c r="S21" s="791">
        <v>128.39436912</v>
      </c>
      <c r="T21" s="791">
        <v>158.50734321</v>
      </c>
      <c r="U21" s="791">
        <v>163.19341013</v>
      </c>
      <c r="V21" s="791">
        <v>210.85322828</v>
      </c>
      <c r="W21" s="791">
        <v>217.33529702</v>
      </c>
      <c r="X21" s="791">
        <v>248.86573829</v>
      </c>
      <c r="Y21" s="791">
        <v>290.64319956</v>
      </c>
      <c r="Z21" s="791">
        <v>327.94947209</v>
      </c>
      <c r="AA21" s="791">
        <v>305.69892971</v>
      </c>
      <c r="AB21" s="791">
        <v>358.74600653</v>
      </c>
      <c r="AC21" s="791">
        <v>417.19000786</v>
      </c>
      <c r="AD21" s="791">
        <v>494.76914503</v>
      </c>
      <c r="AE21" s="791">
        <v>453.50554923</v>
      </c>
      <c r="AF21" s="791">
        <v>497.18525225</v>
      </c>
      <c r="AG21" s="791">
        <v>494.74570591</v>
      </c>
      <c r="AH21" s="791">
        <v>478.05987962</v>
      </c>
      <c r="AI21" s="791">
        <v>526.63666167</v>
      </c>
      <c r="AJ21" s="791">
        <v>508.39726342</v>
      </c>
      <c r="AK21" s="791">
        <v>484.24243266</v>
      </c>
      <c r="AL21" s="791">
        <v>430.90567467</v>
      </c>
      <c r="AM21" s="791">
        <v>402.13514245</v>
      </c>
      <c r="AN21" s="791">
        <v>473.43907354</v>
      </c>
      <c r="AO21" s="791">
        <v>368.33836781</v>
      </c>
      <c r="AP21" s="791">
        <v>348.82623085</v>
      </c>
      <c r="AQ21" s="791">
        <v>392.31632638</v>
      </c>
      <c r="AR21" s="791">
        <v>390.39727448</v>
      </c>
      <c r="AS21" s="791">
        <v>375.50908917</v>
      </c>
      <c r="AT21" s="791">
        <v>516.16617763</v>
      </c>
      <c r="AU21" s="791">
        <v>589.94043626</v>
      </c>
      <c r="AV21" s="791">
        <v>694.50679634</v>
      </c>
      <c r="AW21" s="791">
        <v>663.36583511</v>
      </c>
      <c r="AX21" s="791">
        <v>829.89266151</v>
      </c>
      <c r="AY21" s="791">
        <v>969.46955929</v>
      </c>
      <c r="AZ21" s="791">
        <v>964.8071433</v>
      </c>
      <c r="BA21" s="791">
        <v>977.84176259</v>
      </c>
      <c r="BB21" s="791">
        <v>938.56047551</v>
      </c>
      <c r="BC21" s="791">
        <v>927.03461136</v>
      </c>
      <c r="BD21" s="791">
        <v>891.59771484</v>
      </c>
      <c r="BE21" s="791">
        <v>881.7793298</v>
      </c>
      <c r="BF21" s="791">
        <v>924.08102522</v>
      </c>
      <c r="BG21" s="791">
        <v>847.35899287</v>
      </c>
      <c r="BH21" s="791">
        <v>984.37230847</v>
      </c>
      <c r="BI21" s="791">
        <v>1097.7150635</v>
      </c>
      <c r="BJ21" s="791">
        <v>1067.9916431</v>
      </c>
      <c r="BK21" s="791">
        <v>1107.8203337</v>
      </c>
      <c r="BL21" s="791">
        <v>1142.158876</v>
      </c>
      <c r="BM21" s="791">
        <v>1141.3798885</v>
      </c>
      <c r="BN21" s="791">
        <v>1092.0040029</v>
      </c>
      <c r="BO21" s="791">
        <v>1193.6357857</v>
      </c>
      <c r="BP21" s="791">
        <v>1251.3782012</v>
      </c>
      <c r="BQ21" s="791">
        <v>1245.1481379</v>
      </c>
      <c r="BR21" s="791">
        <v>1306.127937</v>
      </c>
      <c r="BS21" s="792">
        <v>1339.4012411</v>
      </c>
      <c r="BT21" s="792">
        <v>1430.0574944</v>
      </c>
      <c r="BU21" s="792">
        <v>1314.9912874</v>
      </c>
      <c r="BV21" s="792">
        <v>1394.324911</v>
      </c>
      <c r="BW21" s="792">
        <v>1486.3750328</v>
      </c>
      <c r="BX21" s="792">
        <v>1504.12455</v>
      </c>
      <c r="BY21" s="792">
        <v>1519.9726823</v>
      </c>
      <c r="BZ21" s="792">
        <v>1603.9445119</v>
      </c>
      <c r="CA21" s="792">
        <v>1645.2590351</v>
      </c>
    </row>
    <row r="22" spans="2:79" ht="15">
      <c r="B22" s="4" t="s">
        <v>750</v>
      </c>
      <c r="C22" s="793">
        <v>851.57386273</v>
      </c>
      <c r="D22" s="793">
        <v>803.96960413</v>
      </c>
      <c r="E22" s="793">
        <v>794.99300766</v>
      </c>
      <c r="F22" s="793">
        <v>735.60360016</v>
      </c>
      <c r="G22" s="793">
        <v>910.01077237</v>
      </c>
      <c r="H22" s="793">
        <v>865.27137975</v>
      </c>
      <c r="I22" s="793">
        <v>786.09456134</v>
      </c>
      <c r="J22" s="793">
        <v>762.36376637</v>
      </c>
      <c r="K22" s="793">
        <v>886.29986331</v>
      </c>
      <c r="L22" s="793">
        <v>859.08664004</v>
      </c>
      <c r="M22" s="793">
        <v>788.91181179</v>
      </c>
      <c r="N22" s="793">
        <v>800.06029643</v>
      </c>
      <c r="O22" s="793">
        <v>1002.0667754</v>
      </c>
      <c r="P22" s="793">
        <v>899.4534715</v>
      </c>
      <c r="Q22" s="793">
        <v>962.16436066</v>
      </c>
      <c r="R22" s="793">
        <v>886.10185349</v>
      </c>
      <c r="S22" s="793">
        <v>1268.7779205</v>
      </c>
      <c r="T22" s="793">
        <v>1102.0489135</v>
      </c>
      <c r="U22" s="793">
        <v>1178.7221654</v>
      </c>
      <c r="V22" s="793">
        <v>1175.6777089</v>
      </c>
      <c r="W22" s="793">
        <v>1527.5751953</v>
      </c>
      <c r="X22" s="793">
        <v>1539.7817187</v>
      </c>
      <c r="Y22" s="793">
        <v>1768.6872329</v>
      </c>
      <c r="Z22" s="793">
        <v>1512.6681549</v>
      </c>
      <c r="AA22" s="793">
        <v>1843.1325846</v>
      </c>
      <c r="AB22" s="793">
        <v>1837.3969223</v>
      </c>
      <c r="AC22" s="793">
        <v>1711.3430847</v>
      </c>
      <c r="AD22" s="793">
        <v>1874.2601444</v>
      </c>
      <c r="AE22" s="793">
        <v>2346.2613244</v>
      </c>
      <c r="AF22" s="793">
        <v>2345.4507956</v>
      </c>
      <c r="AG22" s="793">
        <v>2292.1162463</v>
      </c>
      <c r="AH22" s="793">
        <v>2699.8860168</v>
      </c>
      <c r="AI22" s="793">
        <v>2915.9055383</v>
      </c>
      <c r="AJ22" s="793">
        <v>3290.8426496</v>
      </c>
      <c r="AK22" s="793">
        <v>2927.8210378</v>
      </c>
      <c r="AL22" s="793">
        <v>2367.8932721</v>
      </c>
      <c r="AM22" s="793">
        <v>2182.3689032</v>
      </c>
      <c r="AN22" s="793">
        <v>2470.7292184</v>
      </c>
      <c r="AO22" s="793">
        <v>2502.5807727</v>
      </c>
      <c r="AP22" s="793">
        <v>2806.8228625</v>
      </c>
      <c r="AQ22" s="793">
        <v>2962.8059308</v>
      </c>
      <c r="AR22" s="793">
        <v>3223.7339134</v>
      </c>
      <c r="AS22" s="793">
        <v>3308.477155</v>
      </c>
      <c r="AT22" s="793">
        <v>3407.0592032</v>
      </c>
      <c r="AU22" s="793">
        <v>3812.6771583</v>
      </c>
      <c r="AV22" s="793">
        <v>4293.3865882</v>
      </c>
      <c r="AW22" s="793">
        <v>4772.8962152</v>
      </c>
      <c r="AX22" s="793">
        <v>5388.5145683</v>
      </c>
      <c r="AY22" s="793">
        <v>4858.2521054</v>
      </c>
      <c r="AZ22" s="793">
        <v>4619.4649634</v>
      </c>
      <c r="BA22" s="793">
        <v>4394.7192188</v>
      </c>
      <c r="BB22" s="793">
        <v>4986.0840694</v>
      </c>
      <c r="BC22" s="793">
        <v>4620.7356801</v>
      </c>
      <c r="BD22" s="793">
        <v>4318.0707139</v>
      </c>
      <c r="BE22" s="793">
        <v>4371.6559872</v>
      </c>
      <c r="BF22" s="793">
        <v>4536.7162205</v>
      </c>
      <c r="BG22" s="793">
        <v>4162.2693823</v>
      </c>
      <c r="BH22" s="793">
        <v>4257.3087828</v>
      </c>
      <c r="BI22" s="793">
        <v>4668.8823255</v>
      </c>
      <c r="BJ22" s="793">
        <v>3430.0950561</v>
      </c>
      <c r="BK22" s="793">
        <v>2960.1863296</v>
      </c>
      <c r="BL22" s="793">
        <v>3129.4966132</v>
      </c>
      <c r="BM22" s="793">
        <v>2470.8764905</v>
      </c>
      <c r="BN22" s="793">
        <v>1649.5243998</v>
      </c>
      <c r="BO22" s="793">
        <v>2211.9885202</v>
      </c>
      <c r="BP22" s="793">
        <v>2520.9063288</v>
      </c>
      <c r="BQ22" s="793">
        <v>2753.8058443</v>
      </c>
      <c r="BR22" s="793">
        <v>2737.8467625</v>
      </c>
      <c r="BS22" s="794">
        <v>3682.1023587</v>
      </c>
      <c r="BT22" s="794">
        <v>3061.4501891</v>
      </c>
      <c r="BU22" s="794">
        <v>3442.4640298</v>
      </c>
      <c r="BV22" s="794">
        <v>3697.2972639</v>
      </c>
      <c r="BW22" s="794">
        <v>4391.6730226</v>
      </c>
      <c r="BX22" s="794">
        <v>4276.1984675</v>
      </c>
      <c r="BY22" s="794">
        <v>4311.709862</v>
      </c>
      <c r="BZ22" s="794">
        <v>4555.5933865</v>
      </c>
      <c r="CA22" s="794">
        <v>4215.6077847</v>
      </c>
    </row>
    <row r="23" spans="2:79" ht="15">
      <c r="B23" s="4" t="s">
        <v>751</v>
      </c>
      <c r="C23" s="791">
        <v>441.02456458</v>
      </c>
      <c r="D23" s="791">
        <v>373.44448753</v>
      </c>
      <c r="E23" s="791">
        <v>416.27231776</v>
      </c>
      <c r="F23" s="791">
        <v>442.43762255</v>
      </c>
      <c r="G23" s="791">
        <v>464.07191407</v>
      </c>
      <c r="H23" s="791">
        <v>670.97035975</v>
      </c>
      <c r="I23" s="791">
        <v>591.13055255</v>
      </c>
      <c r="J23" s="791">
        <v>627.83076387</v>
      </c>
      <c r="K23" s="791">
        <v>579.64461097</v>
      </c>
      <c r="L23" s="791">
        <v>630.30854158</v>
      </c>
      <c r="M23" s="791">
        <v>726.64455556</v>
      </c>
      <c r="N23" s="791">
        <v>719.20731159</v>
      </c>
      <c r="O23" s="791">
        <v>730.61343626</v>
      </c>
      <c r="P23" s="791">
        <v>803.73388905</v>
      </c>
      <c r="Q23" s="791">
        <v>890.40941565</v>
      </c>
      <c r="R23" s="791">
        <v>883.74760397</v>
      </c>
      <c r="S23" s="791">
        <v>811.65673194</v>
      </c>
      <c r="T23" s="791">
        <v>889.5957166</v>
      </c>
      <c r="U23" s="791">
        <v>940.84758592</v>
      </c>
      <c r="V23" s="791">
        <v>1082.1593321</v>
      </c>
      <c r="W23" s="791">
        <v>891.93572176</v>
      </c>
      <c r="X23" s="791">
        <v>1044.3091025</v>
      </c>
      <c r="Y23" s="791">
        <v>1033.8955956</v>
      </c>
      <c r="Z23" s="791">
        <v>1111.7544474</v>
      </c>
      <c r="AA23" s="791">
        <v>1050.4326721</v>
      </c>
      <c r="AB23" s="791">
        <v>1208.096061</v>
      </c>
      <c r="AC23" s="791">
        <v>1203.2803575</v>
      </c>
      <c r="AD23" s="791">
        <v>1252.3827685</v>
      </c>
      <c r="AE23" s="791">
        <v>1183.402997</v>
      </c>
      <c r="AF23" s="791">
        <v>1127.8206068</v>
      </c>
      <c r="AG23" s="791">
        <v>1321.6806732</v>
      </c>
      <c r="AH23" s="791">
        <v>1519.9865407</v>
      </c>
      <c r="AI23" s="791">
        <v>1292.619972</v>
      </c>
      <c r="AJ23" s="791">
        <v>1360.8415704</v>
      </c>
      <c r="AK23" s="791">
        <v>1465.9887629</v>
      </c>
      <c r="AL23" s="791">
        <v>1335.170986</v>
      </c>
      <c r="AM23" s="791">
        <v>1200.6486625</v>
      </c>
      <c r="AN23" s="791">
        <v>1084.7787513</v>
      </c>
      <c r="AO23" s="791">
        <v>1061.7968205</v>
      </c>
      <c r="AP23" s="791">
        <v>1211.0147992</v>
      </c>
      <c r="AQ23" s="791">
        <v>976.05376854</v>
      </c>
      <c r="AR23" s="791">
        <v>1159.9428978</v>
      </c>
      <c r="AS23" s="791">
        <v>1170.9765456</v>
      </c>
      <c r="AT23" s="791">
        <v>1352.4553228</v>
      </c>
      <c r="AU23" s="791">
        <v>1152.7746653</v>
      </c>
      <c r="AV23" s="791">
        <v>1167.3182276</v>
      </c>
      <c r="AW23" s="791">
        <v>1390.5176182</v>
      </c>
      <c r="AX23" s="791">
        <v>1340.4498601</v>
      </c>
      <c r="AY23" s="791">
        <v>1153.6977425</v>
      </c>
      <c r="AZ23" s="791">
        <v>1242.9003624</v>
      </c>
      <c r="BA23" s="791">
        <v>1163.0750925</v>
      </c>
      <c r="BB23" s="791">
        <v>1272.9928597</v>
      </c>
      <c r="BC23" s="791">
        <v>1051.8143635</v>
      </c>
      <c r="BD23" s="791">
        <v>1270.41298</v>
      </c>
      <c r="BE23" s="791">
        <v>1296.9485926</v>
      </c>
      <c r="BF23" s="791">
        <v>1267.1767098</v>
      </c>
      <c r="BG23" s="791">
        <v>1049.6086455</v>
      </c>
      <c r="BH23" s="791">
        <v>1040.7295622</v>
      </c>
      <c r="BI23" s="791">
        <v>1164.3160259</v>
      </c>
      <c r="BJ23" s="791">
        <v>1366.9894596</v>
      </c>
      <c r="BK23" s="791">
        <v>1185.39794</v>
      </c>
      <c r="BL23" s="791">
        <v>1212.0480736</v>
      </c>
      <c r="BM23" s="791">
        <v>1533.0842665</v>
      </c>
      <c r="BN23" s="791">
        <v>1499.2759318</v>
      </c>
      <c r="BO23" s="791">
        <v>1371.1864582</v>
      </c>
      <c r="BP23" s="791">
        <v>1437.4794732</v>
      </c>
      <c r="BQ23" s="791">
        <v>1410.4720849</v>
      </c>
      <c r="BR23" s="791">
        <v>1678.9199324</v>
      </c>
      <c r="BS23" s="792">
        <v>1420.9544601</v>
      </c>
      <c r="BT23" s="792">
        <v>1632.1448647</v>
      </c>
      <c r="BU23" s="792">
        <v>1685.3161262</v>
      </c>
      <c r="BV23" s="792">
        <v>1872.6139886</v>
      </c>
      <c r="BW23" s="792">
        <v>1623.3368748</v>
      </c>
      <c r="BX23" s="792">
        <v>1811.9107819</v>
      </c>
      <c r="BY23" s="792">
        <v>1957.4386732</v>
      </c>
      <c r="BZ23" s="792">
        <v>2225.2169805</v>
      </c>
      <c r="CA23" s="792">
        <v>1715.9149996</v>
      </c>
    </row>
    <row r="24" spans="2:79" ht="15">
      <c r="B24" s="4" t="s">
        <v>749</v>
      </c>
      <c r="C24" s="793">
        <v>492.98923558</v>
      </c>
      <c r="D24" s="793">
        <v>430.43759913</v>
      </c>
      <c r="E24" s="793">
        <v>491.9688705</v>
      </c>
      <c r="F24" s="793">
        <v>495.99234204</v>
      </c>
      <c r="G24" s="793">
        <v>524.1695674</v>
      </c>
      <c r="H24" s="793">
        <v>735.67032657</v>
      </c>
      <c r="I24" s="793">
        <v>668.73892793</v>
      </c>
      <c r="J24" s="793">
        <v>726.95136478</v>
      </c>
      <c r="K24" s="793">
        <v>646.60513235</v>
      </c>
      <c r="L24" s="793">
        <v>708.97828595</v>
      </c>
      <c r="M24" s="793">
        <v>793.14530177</v>
      </c>
      <c r="N24" s="793">
        <v>811.32101833</v>
      </c>
      <c r="O24" s="793">
        <v>797.29088769</v>
      </c>
      <c r="P24" s="793">
        <v>854.11732484</v>
      </c>
      <c r="Q24" s="793">
        <v>958.69303166</v>
      </c>
      <c r="R24" s="793">
        <v>954.41533752</v>
      </c>
      <c r="S24" s="793">
        <v>875.03753383</v>
      </c>
      <c r="T24" s="793">
        <v>960.28100769</v>
      </c>
      <c r="U24" s="793">
        <v>986.75287421</v>
      </c>
      <c r="V24" s="793">
        <v>1171.7134561</v>
      </c>
      <c r="W24" s="793">
        <v>942.03213694</v>
      </c>
      <c r="X24" s="793">
        <v>1098.1904249</v>
      </c>
      <c r="Y24" s="793">
        <v>1108.2187234</v>
      </c>
      <c r="Z24" s="793">
        <v>1193.7861492</v>
      </c>
      <c r="AA24" s="793">
        <v>1113.3189377</v>
      </c>
      <c r="AB24" s="793">
        <v>1296.2513501</v>
      </c>
      <c r="AC24" s="793">
        <v>1266.0945082</v>
      </c>
      <c r="AD24" s="793">
        <v>1332.3945199</v>
      </c>
      <c r="AE24" s="793">
        <v>1280.5023839</v>
      </c>
      <c r="AF24" s="793">
        <v>1238.8269668</v>
      </c>
      <c r="AG24" s="793">
        <v>1431.3367268</v>
      </c>
      <c r="AH24" s="793">
        <v>1628.0535649</v>
      </c>
      <c r="AI24" s="793">
        <v>1375.9317895</v>
      </c>
      <c r="AJ24" s="793">
        <v>1479.354262</v>
      </c>
      <c r="AK24" s="793">
        <v>1563.2143804</v>
      </c>
      <c r="AL24" s="793">
        <v>1422.2261068</v>
      </c>
      <c r="AM24" s="793">
        <v>1318.4192956</v>
      </c>
      <c r="AN24" s="793">
        <v>1246.239072</v>
      </c>
      <c r="AO24" s="793">
        <v>1220.4193229</v>
      </c>
      <c r="AP24" s="793">
        <v>1412.6891215</v>
      </c>
      <c r="AQ24" s="793">
        <v>1219.9252064</v>
      </c>
      <c r="AR24" s="793">
        <v>1393.6899738</v>
      </c>
      <c r="AS24" s="793">
        <v>1416.3145427</v>
      </c>
      <c r="AT24" s="793">
        <v>1592.7684175</v>
      </c>
      <c r="AU24" s="793">
        <v>1381.2586219</v>
      </c>
      <c r="AV24" s="793">
        <v>1439.7646404</v>
      </c>
      <c r="AW24" s="793">
        <v>1654.0448634</v>
      </c>
      <c r="AX24" s="793">
        <v>1599.9046098</v>
      </c>
      <c r="AY24" s="793">
        <v>1420.7073903</v>
      </c>
      <c r="AZ24" s="793">
        <v>1523.358589</v>
      </c>
      <c r="BA24" s="793">
        <v>1443.0513661</v>
      </c>
      <c r="BB24" s="793">
        <v>1566.7928361</v>
      </c>
      <c r="BC24" s="793">
        <v>1327.5918296</v>
      </c>
      <c r="BD24" s="793">
        <v>1537.7337906</v>
      </c>
      <c r="BE24" s="793">
        <v>1575.2458763</v>
      </c>
      <c r="BF24" s="793">
        <v>1566.6903087</v>
      </c>
      <c r="BG24" s="793">
        <v>1367.1421327</v>
      </c>
      <c r="BH24" s="793">
        <v>1340.9744752</v>
      </c>
      <c r="BI24" s="793">
        <v>1450.9366222</v>
      </c>
      <c r="BJ24" s="793">
        <v>1612.4125486</v>
      </c>
      <c r="BK24" s="793">
        <v>1396.4835318</v>
      </c>
      <c r="BL24" s="793">
        <v>1429.1253478</v>
      </c>
      <c r="BM24" s="793">
        <v>1723.2445081</v>
      </c>
      <c r="BN24" s="793">
        <v>1694.3908881</v>
      </c>
      <c r="BO24" s="793">
        <v>1551.4954741</v>
      </c>
      <c r="BP24" s="793">
        <v>1639.1348744</v>
      </c>
      <c r="BQ24" s="793">
        <v>1632.3165129</v>
      </c>
      <c r="BR24" s="793">
        <v>1883.1340507</v>
      </c>
      <c r="BS24" s="794">
        <v>1637.9723865</v>
      </c>
      <c r="BT24" s="794">
        <v>1850.6235938</v>
      </c>
      <c r="BU24" s="794">
        <v>1903.14076</v>
      </c>
      <c r="BV24" s="794">
        <v>2092.7547972</v>
      </c>
      <c r="BW24" s="794">
        <v>1860.6398528</v>
      </c>
      <c r="BX24" s="794">
        <v>2060.1265203</v>
      </c>
      <c r="BY24" s="794">
        <v>2183.9288004</v>
      </c>
      <c r="BZ24" s="794">
        <v>2454.3058957</v>
      </c>
      <c r="CA24" s="794">
        <v>1941.7435241</v>
      </c>
    </row>
    <row r="25" spans="2:79" ht="15">
      <c r="B25" s="4" t="s">
        <v>750</v>
      </c>
      <c r="C25" s="791">
        <v>51.964670999</v>
      </c>
      <c r="D25" s="791">
        <v>56.993111599</v>
      </c>
      <c r="E25" s="791">
        <v>75.69655274</v>
      </c>
      <c r="F25" s="791">
        <v>53.554719491</v>
      </c>
      <c r="G25" s="791">
        <v>60.097653325</v>
      </c>
      <c r="H25" s="791">
        <v>64.699966817</v>
      </c>
      <c r="I25" s="791">
        <v>77.608375386</v>
      </c>
      <c r="J25" s="791">
        <v>99.120600906</v>
      </c>
      <c r="K25" s="791">
        <v>66.960521378</v>
      </c>
      <c r="L25" s="791">
        <v>78.669744362</v>
      </c>
      <c r="M25" s="791">
        <v>66.500746215</v>
      </c>
      <c r="N25" s="791">
        <v>92.11370674</v>
      </c>
      <c r="O25" s="791">
        <v>66.677451429</v>
      </c>
      <c r="P25" s="791">
        <v>50.383435787</v>
      </c>
      <c r="Q25" s="791">
        <v>68.283616013</v>
      </c>
      <c r="R25" s="791">
        <v>70.667733545</v>
      </c>
      <c r="S25" s="791">
        <v>63.380801889</v>
      </c>
      <c r="T25" s="791">
        <v>70.685291086</v>
      </c>
      <c r="U25" s="791">
        <v>45.90528829</v>
      </c>
      <c r="V25" s="791">
        <v>89.55412399</v>
      </c>
      <c r="W25" s="791">
        <v>50.096415175</v>
      </c>
      <c r="X25" s="791">
        <v>53.881322418</v>
      </c>
      <c r="Y25" s="791">
        <v>74.32312788</v>
      </c>
      <c r="Z25" s="791">
        <v>82.031701733</v>
      </c>
      <c r="AA25" s="791">
        <v>62.886265621</v>
      </c>
      <c r="AB25" s="791">
        <v>88.15528904</v>
      </c>
      <c r="AC25" s="791">
        <v>62.814150743</v>
      </c>
      <c r="AD25" s="791">
        <v>80.011751347</v>
      </c>
      <c r="AE25" s="791">
        <v>97.099386915</v>
      </c>
      <c r="AF25" s="791">
        <v>111.00636</v>
      </c>
      <c r="AG25" s="791">
        <v>109.65605358</v>
      </c>
      <c r="AH25" s="791">
        <v>108.06702413</v>
      </c>
      <c r="AI25" s="791">
        <v>83.311817472</v>
      </c>
      <c r="AJ25" s="791">
        <v>118.51269154</v>
      </c>
      <c r="AK25" s="791">
        <v>97.225617485</v>
      </c>
      <c r="AL25" s="791">
        <v>87.055120811</v>
      </c>
      <c r="AM25" s="791">
        <v>117.77063307</v>
      </c>
      <c r="AN25" s="791">
        <v>161.46032068</v>
      </c>
      <c r="AO25" s="791">
        <v>158.62250238</v>
      </c>
      <c r="AP25" s="791">
        <v>201.67432236</v>
      </c>
      <c r="AQ25" s="791">
        <v>243.87143786</v>
      </c>
      <c r="AR25" s="791">
        <v>233.74707598</v>
      </c>
      <c r="AS25" s="791">
        <v>245.33799713</v>
      </c>
      <c r="AT25" s="791">
        <v>240.31309463</v>
      </c>
      <c r="AU25" s="791">
        <v>228.48395656</v>
      </c>
      <c r="AV25" s="791">
        <v>272.44641281</v>
      </c>
      <c r="AW25" s="791">
        <v>263.52724527</v>
      </c>
      <c r="AX25" s="791">
        <v>259.45474977</v>
      </c>
      <c r="AY25" s="791">
        <v>267.00964772</v>
      </c>
      <c r="AZ25" s="791">
        <v>280.45822666</v>
      </c>
      <c r="BA25" s="791">
        <v>279.97627368</v>
      </c>
      <c r="BB25" s="791">
        <v>293.79997631</v>
      </c>
      <c r="BC25" s="791">
        <v>275.7774661</v>
      </c>
      <c r="BD25" s="791">
        <v>267.32081051</v>
      </c>
      <c r="BE25" s="791">
        <v>278.29728369</v>
      </c>
      <c r="BF25" s="791">
        <v>299.51359887</v>
      </c>
      <c r="BG25" s="791">
        <v>317.53348718</v>
      </c>
      <c r="BH25" s="791">
        <v>300.24491292</v>
      </c>
      <c r="BI25" s="791">
        <v>286.62059634</v>
      </c>
      <c r="BJ25" s="791">
        <v>245.42308899</v>
      </c>
      <c r="BK25" s="791">
        <v>211.08559176</v>
      </c>
      <c r="BL25" s="791">
        <v>217.07727424</v>
      </c>
      <c r="BM25" s="791">
        <v>190.16024163</v>
      </c>
      <c r="BN25" s="791">
        <v>195.11495632</v>
      </c>
      <c r="BO25" s="791">
        <v>180.30901594</v>
      </c>
      <c r="BP25" s="791">
        <v>201.65540116</v>
      </c>
      <c r="BQ25" s="791">
        <v>221.84442792</v>
      </c>
      <c r="BR25" s="791">
        <v>204.21411828</v>
      </c>
      <c r="BS25" s="792">
        <v>217.01792638</v>
      </c>
      <c r="BT25" s="792">
        <v>218.47872909</v>
      </c>
      <c r="BU25" s="792">
        <v>217.82463375</v>
      </c>
      <c r="BV25" s="792">
        <v>220.1408086</v>
      </c>
      <c r="BW25" s="792">
        <v>237.30297802</v>
      </c>
      <c r="BX25" s="792">
        <v>248.21573838</v>
      </c>
      <c r="BY25" s="792">
        <v>226.49012717</v>
      </c>
      <c r="BZ25" s="792">
        <v>229.08891525</v>
      </c>
      <c r="CA25" s="792">
        <v>225.82852447</v>
      </c>
    </row>
    <row r="26" spans="2:79" s="785" customFormat="1" ht="15">
      <c r="B26" s="786" t="s">
        <v>752</v>
      </c>
      <c r="C26" s="789">
        <v>304.83298734</v>
      </c>
      <c r="D26" s="789">
        <v>173.67306515</v>
      </c>
      <c r="E26" s="789">
        <v>359.82835908</v>
      </c>
      <c r="F26" s="789">
        <v>11.346234989</v>
      </c>
      <c r="G26" s="789">
        <v>-429.7341789</v>
      </c>
      <c r="H26" s="789">
        <v>-409.2587407</v>
      </c>
      <c r="I26" s="789">
        <v>-197.8239843</v>
      </c>
      <c r="J26" s="789">
        <v>-191.4072137</v>
      </c>
      <c r="K26" s="789">
        <v>-92.86575648</v>
      </c>
      <c r="L26" s="789">
        <v>-261.3407703</v>
      </c>
      <c r="M26" s="789">
        <v>-386.4154993</v>
      </c>
      <c r="N26" s="789">
        <v>-425.1172598</v>
      </c>
      <c r="O26" s="789">
        <v>-690.0410357</v>
      </c>
      <c r="P26" s="789">
        <v>-81.48457716</v>
      </c>
      <c r="Q26" s="789">
        <v>40.426879847</v>
      </c>
      <c r="R26" s="789">
        <v>-109.4753299</v>
      </c>
      <c r="S26" s="789">
        <v>-445.5753899</v>
      </c>
      <c r="T26" s="789">
        <v>-1.673710149</v>
      </c>
      <c r="U26" s="789">
        <v>77.508488272</v>
      </c>
      <c r="V26" s="789">
        <v>-345.390032</v>
      </c>
      <c r="W26" s="789">
        <v>-335.1381534</v>
      </c>
      <c r="X26" s="789">
        <v>-198.922407</v>
      </c>
      <c r="Y26" s="789">
        <v>-693.9622357</v>
      </c>
      <c r="Z26" s="789">
        <v>-279.2278097</v>
      </c>
      <c r="AA26" s="789">
        <v>-643.7622253</v>
      </c>
      <c r="AB26" s="789">
        <v>-614.645768</v>
      </c>
      <c r="AC26" s="789">
        <v>-528.7826126</v>
      </c>
      <c r="AD26" s="789">
        <v>-1076.422564</v>
      </c>
      <c r="AE26" s="789">
        <v>-1819.062031</v>
      </c>
      <c r="AF26" s="789">
        <v>-1310.698425</v>
      </c>
      <c r="AG26" s="789">
        <v>-1555.267756</v>
      </c>
      <c r="AH26" s="789">
        <v>-969.5552877</v>
      </c>
      <c r="AI26" s="789">
        <v>-1555.955101</v>
      </c>
      <c r="AJ26" s="789">
        <v>-1269.518493</v>
      </c>
      <c r="AK26" s="789">
        <v>-1525.708293</v>
      </c>
      <c r="AL26" s="789">
        <v>-2570.570395</v>
      </c>
      <c r="AM26" s="789">
        <v>-750.2914741</v>
      </c>
      <c r="AN26" s="789">
        <v>-1176.889922</v>
      </c>
      <c r="AO26" s="789">
        <v>-1545.241745</v>
      </c>
      <c r="AP26" s="789">
        <v>-1505.405853</v>
      </c>
      <c r="AQ26" s="789">
        <v>-1019.319127</v>
      </c>
      <c r="AR26" s="789">
        <v>-1425.618843</v>
      </c>
      <c r="AS26" s="789">
        <v>-3587.601526</v>
      </c>
      <c r="AT26" s="789">
        <v>-3299.050179</v>
      </c>
      <c r="AU26" s="789">
        <v>-1411.137113</v>
      </c>
      <c r="AV26" s="789">
        <v>-1575.532062</v>
      </c>
      <c r="AW26" s="789">
        <v>-2551.858725</v>
      </c>
      <c r="AX26" s="789">
        <v>-3168.522106</v>
      </c>
      <c r="AY26" s="789">
        <v>-1549.317489</v>
      </c>
      <c r="AZ26" s="789">
        <v>-3192.981922</v>
      </c>
      <c r="BA26" s="789">
        <v>-3520.233271</v>
      </c>
      <c r="BB26" s="789">
        <v>-3289.704611</v>
      </c>
      <c r="BC26" s="789">
        <v>-3094.644229</v>
      </c>
      <c r="BD26" s="789">
        <v>-1892.479531</v>
      </c>
      <c r="BE26" s="789">
        <v>-3429.153822</v>
      </c>
      <c r="BF26" s="789">
        <v>-3322.304597</v>
      </c>
      <c r="BG26" s="789">
        <v>-4158.143039</v>
      </c>
      <c r="BH26" s="789">
        <v>-3943.569608</v>
      </c>
      <c r="BI26" s="789">
        <v>-4995.126164</v>
      </c>
      <c r="BJ26" s="789">
        <v>-6193.52866</v>
      </c>
      <c r="BK26" s="789">
        <v>-5182.474211</v>
      </c>
      <c r="BL26" s="789">
        <v>-4345.484338</v>
      </c>
      <c r="BM26" s="789">
        <v>-4976.473411</v>
      </c>
      <c r="BN26" s="789">
        <v>-3739.062801</v>
      </c>
      <c r="BO26" s="789">
        <v>-3623.411434</v>
      </c>
      <c r="BP26" s="789">
        <v>-3152.935764</v>
      </c>
      <c r="BQ26" s="789">
        <v>-3422.468637</v>
      </c>
      <c r="BR26" s="789">
        <v>-2076.635141</v>
      </c>
      <c r="BS26" s="790">
        <v>-2920.9138</v>
      </c>
      <c r="BT26" s="790">
        <v>-2364.153588</v>
      </c>
      <c r="BU26" s="790">
        <v>-2724.152269</v>
      </c>
      <c r="BV26" s="790">
        <v>-1598.239613</v>
      </c>
      <c r="BW26" s="790">
        <v>-2335.286915</v>
      </c>
      <c r="BX26" s="790">
        <v>-2634.573686</v>
      </c>
      <c r="BY26" s="790">
        <v>-3457.938335</v>
      </c>
      <c r="BZ26" s="790">
        <v>-3718.287216</v>
      </c>
      <c r="CA26" s="790">
        <v>-3158.749998</v>
      </c>
    </row>
    <row r="27" spans="2:79" ht="15">
      <c r="B27" s="4" t="s">
        <v>753</v>
      </c>
      <c r="C27" s="791">
        <v>-339.947912</v>
      </c>
      <c r="D27" s="791">
        <v>-455.4220793</v>
      </c>
      <c r="E27" s="791">
        <v>-766.8051748</v>
      </c>
      <c r="F27" s="791">
        <v>-548.9382294</v>
      </c>
      <c r="G27" s="791">
        <v>-517.9176951</v>
      </c>
      <c r="H27" s="791">
        <v>-978.7927752</v>
      </c>
      <c r="I27" s="791">
        <v>-461.421314</v>
      </c>
      <c r="J27" s="791">
        <v>-567.691377</v>
      </c>
      <c r="K27" s="791">
        <v>-839.1219092</v>
      </c>
      <c r="L27" s="791">
        <v>-559.6936281</v>
      </c>
      <c r="M27" s="791">
        <v>414.32861096</v>
      </c>
      <c r="N27" s="791">
        <v>-292.4437667</v>
      </c>
      <c r="O27" s="791">
        <v>-270.1233082</v>
      </c>
      <c r="P27" s="791">
        <v>-484.9594663</v>
      </c>
      <c r="Q27" s="791">
        <v>-532.110595</v>
      </c>
      <c r="R27" s="791">
        <v>504.38706433</v>
      </c>
      <c r="S27" s="791">
        <v>-632.9756737</v>
      </c>
      <c r="T27" s="791">
        <v>-725.4293507</v>
      </c>
      <c r="U27" s="791">
        <v>-858.2221553</v>
      </c>
      <c r="V27" s="791">
        <v>-706.5596069</v>
      </c>
      <c r="W27" s="791">
        <v>-853.9772106</v>
      </c>
      <c r="X27" s="791">
        <v>-1593.043778</v>
      </c>
      <c r="Y27" s="791">
        <v>-911.5864958</v>
      </c>
      <c r="Z27" s="791">
        <v>-2081.293466</v>
      </c>
      <c r="AA27" s="791">
        <v>-952.0636754</v>
      </c>
      <c r="AB27" s="791">
        <v>-1509.289089</v>
      </c>
      <c r="AC27" s="791">
        <v>-963.6316325</v>
      </c>
      <c r="AD27" s="791">
        <v>-2057.882666</v>
      </c>
      <c r="AE27" s="791">
        <v>-2323.045204</v>
      </c>
      <c r="AF27" s="791">
        <v>-2061.298342</v>
      </c>
      <c r="AG27" s="791">
        <v>-1977.254315</v>
      </c>
      <c r="AH27" s="791">
        <v>-1245.373288</v>
      </c>
      <c r="AI27" s="791">
        <v>-2122.380091</v>
      </c>
      <c r="AJ27" s="791">
        <v>-1571.335655</v>
      </c>
      <c r="AK27" s="791">
        <v>-1564.918852</v>
      </c>
      <c r="AL27" s="791">
        <v>-2220.392429</v>
      </c>
      <c r="AM27" s="791">
        <v>-827.9690059</v>
      </c>
      <c r="AN27" s="791">
        <v>-1914.101396</v>
      </c>
      <c r="AO27" s="791">
        <v>-1988.019669</v>
      </c>
      <c r="AP27" s="791">
        <v>200.18216446</v>
      </c>
      <c r="AQ27" s="791">
        <v>-859.1363476</v>
      </c>
      <c r="AR27" s="791">
        <v>-1277.130606</v>
      </c>
      <c r="AS27" s="791">
        <v>2320.6820428</v>
      </c>
      <c r="AT27" s="791">
        <v>-1131.528545</v>
      </c>
      <c r="AU27" s="791">
        <v>-1600.935829</v>
      </c>
      <c r="AV27" s="791">
        <v>-2691.487213</v>
      </c>
      <c r="AW27" s="791">
        <v>-1091.468213</v>
      </c>
      <c r="AX27" s="791">
        <v>-843.0632598</v>
      </c>
      <c r="AY27" s="791">
        <v>-3574.294026</v>
      </c>
      <c r="AZ27" s="791">
        <v>-3815.632294</v>
      </c>
      <c r="BA27" s="791">
        <v>-3142.285884</v>
      </c>
      <c r="BB27" s="791">
        <v>-5113.321535</v>
      </c>
      <c r="BC27" s="791">
        <v>-3281.679331</v>
      </c>
      <c r="BD27" s="791">
        <v>-2962.132294</v>
      </c>
      <c r="BE27" s="791">
        <v>-2758.220995</v>
      </c>
      <c r="BF27" s="791">
        <v>444.72533013</v>
      </c>
      <c r="BG27" s="791">
        <v>-2895.023415</v>
      </c>
      <c r="BH27" s="791">
        <v>-3468.894551</v>
      </c>
      <c r="BI27" s="791">
        <v>-3674.130594</v>
      </c>
      <c r="BJ27" s="791">
        <v>-2230.023271</v>
      </c>
      <c r="BK27" s="791">
        <v>-3064.052953</v>
      </c>
      <c r="BL27" s="791">
        <v>-2935.755914</v>
      </c>
      <c r="BM27" s="791">
        <v>-212.7568468</v>
      </c>
      <c r="BN27" s="791">
        <v>-1292.914608</v>
      </c>
      <c r="BO27" s="791">
        <v>-3675.695222</v>
      </c>
      <c r="BP27" s="791">
        <v>-2724.887902</v>
      </c>
      <c r="BQ27" s="791">
        <v>-1579.100421</v>
      </c>
      <c r="BR27" s="791">
        <v>-1353.026519</v>
      </c>
      <c r="BS27" s="792">
        <v>-1796.968539</v>
      </c>
      <c r="BT27" s="792">
        <v>-1251.374677</v>
      </c>
      <c r="BU27" s="792">
        <v>-4147.398479</v>
      </c>
      <c r="BV27" s="792">
        <v>-2950.85564</v>
      </c>
      <c r="BW27" s="792">
        <v>-909.4942941</v>
      </c>
      <c r="BX27" s="792">
        <v>-2283.00549</v>
      </c>
      <c r="BY27" s="792">
        <v>-2419.963854</v>
      </c>
      <c r="BZ27" s="792">
        <v>-618.1341217</v>
      </c>
      <c r="CA27" s="792">
        <v>-2670.716972</v>
      </c>
    </row>
    <row r="28" spans="2:79" ht="15">
      <c r="B28" s="4" t="s">
        <v>754</v>
      </c>
      <c r="C28" s="793">
        <v>47.841983</v>
      </c>
      <c r="D28" s="793">
        <v>145.93469495</v>
      </c>
      <c r="E28" s="793">
        <v>6.273764</v>
      </c>
      <c r="F28" s="793">
        <v>125.296086</v>
      </c>
      <c r="G28" s="793">
        <v>36.497669</v>
      </c>
      <c r="H28" s="793">
        <v>62.9446898</v>
      </c>
      <c r="I28" s="793">
        <v>-227.4097839</v>
      </c>
      <c r="J28" s="793">
        <v>144.086876</v>
      </c>
      <c r="K28" s="793">
        <v>69.8926807</v>
      </c>
      <c r="L28" s="793">
        <v>41.9719042</v>
      </c>
      <c r="M28" s="793">
        <v>611.4957319</v>
      </c>
      <c r="N28" s="793">
        <v>133.4071143</v>
      </c>
      <c r="O28" s="793">
        <v>49.0605485</v>
      </c>
      <c r="P28" s="793">
        <v>34.98623574</v>
      </c>
      <c r="Q28" s="793">
        <v>8.8701228</v>
      </c>
      <c r="R28" s="793">
        <v>844.77024327</v>
      </c>
      <c r="S28" s="793">
        <v>48.65631039</v>
      </c>
      <c r="T28" s="793">
        <v>22.08587387</v>
      </c>
      <c r="U28" s="793">
        <v>27.283067</v>
      </c>
      <c r="V28" s="793">
        <v>94.42383567</v>
      </c>
      <c r="W28" s="793">
        <v>26.242673045</v>
      </c>
      <c r="X28" s="793">
        <v>7.137909895</v>
      </c>
      <c r="Y28" s="793">
        <v>67.212291475</v>
      </c>
      <c r="Z28" s="793">
        <v>4694.9251866</v>
      </c>
      <c r="AA28" s="793">
        <v>250.6075186</v>
      </c>
      <c r="AB28" s="793">
        <v>300.4156973</v>
      </c>
      <c r="AC28" s="793">
        <v>763.55243623</v>
      </c>
      <c r="AD28" s="793">
        <v>-46.82468029</v>
      </c>
      <c r="AE28" s="793">
        <v>-296.7622101</v>
      </c>
      <c r="AF28" s="793">
        <v>167.43841654</v>
      </c>
      <c r="AG28" s="793">
        <v>348.47290789</v>
      </c>
      <c r="AH28" s="793">
        <v>1059.6472765</v>
      </c>
      <c r="AI28" s="793">
        <v>595.15954312</v>
      </c>
      <c r="AJ28" s="793">
        <v>775.02831463</v>
      </c>
      <c r="AK28" s="793">
        <v>1033.049049</v>
      </c>
      <c r="AL28" s="793">
        <v>681.88746137</v>
      </c>
      <c r="AM28" s="793">
        <v>1461.9320094</v>
      </c>
      <c r="AN28" s="793">
        <v>875.5071163</v>
      </c>
      <c r="AO28" s="793">
        <v>-29.06847099</v>
      </c>
      <c r="AP28" s="793">
        <v>1196.2872483</v>
      </c>
      <c r="AQ28" s="793">
        <v>346.41553061</v>
      </c>
      <c r="AR28" s="793">
        <v>667.70439712</v>
      </c>
      <c r="AS28" s="793">
        <v>4669.146282</v>
      </c>
      <c r="AT28" s="793">
        <v>-200.607428</v>
      </c>
      <c r="AU28" s="793">
        <v>1512.3815147</v>
      </c>
      <c r="AV28" s="793">
        <v>412.10985897</v>
      </c>
      <c r="AW28" s="793">
        <v>2684.7301111</v>
      </c>
      <c r="AX28" s="793">
        <v>3810.6039799</v>
      </c>
      <c r="AY28" s="793">
        <v>-40.96459854</v>
      </c>
      <c r="AZ28" s="793">
        <v>417.26445941</v>
      </c>
      <c r="BA28" s="793">
        <v>185.13302656</v>
      </c>
      <c r="BB28" s="793">
        <v>-1167.63498</v>
      </c>
      <c r="BC28" s="793">
        <v>388.60974326</v>
      </c>
      <c r="BD28" s="793">
        <v>1052.525058</v>
      </c>
      <c r="BE28" s="793">
        <v>1954.3140251</v>
      </c>
      <c r="BF28" s="793">
        <v>4256.6339528</v>
      </c>
      <c r="BG28" s="793">
        <v>894.90409876</v>
      </c>
      <c r="BH28" s="793">
        <v>1475.8856539</v>
      </c>
      <c r="BI28" s="793">
        <v>-1.89212022</v>
      </c>
      <c r="BJ28" s="793">
        <v>1530.0533637</v>
      </c>
      <c r="BK28" s="793">
        <v>235.03489364</v>
      </c>
      <c r="BL28" s="793">
        <v>1145.8079681</v>
      </c>
      <c r="BM28" s="793">
        <v>1997.0561581</v>
      </c>
      <c r="BN28" s="793">
        <v>839.83741616</v>
      </c>
      <c r="BO28" s="793">
        <v>1011.8442567</v>
      </c>
      <c r="BP28" s="793">
        <v>912.70175081</v>
      </c>
      <c r="BQ28" s="793">
        <v>676.85327762</v>
      </c>
      <c r="BR28" s="793">
        <v>1915.9526348</v>
      </c>
      <c r="BS28" s="794">
        <v>716.45076866</v>
      </c>
      <c r="BT28" s="794">
        <v>1274.7645861</v>
      </c>
      <c r="BU28" s="794">
        <v>844.57620448</v>
      </c>
      <c r="BV28" s="794">
        <v>853.77251535</v>
      </c>
      <c r="BW28" s="794">
        <v>1070.6908972</v>
      </c>
      <c r="BX28" s="794">
        <v>1499.1720018</v>
      </c>
      <c r="BY28" s="794">
        <v>328.81243244</v>
      </c>
      <c r="BZ28" s="794">
        <v>2223.0894956</v>
      </c>
      <c r="CA28" s="794">
        <v>664.75930316</v>
      </c>
    </row>
    <row r="29" spans="2:79" ht="15">
      <c r="B29" s="4" t="s">
        <v>755</v>
      </c>
      <c r="C29" s="791">
        <v>47.841983</v>
      </c>
      <c r="D29" s="791">
        <v>145.93469495</v>
      </c>
      <c r="E29" s="791">
        <v>6.273764</v>
      </c>
      <c r="F29" s="791">
        <v>125.296086</v>
      </c>
      <c r="G29" s="791">
        <v>36.497669</v>
      </c>
      <c r="H29" s="791">
        <v>62.9446898</v>
      </c>
      <c r="I29" s="791">
        <v>-227.4097839</v>
      </c>
      <c r="J29" s="791">
        <v>144.086876</v>
      </c>
      <c r="K29" s="791">
        <v>69.8926807</v>
      </c>
      <c r="L29" s="791">
        <v>41.9719042</v>
      </c>
      <c r="M29" s="791">
        <v>611.4957319</v>
      </c>
      <c r="N29" s="791">
        <v>133.4071143</v>
      </c>
      <c r="O29" s="791">
        <v>49.0605485</v>
      </c>
      <c r="P29" s="791">
        <v>34.98623574</v>
      </c>
      <c r="Q29" s="791">
        <v>8.8701228</v>
      </c>
      <c r="R29" s="791">
        <v>844.77024327</v>
      </c>
      <c r="S29" s="791">
        <v>48.65631039</v>
      </c>
      <c r="T29" s="791">
        <v>22.08587387</v>
      </c>
      <c r="U29" s="791">
        <v>27.283067</v>
      </c>
      <c r="V29" s="791">
        <v>44.42383567</v>
      </c>
      <c r="W29" s="791">
        <v>49.226760685</v>
      </c>
      <c r="X29" s="791">
        <v>25.674663785</v>
      </c>
      <c r="Y29" s="791">
        <v>30.887353895</v>
      </c>
      <c r="Z29" s="791">
        <v>4556.1426657</v>
      </c>
      <c r="AA29" s="791">
        <v>176.29524562</v>
      </c>
      <c r="AB29" s="791">
        <v>367.68861108</v>
      </c>
      <c r="AC29" s="791">
        <v>305.8155448</v>
      </c>
      <c r="AD29" s="791">
        <v>248.49730114</v>
      </c>
      <c r="AE29" s="791">
        <v>-159.8871085</v>
      </c>
      <c r="AF29" s="791">
        <v>263.26995907</v>
      </c>
      <c r="AG29" s="791">
        <v>94.276778068</v>
      </c>
      <c r="AH29" s="791">
        <v>715.09655565</v>
      </c>
      <c r="AI29" s="791">
        <v>452.10529383</v>
      </c>
      <c r="AJ29" s="791">
        <v>521.40135583</v>
      </c>
      <c r="AK29" s="791">
        <v>849.20127383</v>
      </c>
      <c r="AL29" s="791">
        <v>663.28323783</v>
      </c>
      <c r="AM29" s="791">
        <v>1255.7690528</v>
      </c>
      <c r="AN29" s="791">
        <v>1050.5067025</v>
      </c>
      <c r="AO29" s="791">
        <v>-65.3574694</v>
      </c>
      <c r="AP29" s="791">
        <v>566.22104171</v>
      </c>
      <c r="AQ29" s="791">
        <v>174.06124905</v>
      </c>
      <c r="AR29" s="791">
        <v>598.52364022</v>
      </c>
      <c r="AS29" s="791">
        <v>4797.9570979</v>
      </c>
      <c r="AT29" s="791">
        <v>1322.2874973</v>
      </c>
      <c r="AU29" s="791">
        <v>1507.204206</v>
      </c>
      <c r="AV29" s="791">
        <v>326.38047998</v>
      </c>
      <c r="AW29" s="791">
        <v>2247.2283002</v>
      </c>
      <c r="AX29" s="791">
        <v>3173.5631342</v>
      </c>
      <c r="AY29" s="791">
        <v>467.89171452</v>
      </c>
      <c r="AZ29" s="791">
        <v>353.02522467</v>
      </c>
      <c r="BA29" s="791">
        <v>434.62697162</v>
      </c>
      <c r="BB29" s="791">
        <v>-1812.656008</v>
      </c>
      <c r="BC29" s="791">
        <v>871.26786242</v>
      </c>
      <c r="BD29" s="791">
        <v>813.59473374</v>
      </c>
      <c r="BE29" s="791">
        <v>1755.2782415</v>
      </c>
      <c r="BF29" s="791">
        <v>4028.023358</v>
      </c>
      <c r="BG29" s="791">
        <v>861.6260665</v>
      </c>
      <c r="BH29" s="791">
        <v>1317.1710485</v>
      </c>
      <c r="BI29" s="791">
        <v>27.90105537</v>
      </c>
      <c r="BJ29" s="791">
        <v>728.75336373</v>
      </c>
      <c r="BK29" s="791">
        <v>1193.0348936</v>
      </c>
      <c r="BL29" s="791">
        <v>632.80796812</v>
      </c>
      <c r="BM29" s="791">
        <v>2444.9561581</v>
      </c>
      <c r="BN29" s="791">
        <v>1011.8374162</v>
      </c>
      <c r="BO29" s="791">
        <v>954.42545785</v>
      </c>
      <c r="BP29" s="791">
        <v>1342.1397048</v>
      </c>
      <c r="BQ29" s="791">
        <v>714.38431531</v>
      </c>
      <c r="BR29" s="791">
        <v>1964.5417539</v>
      </c>
      <c r="BS29" s="792">
        <v>699.71544836</v>
      </c>
      <c r="BT29" s="792">
        <v>1288.4613159</v>
      </c>
      <c r="BU29" s="792">
        <v>697.88809393</v>
      </c>
      <c r="BV29" s="792">
        <v>699.83263394</v>
      </c>
      <c r="BW29" s="792">
        <v>744.70097985</v>
      </c>
      <c r="BX29" s="792">
        <v>543.71442568</v>
      </c>
      <c r="BY29" s="792">
        <v>707.39807651</v>
      </c>
      <c r="BZ29" s="792">
        <v>1655.2397763</v>
      </c>
      <c r="CA29" s="792">
        <v>746.16468089</v>
      </c>
    </row>
    <row r="30" spans="2:79" ht="15">
      <c r="B30" s="4" t="s">
        <v>756</v>
      </c>
      <c r="C30" s="793">
        <v>0</v>
      </c>
      <c r="D30" s="793">
        <v>0</v>
      </c>
      <c r="E30" s="793">
        <v>0</v>
      </c>
      <c r="F30" s="793">
        <v>0</v>
      </c>
      <c r="G30" s="793">
        <v>0</v>
      </c>
      <c r="H30" s="793">
        <v>0</v>
      </c>
      <c r="I30" s="793">
        <v>0</v>
      </c>
      <c r="J30" s="793">
        <v>0</v>
      </c>
      <c r="K30" s="793">
        <v>0</v>
      </c>
      <c r="L30" s="793">
        <v>0</v>
      </c>
      <c r="M30" s="793">
        <v>0</v>
      </c>
      <c r="N30" s="793">
        <v>0</v>
      </c>
      <c r="O30" s="793">
        <v>0</v>
      </c>
      <c r="P30" s="793">
        <v>0</v>
      </c>
      <c r="Q30" s="793">
        <v>0</v>
      </c>
      <c r="R30" s="793">
        <v>0</v>
      </c>
      <c r="S30" s="793">
        <v>0</v>
      </c>
      <c r="T30" s="793">
        <v>0</v>
      </c>
      <c r="U30" s="793">
        <v>0</v>
      </c>
      <c r="V30" s="793">
        <v>50</v>
      </c>
      <c r="W30" s="793">
        <v>-22.98408764</v>
      </c>
      <c r="X30" s="793">
        <v>-18.53675389</v>
      </c>
      <c r="Y30" s="793">
        <v>36.32493758</v>
      </c>
      <c r="Z30" s="793">
        <v>138.78252091</v>
      </c>
      <c r="AA30" s="793">
        <v>74.31227298</v>
      </c>
      <c r="AB30" s="793">
        <v>-67.27291379</v>
      </c>
      <c r="AC30" s="793">
        <v>457.73689143</v>
      </c>
      <c r="AD30" s="793">
        <v>-295.3219814</v>
      </c>
      <c r="AE30" s="793">
        <v>-136.8751016</v>
      </c>
      <c r="AF30" s="793">
        <v>-95.83154253</v>
      </c>
      <c r="AG30" s="793">
        <v>254.19612982</v>
      </c>
      <c r="AH30" s="793">
        <v>344.55072081</v>
      </c>
      <c r="AI30" s="793">
        <v>143.05424929</v>
      </c>
      <c r="AJ30" s="793">
        <v>253.6269588</v>
      </c>
      <c r="AK30" s="793">
        <v>183.8477752</v>
      </c>
      <c r="AL30" s="793">
        <v>18.60422354</v>
      </c>
      <c r="AM30" s="793">
        <v>206.16295664</v>
      </c>
      <c r="AN30" s="793">
        <v>-174.9995862</v>
      </c>
      <c r="AO30" s="793">
        <v>36.28899841</v>
      </c>
      <c r="AP30" s="793">
        <v>630.06620655</v>
      </c>
      <c r="AQ30" s="793">
        <v>172.35428156</v>
      </c>
      <c r="AR30" s="793">
        <v>69.1807569</v>
      </c>
      <c r="AS30" s="793">
        <v>-128.8108158</v>
      </c>
      <c r="AT30" s="793">
        <v>-1522.894925</v>
      </c>
      <c r="AU30" s="793">
        <v>5.17730875</v>
      </c>
      <c r="AV30" s="793">
        <v>85.72937899</v>
      </c>
      <c r="AW30" s="793">
        <v>437.50181091</v>
      </c>
      <c r="AX30" s="793">
        <v>637.04084574</v>
      </c>
      <c r="AY30" s="793">
        <v>-508.8563131</v>
      </c>
      <c r="AZ30" s="793">
        <v>64.23923474</v>
      </c>
      <c r="BA30" s="793">
        <v>-249.4939451</v>
      </c>
      <c r="BB30" s="793">
        <v>645.02102755</v>
      </c>
      <c r="BC30" s="793">
        <v>-482.6581192</v>
      </c>
      <c r="BD30" s="793">
        <v>238.93032423</v>
      </c>
      <c r="BE30" s="793">
        <v>199.0357836</v>
      </c>
      <c r="BF30" s="793">
        <v>228.61059479</v>
      </c>
      <c r="BG30" s="793">
        <v>33.27803226</v>
      </c>
      <c r="BH30" s="793">
        <v>158.7146054</v>
      </c>
      <c r="BI30" s="793">
        <v>-29.79317559</v>
      </c>
      <c r="BJ30" s="793">
        <v>801.3</v>
      </c>
      <c r="BK30" s="793">
        <v>-958</v>
      </c>
      <c r="BL30" s="793">
        <v>513</v>
      </c>
      <c r="BM30" s="793">
        <v>-447.9</v>
      </c>
      <c r="BN30" s="793">
        <v>-172</v>
      </c>
      <c r="BO30" s="793">
        <v>57.4187989</v>
      </c>
      <c r="BP30" s="793">
        <v>-429.437954</v>
      </c>
      <c r="BQ30" s="793">
        <v>-37.53103769</v>
      </c>
      <c r="BR30" s="793">
        <v>-48.58911903</v>
      </c>
      <c r="BS30" s="794">
        <v>16.7353203</v>
      </c>
      <c r="BT30" s="794">
        <v>-13.69672984</v>
      </c>
      <c r="BU30" s="794">
        <v>146.68811055</v>
      </c>
      <c r="BV30" s="794">
        <v>153.93988141</v>
      </c>
      <c r="BW30" s="794">
        <v>325.98991731</v>
      </c>
      <c r="BX30" s="794">
        <v>955.45757614</v>
      </c>
      <c r="BY30" s="794">
        <v>-378.5856441</v>
      </c>
      <c r="BZ30" s="794">
        <v>567.84971927</v>
      </c>
      <c r="CA30" s="794">
        <v>-81.40537773</v>
      </c>
    </row>
    <row r="31" spans="2:79" ht="15">
      <c r="B31" s="4" t="s">
        <v>757</v>
      </c>
      <c r="C31" s="791">
        <v>387.789895</v>
      </c>
      <c r="D31" s="791">
        <v>601.35677422</v>
      </c>
      <c r="E31" s="791">
        <v>773.07893879</v>
      </c>
      <c r="F31" s="791">
        <v>674.23431542</v>
      </c>
      <c r="G31" s="791">
        <v>554.41536412</v>
      </c>
      <c r="H31" s="791">
        <v>1041.737465</v>
      </c>
      <c r="I31" s="791">
        <v>234.01153012</v>
      </c>
      <c r="J31" s="791">
        <v>711.77825296</v>
      </c>
      <c r="K31" s="791">
        <v>909.01458989</v>
      </c>
      <c r="L31" s="791">
        <v>601.66553231</v>
      </c>
      <c r="M31" s="791">
        <v>197.16712094</v>
      </c>
      <c r="N31" s="791">
        <v>425.85088102</v>
      </c>
      <c r="O31" s="791">
        <v>319.18385675</v>
      </c>
      <c r="P31" s="791">
        <v>519.945702</v>
      </c>
      <c r="Q31" s="791">
        <v>540.98071781</v>
      </c>
      <c r="R31" s="791">
        <v>340.38317894</v>
      </c>
      <c r="S31" s="791">
        <v>681.63198414</v>
      </c>
      <c r="T31" s="791">
        <v>747.51522455</v>
      </c>
      <c r="U31" s="791">
        <v>885.5052223</v>
      </c>
      <c r="V31" s="791">
        <v>800.98344253</v>
      </c>
      <c r="W31" s="791">
        <v>880.21988361</v>
      </c>
      <c r="X31" s="791">
        <v>1600.1816875</v>
      </c>
      <c r="Y31" s="791">
        <v>978.79878731</v>
      </c>
      <c r="Z31" s="791">
        <v>6776.2186528</v>
      </c>
      <c r="AA31" s="791">
        <v>1202.671194</v>
      </c>
      <c r="AB31" s="791">
        <v>1809.7047862</v>
      </c>
      <c r="AC31" s="791">
        <v>1727.1840688</v>
      </c>
      <c r="AD31" s="791">
        <v>2011.0579857</v>
      </c>
      <c r="AE31" s="791">
        <v>2026.2829939</v>
      </c>
      <c r="AF31" s="791">
        <v>2228.7367583</v>
      </c>
      <c r="AG31" s="791">
        <v>2325.727223</v>
      </c>
      <c r="AH31" s="791">
        <v>2305.0205644</v>
      </c>
      <c r="AI31" s="791">
        <v>2717.539634</v>
      </c>
      <c r="AJ31" s="791">
        <v>2346.3639701</v>
      </c>
      <c r="AK31" s="791">
        <v>2597.9679006</v>
      </c>
      <c r="AL31" s="791">
        <v>2902.2798907</v>
      </c>
      <c r="AM31" s="791">
        <v>2289.9010153</v>
      </c>
      <c r="AN31" s="791">
        <v>2789.6085126</v>
      </c>
      <c r="AO31" s="791">
        <v>1958.9511981</v>
      </c>
      <c r="AP31" s="791">
        <v>996.1050838</v>
      </c>
      <c r="AQ31" s="791">
        <v>1205.5518783</v>
      </c>
      <c r="AR31" s="791">
        <v>1944.8350034</v>
      </c>
      <c r="AS31" s="791">
        <v>2348.4642392</v>
      </c>
      <c r="AT31" s="791">
        <v>930.9211169</v>
      </c>
      <c r="AU31" s="791">
        <v>3113.3173439</v>
      </c>
      <c r="AV31" s="791">
        <v>3103.5970717</v>
      </c>
      <c r="AW31" s="791">
        <v>3776.1983242</v>
      </c>
      <c r="AX31" s="791">
        <v>4653.6672397</v>
      </c>
      <c r="AY31" s="791">
        <v>3533.3294272</v>
      </c>
      <c r="AZ31" s="791">
        <v>4232.8967529</v>
      </c>
      <c r="BA31" s="791">
        <v>3327.418911</v>
      </c>
      <c r="BB31" s="791">
        <v>3945.6865549</v>
      </c>
      <c r="BC31" s="791">
        <v>3670.289074</v>
      </c>
      <c r="BD31" s="791">
        <v>4014.6573519</v>
      </c>
      <c r="BE31" s="791">
        <v>4712.5350197</v>
      </c>
      <c r="BF31" s="791">
        <v>3811.9086227</v>
      </c>
      <c r="BG31" s="791">
        <v>3789.9275137</v>
      </c>
      <c r="BH31" s="791">
        <v>4944.7802046</v>
      </c>
      <c r="BI31" s="791">
        <v>3672.2384738</v>
      </c>
      <c r="BJ31" s="791">
        <v>3760.0766352</v>
      </c>
      <c r="BK31" s="791">
        <v>3299.0878468</v>
      </c>
      <c r="BL31" s="791">
        <v>4081.5638822</v>
      </c>
      <c r="BM31" s="791">
        <v>2209.8130048</v>
      </c>
      <c r="BN31" s="791">
        <v>2132.7520245</v>
      </c>
      <c r="BO31" s="791">
        <v>4687.5394785</v>
      </c>
      <c r="BP31" s="791">
        <v>3637.5896525</v>
      </c>
      <c r="BQ31" s="791">
        <v>2255.9536985</v>
      </c>
      <c r="BR31" s="791">
        <v>3268.9791542</v>
      </c>
      <c r="BS31" s="792">
        <v>2513.4193081</v>
      </c>
      <c r="BT31" s="792">
        <v>2526.1392632</v>
      </c>
      <c r="BU31" s="792">
        <v>4991.9746834</v>
      </c>
      <c r="BV31" s="792">
        <v>3804.6281553</v>
      </c>
      <c r="BW31" s="792">
        <v>1980.1851913</v>
      </c>
      <c r="BX31" s="792">
        <v>3782.1774918</v>
      </c>
      <c r="BY31" s="792">
        <v>2748.7762867</v>
      </c>
      <c r="BZ31" s="792">
        <v>2841.2236172</v>
      </c>
      <c r="CA31" s="792">
        <v>3335.4762757</v>
      </c>
    </row>
    <row r="32" spans="2:79" ht="15">
      <c r="B32" s="4" t="s">
        <v>755</v>
      </c>
      <c r="C32" s="793">
        <v>387.789895</v>
      </c>
      <c r="D32" s="793">
        <v>572.86595385</v>
      </c>
      <c r="E32" s="793">
        <v>760.87893879</v>
      </c>
      <c r="F32" s="793">
        <v>673.23431542</v>
      </c>
      <c r="G32" s="793">
        <v>557.50020627</v>
      </c>
      <c r="H32" s="793">
        <v>1034.9296147</v>
      </c>
      <c r="I32" s="793">
        <v>234.47719239</v>
      </c>
      <c r="J32" s="793">
        <v>697.97825296</v>
      </c>
      <c r="K32" s="793">
        <v>910.23465095</v>
      </c>
      <c r="L32" s="793">
        <v>587.55517266</v>
      </c>
      <c r="M32" s="793">
        <v>204.85135258</v>
      </c>
      <c r="N32" s="793">
        <v>436.83578177</v>
      </c>
      <c r="O32" s="793">
        <v>313.64900959</v>
      </c>
      <c r="P32" s="793">
        <v>517.865056</v>
      </c>
      <c r="Q32" s="793">
        <v>578.11071781</v>
      </c>
      <c r="R32" s="793">
        <v>348.04667894</v>
      </c>
      <c r="S32" s="793">
        <v>717.20198414</v>
      </c>
      <c r="T32" s="793">
        <v>777.94522455</v>
      </c>
      <c r="U32" s="793">
        <v>885.5052223</v>
      </c>
      <c r="V32" s="793">
        <v>703.14344253</v>
      </c>
      <c r="W32" s="793">
        <v>894.04900672</v>
      </c>
      <c r="X32" s="793">
        <v>1612.4770486</v>
      </c>
      <c r="Y32" s="793">
        <v>983.94793178</v>
      </c>
      <c r="Z32" s="793">
        <v>6776.073328</v>
      </c>
      <c r="AA32" s="793">
        <v>1195.9056542</v>
      </c>
      <c r="AB32" s="793">
        <v>1799.1920969</v>
      </c>
      <c r="AC32" s="793">
        <v>1684.5246232</v>
      </c>
      <c r="AD32" s="793">
        <v>2007.7129368</v>
      </c>
      <c r="AE32" s="793">
        <v>2028.8417052</v>
      </c>
      <c r="AF32" s="793">
        <v>2221.926352</v>
      </c>
      <c r="AG32" s="793">
        <v>2353.5586388</v>
      </c>
      <c r="AH32" s="793">
        <v>2402.5877015</v>
      </c>
      <c r="AI32" s="793">
        <v>2736.0777195</v>
      </c>
      <c r="AJ32" s="793">
        <v>2357.7859148</v>
      </c>
      <c r="AK32" s="793">
        <v>2610.7097399</v>
      </c>
      <c r="AL32" s="793">
        <v>2812.9824218</v>
      </c>
      <c r="AM32" s="793">
        <v>2321.5399129</v>
      </c>
      <c r="AN32" s="793">
        <v>2815.0948373</v>
      </c>
      <c r="AO32" s="793">
        <v>1184.9964419</v>
      </c>
      <c r="AP32" s="793">
        <v>981.50797921</v>
      </c>
      <c r="AQ32" s="793">
        <v>1453.5803089</v>
      </c>
      <c r="AR32" s="793">
        <v>1962.478179</v>
      </c>
      <c r="AS32" s="793">
        <v>2343.1507126</v>
      </c>
      <c r="AT32" s="793">
        <v>1305.8916929</v>
      </c>
      <c r="AU32" s="793">
        <v>3176.8409558</v>
      </c>
      <c r="AV32" s="793">
        <v>2919.4191914</v>
      </c>
      <c r="AW32" s="793">
        <v>3740.5460611</v>
      </c>
      <c r="AX32" s="793">
        <v>2938.1692911</v>
      </c>
      <c r="AY32" s="793">
        <v>3295.4933708</v>
      </c>
      <c r="AZ32" s="793">
        <v>4070.0015405</v>
      </c>
      <c r="BA32" s="793">
        <v>2966.920251</v>
      </c>
      <c r="BB32" s="793">
        <v>3467.9896415</v>
      </c>
      <c r="BC32" s="793">
        <v>3060.751482</v>
      </c>
      <c r="BD32" s="793">
        <v>3727.3211328</v>
      </c>
      <c r="BE32" s="793">
        <v>3821.267905</v>
      </c>
      <c r="BF32" s="793">
        <v>3231.748303</v>
      </c>
      <c r="BG32" s="793">
        <v>3333.8369034</v>
      </c>
      <c r="BH32" s="793">
        <v>4597.126829</v>
      </c>
      <c r="BI32" s="793">
        <v>2852.8525584</v>
      </c>
      <c r="BJ32" s="793">
        <v>2890.6316401</v>
      </c>
      <c r="BK32" s="793">
        <v>2802.5191551</v>
      </c>
      <c r="BL32" s="793">
        <v>3318.5638822</v>
      </c>
      <c r="BM32" s="793">
        <v>2062.2096048</v>
      </c>
      <c r="BN32" s="793">
        <v>1533.7520245</v>
      </c>
      <c r="BO32" s="793">
        <v>3588.2853463</v>
      </c>
      <c r="BP32" s="793">
        <v>3274.7869773</v>
      </c>
      <c r="BQ32" s="793">
        <v>2102.2329834</v>
      </c>
      <c r="BR32" s="793">
        <v>209.67907413</v>
      </c>
      <c r="BS32" s="794">
        <v>2659.4329834</v>
      </c>
      <c r="BT32" s="794">
        <v>2224.9418405</v>
      </c>
      <c r="BU32" s="794">
        <v>3692.7128029</v>
      </c>
      <c r="BV32" s="794">
        <v>3465.4603914</v>
      </c>
      <c r="BW32" s="794">
        <v>1839.7943665</v>
      </c>
      <c r="BX32" s="794">
        <v>2492.582625</v>
      </c>
      <c r="BY32" s="794">
        <v>2561.0448486</v>
      </c>
      <c r="BZ32" s="794">
        <v>2855.1213611</v>
      </c>
      <c r="CA32" s="794">
        <v>2507.9633705</v>
      </c>
    </row>
    <row r="33" spans="2:79" ht="15">
      <c r="B33" s="4" t="s">
        <v>756</v>
      </c>
      <c r="C33" s="791">
        <v>0</v>
      </c>
      <c r="D33" s="791">
        <v>28.49082037</v>
      </c>
      <c r="E33" s="791">
        <v>12.2</v>
      </c>
      <c r="F33" s="791">
        <v>1</v>
      </c>
      <c r="G33" s="791">
        <v>-3.08484215</v>
      </c>
      <c r="H33" s="791">
        <v>6.80785027</v>
      </c>
      <c r="I33" s="791">
        <v>-0.46566227</v>
      </c>
      <c r="J33" s="791">
        <v>13.8</v>
      </c>
      <c r="K33" s="791">
        <v>-1.22006106</v>
      </c>
      <c r="L33" s="791">
        <v>14.11035965</v>
      </c>
      <c r="M33" s="791">
        <v>-7.68423164</v>
      </c>
      <c r="N33" s="791">
        <v>-10.98490075</v>
      </c>
      <c r="O33" s="791">
        <v>5.53484716</v>
      </c>
      <c r="P33" s="791">
        <v>2.080646</v>
      </c>
      <c r="Q33" s="791">
        <v>-37.13</v>
      </c>
      <c r="R33" s="791">
        <v>-7.6635</v>
      </c>
      <c r="S33" s="791">
        <v>-35.57</v>
      </c>
      <c r="T33" s="791">
        <v>-30.43</v>
      </c>
      <c r="U33" s="791">
        <v>0</v>
      </c>
      <c r="V33" s="791">
        <v>97.84</v>
      </c>
      <c r="W33" s="791">
        <v>-13.82912311</v>
      </c>
      <c r="X33" s="791">
        <v>-12.29536116</v>
      </c>
      <c r="Y33" s="791">
        <v>-5.14914447</v>
      </c>
      <c r="Z33" s="791">
        <v>0.14532477</v>
      </c>
      <c r="AA33" s="791">
        <v>6.76553981</v>
      </c>
      <c r="AB33" s="791">
        <v>10.51268934</v>
      </c>
      <c r="AC33" s="791">
        <v>42.65944553</v>
      </c>
      <c r="AD33" s="791">
        <v>3.34504891</v>
      </c>
      <c r="AE33" s="791">
        <v>-2.55871128</v>
      </c>
      <c r="AF33" s="791">
        <v>6.81040634</v>
      </c>
      <c r="AG33" s="791">
        <v>-27.83141581</v>
      </c>
      <c r="AH33" s="791">
        <v>-97.56713714</v>
      </c>
      <c r="AI33" s="791">
        <v>-18.53808545</v>
      </c>
      <c r="AJ33" s="791">
        <v>-11.42194469</v>
      </c>
      <c r="AK33" s="791">
        <v>-12.74183923</v>
      </c>
      <c r="AL33" s="791">
        <v>89.29746889</v>
      </c>
      <c r="AM33" s="791">
        <v>-31.63889762</v>
      </c>
      <c r="AN33" s="791">
        <v>-25.48632469</v>
      </c>
      <c r="AO33" s="791">
        <v>773.95475621</v>
      </c>
      <c r="AP33" s="791">
        <v>14.59710459</v>
      </c>
      <c r="AQ33" s="791">
        <v>-248.0284307</v>
      </c>
      <c r="AR33" s="791">
        <v>-17.64317566</v>
      </c>
      <c r="AS33" s="791">
        <v>5.31352662</v>
      </c>
      <c r="AT33" s="791">
        <v>-374.970576</v>
      </c>
      <c r="AU33" s="791">
        <v>-63.5236119</v>
      </c>
      <c r="AV33" s="791">
        <v>184.17788026</v>
      </c>
      <c r="AW33" s="791">
        <v>35.65226311</v>
      </c>
      <c r="AX33" s="791">
        <v>1715.4979486</v>
      </c>
      <c r="AY33" s="791">
        <v>237.83605645</v>
      </c>
      <c r="AZ33" s="791">
        <v>162.89521245</v>
      </c>
      <c r="BA33" s="791">
        <v>360.49865998</v>
      </c>
      <c r="BB33" s="791">
        <v>477.69691347</v>
      </c>
      <c r="BC33" s="791">
        <v>609.53759199</v>
      </c>
      <c r="BD33" s="791">
        <v>287.3362191</v>
      </c>
      <c r="BE33" s="791">
        <v>891.26711471</v>
      </c>
      <c r="BF33" s="791">
        <v>580.16031968</v>
      </c>
      <c r="BG33" s="791">
        <v>456.09061037</v>
      </c>
      <c r="BH33" s="791">
        <v>347.65337558</v>
      </c>
      <c r="BI33" s="791">
        <v>819.38591542</v>
      </c>
      <c r="BJ33" s="791">
        <v>869.44499513</v>
      </c>
      <c r="BK33" s="791">
        <v>496.56869173</v>
      </c>
      <c r="BL33" s="791">
        <v>763</v>
      </c>
      <c r="BM33" s="791">
        <v>147.6034</v>
      </c>
      <c r="BN33" s="791">
        <v>599</v>
      </c>
      <c r="BO33" s="791">
        <v>1099.2541323</v>
      </c>
      <c r="BP33" s="791">
        <v>362.80267523</v>
      </c>
      <c r="BQ33" s="791">
        <v>153.72071504</v>
      </c>
      <c r="BR33" s="791">
        <v>3059.3000801</v>
      </c>
      <c r="BS33" s="792">
        <v>-146.0136753</v>
      </c>
      <c r="BT33" s="792">
        <v>301.19742264</v>
      </c>
      <c r="BU33" s="792">
        <v>1299.2618806</v>
      </c>
      <c r="BV33" s="792">
        <v>339.16776396</v>
      </c>
      <c r="BW33" s="792">
        <v>140.39082476</v>
      </c>
      <c r="BX33" s="792">
        <v>1289.5948668</v>
      </c>
      <c r="BY33" s="792">
        <v>187.73143811</v>
      </c>
      <c r="BZ33" s="792">
        <v>-13.89774382</v>
      </c>
      <c r="CA33" s="792">
        <v>827.51290511</v>
      </c>
    </row>
    <row r="34" spans="2:79" ht="15">
      <c r="B34" s="4" t="s">
        <v>758</v>
      </c>
      <c r="C34" s="793">
        <v>-361.7806586</v>
      </c>
      <c r="D34" s="793">
        <v>351.07499216</v>
      </c>
      <c r="E34" s="793">
        <v>390.23646388</v>
      </c>
      <c r="F34" s="793">
        <v>-554.1976867</v>
      </c>
      <c r="G34" s="793">
        <v>-204.5215223</v>
      </c>
      <c r="H34" s="793">
        <v>-1058.727325</v>
      </c>
      <c r="I34" s="793">
        <v>275.08189572</v>
      </c>
      <c r="J34" s="793">
        <v>-139.2001362</v>
      </c>
      <c r="K34" s="793">
        <v>1255.0023862</v>
      </c>
      <c r="L34" s="793">
        <v>487.70921628</v>
      </c>
      <c r="M34" s="793">
        <v>-648.4775534</v>
      </c>
      <c r="N34" s="793">
        <v>-768.4046473</v>
      </c>
      <c r="O34" s="793">
        <v>120.98109891</v>
      </c>
      <c r="P34" s="793">
        <v>925.65559034</v>
      </c>
      <c r="Q34" s="793">
        <v>447.90210381</v>
      </c>
      <c r="R34" s="793">
        <v>-139.3384544</v>
      </c>
      <c r="S34" s="793">
        <v>165.99409589</v>
      </c>
      <c r="T34" s="793">
        <v>631.73056541</v>
      </c>
      <c r="U34" s="793">
        <v>129.73713628</v>
      </c>
      <c r="V34" s="793">
        <v>-1157.003536</v>
      </c>
      <c r="W34" s="793">
        <v>-143.5173997</v>
      </c>
      <c r="X34" s="793">
        <v>817.23830917</v>
      </c>
      <c r="Y34" s="793">
        <v>-159.1357967</v>
      </c>
      <c r="Z34" s="793">
        <v>969.061903</v>
      </c>
      <c r="AA34" s="793">
        <v>685.96690378</v>
      </c>
      <c r="AB34" s="793">
        <v>2167.6797231</v>
      </c>
      <c r="AC34" s="793">
        <v>-864.2296365</v>
      </c>
      <c r="AD34" s="793">
        <v>172.04747637</v>
      </c>
      <c r="AE34" s="793">
        <v>-131.480445</v>
      </c>
      <c r="AF34" s="793">
        <v>-382.3052743</v>
      </c>
      <c r="AG34" s="793">
        <v>26.007039297</v>
      </c>
      <c r="AH34" s="793">
        <v>673.29383961</v>
      </c>
      <c r="AI34" s="793">
        <v>661.151237</v>
      </c>
      <c r="AJ34" s="793">
        <v>79.266378394</v>
      </c>
      <c r="AK34" s="793">
        <v>-90.73557113</v>
      </c>
      <c r="AL34" s="793">
        <v>361.87759409</v>
      </c>
      <c r="AM34" s="793">
        <v>-2041.809666</v>
      </c>
      <c r="AN34" s="793">
        <v>-1045.727873</v>
      </c>
      <c r="AO34" s="793">
        <v>1415.3837612</v>
      </c>
      <c r="AP34" s="793">
        <v>-1924.272896</v>
      </c>
      <c r="AQ34" s="793">
        <v>2160.0824414</v>
      </c>
      <c r="AR34" s="793">
        <v>-741.6337008</v>
      </c>
      <c r="AS34" s="793">
        <v>-789.4105017</v>
      </c>
      <c r="AT34" s="793">
        <v>-541.0688892</v>
      </c>
      <c r="AU34" s="793">
        <v>332.89718616</v>
      </c>
      <c r="AV34" s="793">
        <v>-456.7395628</v>
      </c>
      <c r="AW34" s="793">
        <v>-2571.171675</v>
      </c>
      <c r="AX34" s="793">
        <v>-3475.764361</v>
      </c>
      <c r="AY34" s="793">
        <v>1884.5413178</v>
      </c>
      <c r="AZ34" s="793">
        <v>-2663.103777</v>
      </c>
      <c r="BA34" s="793">
        <v>-3301.395128</v>
      </c>
      <c r="BB34" s="793">
        <v>-689.3949081</v>
      </c>
      <c r="BC34" s="793">
        <v>-2271.403448</v>
      </c>
      <c r="BD34" s="793">
        <v>-1099.741446</v>
      </c>
      <c r="BE34" s="793">
        <v>-2172.405605</v>
      </c>
      <c r="BF34" s="793">
        <v>-1894.447751</v>
      </c>
      <c r="BG34" s="793">
        <v>-2872.585024</v>
      </c>
      <c r="BH34" s="793">
        <v>-2054.801228</v>
      </c>
      <c r="BI34" s="793">
        <v>-4760.046692</v>
      </c>
      <c r="BJ34" s="793">
        <v>-1877.38814</v>
      </c>
      <c r="BK34" s="793">
        <v>-2439.658145</v>
      </c>
      <c r="BL34" s="793">
        <v>-1426.115328</v>
      </c>
      <c r="BM34" s="793">
        <v>-5160.579726</v>
      </c>
      <c r="BN34" s="793">
        <v>-139.4700145</v>
      </c>
      <c r="BO34" s="793">
        <v>-855.9062489</v>
      </c>
      <c r="BP34" s="793">
        <v>-1625.13818</v>
      </c>
      <c r="BQ34" s="793">
        <v>-974.619028</v>
      </c>
      <c r="BR34" s="793">
        <v>-1383.661031</v>
      </c>
      <c r="BS34" s="794">
        <v>264.66742631</v>
      </c>
      <c r="BT34" s="794">
        <v>-1982.993898</v>
      </c>
      <c r="BU34" s="794">
        <v>-518.9629073</v>
      </c>
      <c r="BV34" s="794">
        <v>620.11941771</v>
      </c>
      <c r="BW34" s="794">
        <v>1750.4339453</v>
      </c>
      <c r="BX34" s="794">
        <v>333.60291146</v>
      </c>
      <c r="BY34" s="794">
        <v>536.19516314</v>
      </c>
      <c r="BZ34" s="794">
        <v>-1338.277054</v>
      </c>
      <c r="CA34" s="794">
        <v>-1333.629714</v>
      </c>
    </row>
    <row r="35" spans="2:79" ht="15">
      <c r="B35" s="4" t="s">
        <v>754</v>
      </c>
      <c r="C35" s="791">
        <v>409.86878104</v>
      </c>
      <c r="D35" s="791">
        <v>525.79504818</v>
      </c>
      <c r="E35" s="791">
        <v>501.94062208</v>
      </c>
      <c r="F35" s="791">
        <v>-158.8960582</v>
      </c>
      <c r="G35" s="791">
        <v>534.07405709</v>
      </c>
      <c r="H35" s="791">
        <v>748.90497034</v>
      </c>
      <c r="I35" s="791">
        <v>418.73247066</v>
      </c>
      <c r="J35" s="791">
        <v>620.16404198</v>
      </c>
      <c r="K35" s="791">
        <v>609.35210016</v>
      </c>
      <c r="L35" s="791">
        <v>-168.5251443</v>
      </c>
      <c r="M35" s="791">
        <v>-610.0259333</v>
      </c>
      <c r="N35" s="791">
        <v>-437.4927307</v>
      </c>
      <c r="O35" s="791">
        <v>146.05209411</v>
      </c>
      <c r="P35" s="791">
        <v>566.31890074</v>
      </c>
      <c r="Q35" s="791">
        <v>542.66526331</v>
      </c>
      <c r="R35" s="791">
        <v>229.7209624</v>
      </c>
      <c r="S35" s="791">
        <v>337.17747543</v>
      </c>
      <c r="T35" s="791">
        <v>568.7599806</v>
      </c>
      <c r="U35" s="791">
        <v>717.43797043</v>
      </c>
      <c r="V35" s="791">
        <v>-547.2142719</v>
      </c>
      <c r="W35" s="791">
        <v>283.05036657</v>
      </c>
      <c r="X35" s="791">
        <v>116.68568018</v>
      </c>
      <c r="Y35" s="791">
        <v>-210.9597467</v>
      </c>
      <c r="Z35" s="791">
        <v>1242.3482339</v>
      </c>
      <c r="AA35" s="791">
        <v>312.72239963</v>
      </c>
      <c r="AB35" s="791">
        <v>1160.2850942</v>
      </c>
      <c r="AC35" s="791">
        <v>835.01357007</v>
      </c>
      <c r="AD35" s="791">
        <v>755.42946753</v>
      </c>
      <c r="AE35" s="791">
        <v>-53.41751231</v>
      </c>
      <c r="AF35" s="791">
        <v>499.17593611</v>
      </c>
      <c r="AG35" s="791">
        <v>899.7766537</v>
      </c>
      <c r="AH35" s="791">
        <v>723.83299034</v>
      </c>
      <c r="AI35" s="791">
        <v>475.6789584</v>
      </c>
      <c r="AJ35" s="791">
        <v>-428.8089542</v>
      </c>
      <c r="AK35" s="791">
        <v>-199.9999467</v>
      </c>
      <c r="AL35" s="791">
        <v>-30.52259251</v>
      </c>
      <c r="AM35" s="791">
        <v>-1067.810965</v>
      </c>
      <c r="AN35" s="791">
        <v>-610.5598073</v>
      </c>
      <c r="AO35" s="791">
        <v>3241.7345993</v>
      </c>
      <c r="AP35" s="791">
        <v>-491.6350906</v>
      </c>
      <c r="AQ35" s="791">
        <v>1588.0992784</v>
      </c>
      <c r="AR35" s="791">
        <v>313.10843026</v>
      </c>
      <c r="AS35" s="791">
        <v>723.9438038</v>
      </c>
      <c r="AT35" s="791">
        <v>725.36809551</v>
      </c>
      <c r="AU35" s="791">
        <v>2204.1531169</v>
      </c>
      <c r="AV35" s="791">
        <v>543.39152949</v>
      </c>
      <c r="AW35" s="791">
        <v>-266.0353381</v>
      </c>
      <c r="AX35" s="791">
        <v>-1120.186557</v>
      </c>
      <c r="AY35" s="791">
        <v>3163.7173119</v>
      </c>
      <c r="AZ35" s="791">
        <v>-1295.427554</v>
      </c>
      <c r="BA35" s="791">
        <v>486.60173227</v>
      </c>
      <c r="BB35" s="791">
        <v>231.45984414</v>
      </c>
      <c r="BC35" s="791">
        <v>772.46092867</v>
      </c>
      <c r="BD35" s="791">
        <v>763.60097381</v>
      </c>
      <c r="BE35" s="791">
        <v>3298.404169</v>
      </c>
      <c r="BF35" s="791">
        <v>-1199.367503</v>
      </c>
      <c r="BG35" s="791">
        <v>1358.7374054</v>
      </c>
      <c r="BH35" s="791">
        <v>3947.3153257</v>
      </c>
      <c r="BI35" s="791">
        <v>1662.8910809</v>
      </c>
      <c r="BJ35" s="791">
        <v>127.26372103</v>
      </c>
      <c r="BK35" s="791">
        <v>1590.2182504</v>
      </c>
      <c r="BL35" s="791">
        <v>882.59790597</v>
      </c>
      <c r="BM35" s="791">
        <v>-2369.938981</v>
      </c>
      <c r="BN35" s="791">
        <v>-577.9717994</v>
      </c>
      <c r="BO35" s="791">
        <v>1353.2447197</v>
      </c>
      <c r="BP35" s="791">
        <v>1289.0563829</v>
      </c>
      <c r="BQ35" s="791">
        <v>1631.8408942</v>
      </c>
      <c r="BR35" s="791">
        <v>915.77833456</v>
      </c>
      <c r="BS35" s="792">
        <v>2068.5070302</v>
      </c>
      <c r="BT35" s="792">
        <v>-548.7053775</v>
      </c>
      <c r="BU35" s="792">
        <v>2287.1227454</v>
      </c>
      <c r="BV35" s="792">
        <v>2392.788928</v>
      </c>
      <c r="BW35" s="792">
        <v>1903.5118039</v>
      </c>
      <c r="BX35" s="792">
        <v>74.455102712</v>
      </c>
      <c r="BY35" s="792">
        <v>1117.6688357</v>
      </c>
      <c r="BZ35" s="792">
        <v>-1464.809809</v>
      </c>
      <c r="CA35" s="792">
        <v>-666.7765248</v>
      </c>
    </row>
    <row r="36" spans="2:79" ht="15">
      <c r="B36" s="4" t="s">
        <v>759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791"/>
      <c r="AJ36" s="791"/>
      <c r="AK36" s="791"/>
      <c r="AL36" s="791"/>
      <c r="AM36" s="791"/>
      <c r="AN36" s="791"/>
      <c r="AO36" s="791"/>
      <c r="AP36" s="791"/>
      <c r="AQ36" s="791"/>
      <c r="AR36" s="791"/>
      <c r="AS36" s="791"/>
      <c r="AT36" s="791"/>
      <c r="AU36" s="791"/>
      <c r="AV36" s="791"/>
      <c r="AW36" s="791"/>
      <c r="AX36" s="791"/>
      <c r="AY36" s="791"/>
      <c r="AZ36" s="791"/>
      <c r="BA36" s="791"/>
      <c r="BB36" s="791"/>
      <c r="BC36" s="791"/>
      <c r="BD36" s="791"/>
      <c r="BE36" s="791"/>
      <c r="BF36" s="791"/>
      <c r="BG36" s="791"/>
      <c r="BH36" s="791"/>
      <c r="BI36" s="791"/>
      <c r="BJ36" s="791"/>
      <c r="BK36" s="791"/>
      <c r="BL36" s="791"/>
      <c r="BM36" s="791"/>
      <c r="BN36" s="791"/>
      <c r="BO36" s="791"/>
      <c r="BP36" s="791"/>
      <c r="BQ36" s="791"/>
      <c r="BR36" s="791"/>
      <c r="BS36" s="792"/>
      <c r="BT36" s="792"/>
      <c r="BU36" s="792"/>
      <c r="BV36" s="792"/>
      <c r="BW36" s="792"/>
      <c r="BX36" s="792"/>
      <c r="BY36" s="792"/>
      <c r="BZ36" s="792"/>
      <c r="CA36" s="792"/>
    </row>
    <row r="37" spans="2:79" ht="15">
      <c r="B37" s="4" t="s">
        <v>760</v>
      </c>
      <c r="C37" s="791">
        <v>409.86878104</v>
      </c>
      <c r="D37" s="791">
        <v>525.79504818</v>
      </c>
      <c r="E37" s="791">
        <v>501.94062208</v>
      </c>
      <c r="F37" s="791">
        <v>-158.8960582</v>
      </c>
      <c r="G37" s="791">
        <v>534.07405709</v>
      </c>
      <c r="H37" s="791">
        <v>748.90497034</v>
      </c>
      <c r="I37" s="791">
        <v>418.73247066</v>
      </c>
      <c r="J37" s="791">
        <v>620.16404198</v>
      </c>
      <c r="K37" s="791">
        <v>609.35210016</v>
      </c>
      <c r="L37" s="791">
        <v>-168.5251443</v>
      </c>
      <c r="M37" s="791">
        <v>-610.0259333</v>
      </c>
      <c r="N37" s="791">
        <v>-437.4927307</v>
      </c>
      <c r="O37" s="791">
        <v>146.05209411</v>
      </c>
      <c r="P37" s="791">
        <v>566.31890074</v>
      </c>
      <c r="Q37" s="791">
        <v>542.66526331</v>
      </c>
      <c r="R37" s="791">
        <v>229.7209624</v>
      </c>
      <c r="S37" s="791">
        <v>337.17747543</v>
      </c>
      <c r="T37" s="791">
        <v>568.7599806</v>
      </c>
      <c r="U37" s="791">
        <v>717.43797043</v>
      </c>
      <c r="V37" s="791">
        <v>-547.2142719</v>
      </c>
      <c r="W37" s="791">
        <v>283.05036657</v>
      </c>
      <c r="X37" s="791">
        <v>116.68568018</v>
      </c>
      <c r="Y37" s="791">
        <v>-210.9597467</v>
      </c>
      <c r="Z37" s="791">
        <v>1242.3482339</v>
      </c>
      <c r="AA37" s="791">
        <v>312.72239963</v>
      </c>
      <c r="AB37" s="791">
        <v>1160.2850942</v>
      </c>
      <c r="AC37" s="791">
        <v>835.01357007</v>
      </c>
      <c r="AD37" s="791">
        <v>755.42946753</v>
      </c>
      <c r="AE37" s="791">
        <v>-53.41751231</v>
      </c>
      <c r="AF37" s="791">
        <v>499.17593611</v>
      </c>
      <c r="AG37" s="791">
        <v>899.7766537</v>
      </c>
      <c r="AH37" s="791">
        <v>723.83299034</v>
      </c>
      <c r="AI37" s="791">
        <v>475.6789584</v>
      </c>
      <c r="AJ37" s="791">
        <v>-428.8089542</v>
      </c>
      <c r="AK37" s="791">
        <v>-199.9999467</v>
      </c>
      <c r="AL37" s="791">
        <v>-30.52259251</v>
      </c>
      <c r="AM37" s="791">
        <v>-1067.810965</v>
      </c>
      <c r="AN37" s="791">
        <v>-610.5598073</v>
      </c>
      <c r="AO37" s="791">
        <v>3241.7345993</v>
      </c>
      <c r="AP37" s="791">
        <v>-491.6350906</v>
      </c>
      <c r="AQ37" s="791">
        <v>1588.0992784</v>
      </c>
      <c r="AR37" s="791">
        <v>313.10843026</v>
      </c>
      <c r="AS37" s="791">
        <v>723.9438038</v>
      </c>
      <c r="AT37" s="791">
        <v>725.36809551</v>
      </c>
      <c r="AU37" s="791">
        <v>2204.1531169</v>
      </c>
      <c r="AV37" s="791">
        <v>543.39152949</v>
      </c>
      <c r="AW37" s="791">
        <v>-266.0353381</v>
      </c>
      <c r="AX37" s="791">
        <v>-1120.186557</v>
      </c>
      <c r="AY37" s="791">
        <v>3163.7173119</v>
      </c>
      <c r="AZ37" s="791">
        <v>-1295.427554</v>
      </c>
      <c r="BA37" s="791">
        <v>486.60173227</v>
      </c>
      <c r="BB37" s="791">
        <v>231.45984414</v>
      </c>
      <c r="BC37" s="791">
        <v>772.46092867</v>
      </c>
      <c r="BD37" s="791">
        <v>763.60097381</v>
      </c>
      <c r="BE37" s="791">
        <v>3298.404169</v>
      </c>
      <c r="BF37" s="791">
        <v>-1199.367503</v>
      </c>
      <c r="BG37" s="791">
        <v>1358.7374054</v>
      </c>
      <c r="BH37" s="791">
        <v>3947.3153257</v>
      </c>
      <c r="BI37" s="791">
        <v>1662.8910809</v>
      </c>
      <c r="BJ37" s="791">
        <v>127.26372103</v>
      </c>
      <c r="BK37" s="791">
        <v>1590.2182504</v>
      </c>
      <c r="BL37" s="791">
        <v>882.59790597</v>
      </c>
      <c r="BM37" s="791">
        <v>-2369.938981</v>
      </c>
      <c r="BN37" s="791">
        <v>-577.9717994</v>
      </c>
      <c r="BO37" s="791">
        <v>1353.2447197</v>
      </c>
      <c r="BP37" s="791">
        <v>1289.0563829</v>
      </c>
      <c r="BQ37" s="791">
        <v>1631.8408942</v>
      </c>
      <c r="BR37" s="791">
        <v>915.77833456</v>
      </c>
      <c r="BS37" s="792">
        <v>2068.5070302</v>
      </c>
      <c r="BT37" s="792">
        <v>-548.7053775</v>
      </c>
      <c r="BU37" s="792">
        <v>2287.1227454</v>
      </c>
      <c r="BV37" s="792">
        <v>2392.788928</v>
      </c>
      <c r="BW37" s="792">
        <v>1903.5118039</v>
      </c>
      <c r="BX37" s="792">
        <v>74.455102712</v>
      </c>
      <c r="BY37" s="792">
        <v>1117.6688357</v>
      </c>
      <c r="BZ37" s="792">
        <v>-1464.809809</v>
      </c>
      <c r="CA37" s="792">
        <v>-666.7765248</v>
      </c>
    </row>
    <row r="38" spans="2:79" ht="15">
      <c r="B38" s="4" t="s">
        <v>757</v>
      </c>
      <c r="C38" s="793">
        <v>771.64943959</v>
      </c>
      <c r="D38" s="793">
        <v>174.72005602</v>
      </c>
      <c r="E38" s="793">
        <v>111.70415821</v>
      </c>
      <c r="F38" s="793">
        <v>395.30162856</v>
      </c>
      <c r="G38" s="793">
        <v>738.59557943</v>
      </c>
      <c r="H38" s="793">
        <v>1807.632295</v>
      </c>
      <c r="I38" s="793">
        <v>143.65057494</v>
      </c>
      <c r="J38" s="793">
        <v>759.36417816</v>
      </c>
      <c r="K38" s="793">
        <v>-645.650286</v>
      </c>
      <c r="L38" s="793">
        <v>-656.2343606</v>
      </c>
      <c r="M38" s="793">
        <v>38.45162015</v>
      </c>
      <c r="N38" s="793">
        <v>330.91191661</v>
      </c>
      <c r="O38" s="793">
        <v>25.0709952</v>
      </c>
      <c r="P38" s="793">
        <v>-359.3366896</v>
      </c>
      <c r="Q38" s="793">
        <v>94.7631595</v>
      </c>
      <c r="R38" s="793">
        <v>369.05941681</v>
      </c>
      <c r="S38" s="793">
        <v>171.18337954</v>
      </c>
      <c r="T38" s="793">
        <v>-62.97058481</v>
      </c>
      <c r="U38" s="793">
        <v>587.70083415</v>
      </c>
      <c r="V38" s="793">
        <v>609.78926368</v>
      </c>
      <c r="W38" s="793">
        <v>426.56776627</v>
      </c>
      <c r="X38" s="793">
        <v>-700.552629</v>
      </c>
      <c r="Y38" s="793">
        <v>-51.82394998</v>
      </c>
      <c r="Z38" s="793">
        <v>273.28633089</v>
      </c>
      <c r="AA38" s="793">
        <v>-373.2445041</v>
      </c>
      <c r="AB38" s="793">
        <v>-1007.394629</v>
      </c>
      <c r="AC38" s="793">
        <v>1699.2432066</v>
      </c>
      <c r="AD38" s="793">
        <v>583.38199116</v>
      </c>
      <c r="AE38" s="793">
        <v>78.0629327</v>
      </c>
      <c r="AF38" s="793">
        <v>881.4812104</v>
      </c>
      <c r="AG38" s="793">
        <v>873.7696144</v>
      </c>
      <c r="AH38" s="793">
        <v>50.53915073</v>
      </c>
      <c r="AI38" s="793">
        <v>-185.4722786</v>
      </c>
      <c r="AJ38" s="793">
        <v>-508.0753326</v>
      </c>
      <c r="AK38" s="793">
        <v>-109.2643756</v>
      </c>
      <c r="AL38" s="793">
        <v>-392.4001866</v>
      </c>
      <c r="AM38" s="793">
        <v>973.99870015</v>
      </c>
      <c r="AN38" s="793">
        <v>435.16806607</v>
      </c>
      <c r="AO38" s="793">
        <v>1826.350838</v>
      </c>
      <c r="AP38" s="793">
        <v>1432.6378052</v>
      </c>
      <c r="AQ38" s="793">
        <v>-571.983163</v>
      </c>
      <c r="AR38" s="793">
        <v>1054.742131</v>
      </c>
      <c r="AS38" s="793">
        <v>1513.3543054</v>
      </c>
      <c r="AT38" s="793">
        <v>1266.4369847</v>
      </c>
      <c r="AU38" s="793">
        <v>1871.2559307</v>
      </c>
      <c r="AV38" s="793">
        <v>1000.1310923</v>
      </c>
      <c r="AW38" s="793">
        <v>2305.1363365</v>
      </c>
      <c r="AX38" s="793">
        <v>2355.5778041</v>
      </c>
      <c r="AY38" s="793">
        <v>1279.1759941</v>
      </c>
      <c r="AZ38" s="793">
        <v>1367.6762228</v>
      </c>
      <c r="BA38" s="793">
        <v>3787.9968604</v>
      </c>
      <c r="BB38" s="793">
        <v>920.85475227</v>
      </c>
      <c r="BC38" s="793">
        <v>3043.8643763</v>
      </c>
      <c r="BD38" s="793">
        <v>1863.3424195</v>
      </c>
      <c r="BE38" s="793">
        <v>5470.809774</v>
      </c>
      <c r="BF38" s="793">
        <v>695.08024752</v>
      </c>
      <c r="BG38" s="793">
        <v>4231.3224292</v>
      </c>
      <c r="BH38" s="793">
        <v>6002.1165533</v>
      </c>
      <c r="BI38" s="793">
        <v>6422.9377727</v>
      </c>
      <c r="BJ38" s="793">
        <v>2004.651861</v>
      </c>
      <c r="BK38" s="793">
        <v>4029.8763959</v>
      </c>
      <c r="BL38" s="793">
        <v>2308.7132338</v>
      </c>
      <c r="BM38" s="793">
        <v>2790.6407451</v>
      </c>
      <c r="BN38" s="793">
        <v>-438.5017849</v>
      </c>
      <c r="BO38" s="793">
        <v>2209.1509687</v>
      </c>
      <c r="BP38" s="793">
        <v>2914.1945627</v>
      </c>
      <c r="BQ38" s="793">
        <v>2606.4599222</v>
      </c>
      <c r="BR38" s="793">
        <v>2299.4393653</v>
      </c>
      <c r="BS38" s="794">
        <v>1803.8396039</v>
      </c>
      <c r="BT38" s="794">
        <v>1434.2885201</v>
      </c>
      <c r="BU38" s="794">
        <v>2806.0856526</v>
      </c>
      <c r="BV38" s="794">
        <v>1772.6695103</v>
      </c>
      <c r="BW38" s="794">
        <v>153.07785868</v>
      </c>
      <c r="BX38" s="794">
        <v>-259.1478087</v>
      </c>
      <c r="BY38" s="794">
        <v>581.47367256</v>
      </c>
      <c r="BZ38" s="794">
        <v>-126.5327554</v>
      </c>
      <c r="CA38" s="794">
        <v>666.85318904</v>
      </c>
    </row>
    <row r="39" spans="2:79" ht="15">
      <c r="B39" s="4" t="s">
        <v>759</v>
      </c>
      <c r="C39" s="791">
        <v>23.036286</v>
      </c>
      <c r="D39" s="791">
        <v>-9.47555181</v>
      </c>
      <c r="E39" s="791">
        <v>-2.121812</v>
      </c>
      <c r="F39" s="791">
        <v>5.463008</v>
      </c>
      <c r="G39" s="791">
        <v>-1.081096582</v>
      </c>
      <c r="H39" s="791">
        <v>-26.79964705</v>
      </c>
      <c r="I39" s="791">
        <v>-0.81283547</v>
      </c>
      <c r="J39" s="791">
        <v>-13.636701</v>
      </c>
      <c r="K39" s="791">
        <v>-5.834286</v>
      </c>
      <c r="L39" s="791">
        <v>-6.656946</v>
      </c>
      <c r="M39" s="791">
        <v>-0.908184</v>
      </c>
      <c r="N39" s="791">
        <v>30.382698</v>
      </c>
      <c r="O39" s="791">
        <v>-19.948583</v>
      </c>
      <c r="P39" s="791">
        <v>-10.659275</v>
      </c>
      <c r="Q39" s="791">
        <v>3.3321595</v>
      </c>
      <c r="R39" s="791">
        <v>-24.23047759</v>
      </c>
      <c r="S39" s="791">
        <v>6.79757539</v>
      </c>
      <c r="T39" s="791">
        <v>-10.07017021</v>
      </c>
      <c r="U39" s="791">
        <v>61.759751923</v>
      </c>
      <c r="V39" s="791">
        <v>71.24867828</v>
      </c>
      <c r="W39" s="791">
        <v>-18.32503788</v>
      </c>
      <c r="X39" s="791">
        <v>61.32278561</v>
      </c>
      <c r="Y39" s="791">
        <v>45.59324587</v>
      </c>
      <c r="Z39" s="791">
        <v>-2.82025451</v>
      </c>
      <c r="AA39" s="791">
        <v>70.08633725</v>
      </c>
      <c r="AB39" s="791">
        <v>-68.12222813</v>
      </c>
      <c r="AC39" s="791">
        <v>-97.77498932</v>
      </c>
      <c r="AD39" s="791">
        <v>65.716271397</v>
      </c>
      <c r="AE39" s="791">
        <v>443.4568707</v>
      </c>
      <c r="AF39" s="791">
        <v>-348.3993454</v>
      </c>
      <c r="AG39" s="791">
        <v>585.70677378</v>
      </c>
      <c r="AH39" s="791">
        <v>109.31417279</v>
      </c>
      <c r="AI39" s="791">
        <v>5.579466103</v>
      </c>
      <c r="AJ39" s="791">
        <v>32.046042731</v>
      </c>
      <c r="AK39" s="791">
        <v>-107.8141267</v>
      </c>
      <c r="AL39" s="791">
        <v>-16.09736511</v>
      </c>
      <c r="AM39" s="791">
        <v>-34.99306399</v>
      </c>
      <c r="AN39" s="791">
        <v>169.52854155</v>
      </c>
      <c r="AO39" s="791">
        <v>-3.02184092</v>
      </c>
      <c r="AP39" s="791">
        <v>-64.16251423</v>
      </c>
      <c r="AQ39" s="791">
        <v>53.604812845</v>
      </c>
      <c r="AR39" s="791">
        <v>155.69765077</v>
      </c>
      <c r="AS39" s="791">
        <v>509.31850517</v>
      </c>
      <c r="AT39" s="791">
        <v>769.33920569</v>
      </c>
      <c r="AU39" s="791">
        <v>389.45084303</v>
      </c>
      <c r="AV39" s="791">
        <v>419.74824321</v>
      </c>
      <c r="AW39" s="791">
        <v>461.70104923</v>
      </c>
      <c r="AX39" s="791">
        <v>1001.0193348</v>
      </c>
      <c r="AY39" s="791">
        <v>1064.3796715</v>
      </c>
      <c r="AZ39" s="791">
        <v>848.81011579</v>
      </c>
      <c r="BA39" s="791">
        <v>713.81304168</v>
      </c>
      <c r="BB39" s="791">
        <v>828.18094864</v>
      </c>
      <c r="BC39" s="791">
        <v>916.29783446</v>
      </c>
      <c r="BD39" s="791">
        <v>504.95048889</v>
      </c>
      <c r="BE39" s="791">
        <v>351.83381634</v>
      </c>
      <c r="BF39" s="791">
        <v>148.13536432</v>
      </c>
      <c r="BG39" s="791">
        <v>-28.75291679</v>
      </c>
      <c r="BH39" s="791">
        <v>661.1080293</v>
      </c>
      <c r="BI39" s="791">
        <v>872.84209279</v>
      </c>
      <c r="BJ39" s="791">
        <v>318.0138378</v>
      </c>
      <c r="BK39" s="791">
        <v>0.36162634</v>
      </c>
      <c r="BL39" s="791">
        <v>238.70049243</v>
      </c>
      <c r="BM39" s="791">
        <v>314.56685987</v>
      </c>
      <c r="BN39" s="791">
        <v>86.310261752</v>
      </c>
      <c r="BO39" s="791">
        <v>92.319528598</v>
      </c>
      <c r="BP39" s="791">
        <v>-328.7656719</v>
      </c>
      <c r="BQ39" s="791">
        <v>-315.637046</v>
      </c>
      <c r="BR39" s="791">
        <v>189.19568613</v>
      </c>
      <c r="BS39" s="792">
        <v>167.59514324</v>
      </c>
      <c r="BT39" s="792">
        <v>159.15147398</v>
      </c>
      <c r="BU39" s="792">
        <v>53.50168923</v>
      </c>
      <c r="BV39" s="792">
        <v>91.832044743</v>
      </c>
      <c r="BW39" s="792">
        <v>36.636507036</v>
      </c>
      <c r="BX39" s="792">
        <v>-301.5581156</v>
      </c>
      <c r="BY39" s="792">
        <v>-171.8801645</v>
      </c>
      <c r="BZ39" s="792">
        <v>-386.321321</v>
      </c>
      <c r="CA39" s="792">
        <v>-125.8293248</v>
      </c>
    </row>
    <row r="40" spans="2:79" ht="15">
      <c r="B40" s="4" t="s">
        <v>760</v>
      </c>
      <c r="C40" s="793">
        <v>748.61315359</v>
      </c>
      <c r="D40" s="793">
        <v>184.19560783</v>
      </c>
      <c r="E40" s="793">
        <v>113.82597021</v>
      </c>
      <c r="F40" s="793">
        <v>389.83862056</v>
      </c>
      <c r="G40" s="793">
        <v>739.67667601</v>
      </c>
      <c r="H40" s="793">
        <v>1834.431942</v>
      </c>
      <c r="I40" s="793">
        <v>144.46341041</v>
      </c>
      <c r="J40" s="793">
        <v>773.00087916</v>
      </c>
      <c r="K40" s="793">
        <v>-639.816</v>
      </c>
      <c r="L40" s="793">
        <v>-649.5774146</v>
      </c>
      <c r="M40" s="793">
        <v>39.35980415</v>
      </c>
      <c r="N40" s="793">
        <v>300.52921861</v>
      </c>
      <c r="O40" s="793">
        <v>45.0195782</v>
      </c>
      <c r="P40" s="793">
        <v>-348.6774146</v>
      </c>
      <c r="Q40" s="793">
        <v>91.431</v>
      </c>
      <c r="R40" s="793">
        <v>393.2898944</v>
      </c>
      <c r="S40" s="793">
        <v>164.38580415</v>
      </c>
      <c r="T40" s="793">
        <v>-52.9004146</v>
      </c>
      <c r="U40" s="793">
        <v>525.94108223</v>
      </c>
      <c r="V40" s="793">
        <v>538.5405854</v>
      </c>
      <c r="W40" s="793">
        <v>444.89280415</v>
      </c>
      <c r="X40" s="793">
        <v>-761.8754146</v>
      </c>
      <c r="Y40" s="793">
        <v>-97.41719585</v>
      </c>
      <c r="Z40" s="793">
        <v>276.1065854</v>
      </c>
      <c r="AA40" s="793">
        <v>-443.3308414</v>
      </c>
      <c r="AB40" s="793">
        <v>-939.2724007</v>
      </c>
      <c r="AC40" s="793">
        <v>1797.0181959</v>
      </c>
      <c r="AD40" s="793">
        <v>517.66571976</v>
      </c>
      <c r="AE40" s="793">
        <v>-365.393938</v>
      </c>
      <c r="AF40" s="793">
        <v>1229.8805558</v>
      </c>
      <c r="AG40" s="793">
        <v>288.06284062</v>
      </c>
      <c r="AH40" s="793">
        <v>-58.77502206</v>
      </c>
      <c r="AI40" s="793">
        <v>-191.0517447</v>
      </c>
      <c r="AJ40" s="793">
        <v>-540.1213753</v>
      </c>
      <c r="AK40" s="793">
        <v>-1.450248923</v>
      </c>
      <c r="AL40" s="793">
        <v>-376.3028215</v>
      </c>
      <c r="AM40" s="793">
        <v>1008.9917641</v>
      </c>
      <c r="AN40" s="793">
        <v>265.63952452</v>
      </c>
      <c r="AO40" s="793">
        <v>1829.3726789</v>
      </c>
      <c r="AP40" s="793">
        <v>1496.8003194</v>
      </c>
      <c r="AQ40" s="793">
        <v>-625.5879758</v>
      </c>
      <c r="AR40" s="793">
        <v>899.04448028</v>
      </c>
      <c r="AS40" s="793">
        <v>1004.0358003</v>
      </c>
      <c r="AT40" s="793">
        <v>497.09777903</v>
      </c>
      <c r="AU40" s="793">
        <v>1481.8050877</v>
      </c>
      <c r="AV40" s="793">
        <v>580.3828491</v>
      </c>
      <c r="AW40" s="793">
        <v>1843.4352872</v>
      </c>
      <c r="AX40" s="793">
        <v>1354.5584693</v>
      </c>
      <c r="AY40" s="793">
        <v>214.79632261</v>
      </c>
      <c r="AZ40" s="793">
        <v>518.86610705</v>
      </c>
      <c r="BA40" s="793">
        <v>3074.1838187</v>
      </c>
      <c r="BB40" s="793">
        <v>92.67380363</v>
      </c>
      <c r="BC40" s="793">
        <v>2127.5665419</v>
      </c>
      <c r="BD40" s="793">
        <v>1358.3919306</v>
      </c>
      <c r="BE40" s="793">
        <v>5118.9759576</v>
      </c>
      <c r="BF40" s="793">
        <v>546.9448832</v>
      </c>
      <c r="BG40" s="793">
        <v>4260.075346</v>
      </c>
      <c r="BH40" s="793">
        <v>5341.008524</v>
      </c>
      <c r="BI40" s="793">
        <v>5550.0956799</v>
      </c>
      <c r="BJ40" s="793">
        <v>1686.6380232</v>
      </c>
      <c r="BK40" s="793">
        <v>4029.5147695</v>
      </c>
      <c r="BL40" s="793">
        <v>2070.0127414</v>
      </c>
      <c r="BM40" s="793">
        <v>2476.0738853</v>
      </c>
      <c r="BN40" s="793">
        <v>-524.8120466</v>
      </c>
      <c r="BO40" s="793">
        <v>2116.8314401</v>
      </c>
      <c r="BP40" s="793">
        <v>3242.9602346</v>
      </c>
      <c r="BQ40" s="793">
        <v>2922.0969682</v>
      </c>
      <c r="BR40" s="793">
        <v>2110.2436792</v>
      </c>
      <c r="BS40" s="794">
        <v>1636.2444606</v>
      </c>
      <c r="BT40" s="794">
        <v>1275.1370461</v>
      </c>
      <c r="BU40" s="794">
        <v>2752.5839634</v>
      </c>
      <c r="BV40" s="794">
        <v>1680.8374655</v>
      </c>
      <c r="BW40" s="794">
        <v>116.44135164</v>
      </c>
      <c r="BX40" s="794">
        <v>42.410306816</v>
      </c>
      <c r="BY40" s="794">
        <v>753.35383705</v>
      </c>
      <c r="BZ40" s="794">
        <v>259.78856556</v>
      </c>
      <c r="CA40" s="794">
        <v>792.68251379</v>
      </c>
    </row>
    <row r="41" spans="2:79" ht="15">
      <c r="B41" s="4" t="s">
        <v>761</v>
      </c>
      <c r="C41" s="791">
        <v>24.923932</v>
      </c>
      <c r="D41" s="791">
        <v>31.378123985</v>
      </c>
      <c r="E41" s="791">
        <v>32.670875169</v>
      </c>
      <c r="F41" s="791">
        <v>32.985394844</v>
      </c>
      <c r="G41" s="791">
        <v>32.334289453</v>
      </c>
      <c r="H41" s="791">
        <v>33.443069031</v>
      </c>
      <c r="I41" s="791">
        <v>32.926565626</v>
      </c>
      <c r="J41" s="791">
        <v>33.879230564</v>
      </c>
      <c r="K41" s="791">
        <v>37.326149506</v>
      </c>
      <c r="L41" s="791">
        <v>35.251842836</v>
      </c>
      <c r="M41" s="791">
        <v>21.655873261</v>
      </c>
      <c r="N41" s="791">
        <v>16.907073237</v>
      </c>
      <c r="O41" s="791">
        <v>30.479989539</v>
      </c>
      <c r="P41" s="791">
        <v>18.466413428</v>
      </c>
      <c r="Q41" s="791">
        <v>22.514988164</v>
      </c>
      <c r="R41" s="791">
        <v>29.497154721</v>
      </c>
      <c r="S41" s="791">
        <v>30.583163562</v>
      </c>
      <c r="T41" s="791">
        <v>15.850705918</v>
      </c>
      <c r="U41" s="791">
        <v>46.941726092</v>
      </c>
      <c r="V41" s="791">
        <v>95.662030449</v>
      </c>
      <c r="W41" s="791">
        <v>23.118369449</v>
      </c>
      <c r="X41" s="791">
        <v>28.803114665</v>
      </c>
      <c r="Y41" s="791">
        <v>5.8494451944</v>
      </c>
      <c r="Z41" s="791">
        <v>3.695</v>
      </c>
      <c r="AA41" s="791">
        <v>0.81</v>
      </c>
      <c r="AB41" s="791">
        <v>0.785</v>
      </c>
      <c r="AC41" s="791">
        <v>3</v>
      </c>
      <c r="AD41" s="791">
        <v>4</v>
      </c>
      <c r="AE41" s="791">
        <v>0</v>
      </c>
      <c r="AF41" s="791">
        <v>0</v>
      </c>
      <c r="AG41" s="791">
        <v>0</v>
      </c>
      <c r="AH41" s="791">
        <v>0</v>
      </c>
      <c r="AI41" s="791">
        <v>-315.0744151</v>
      </c>
      <c r="AJ41" s="791">
        <v>-307.3688593</v>
      </c>
      <c r="AK41" s="791">
        <v>362.03754962</v>
      </c>
      <c r="AL41" s="791">
        <v>217.40085635</v>
      </c>
      <c r="AM41" s="791">
        <v>183.16054762</v>
      </c>
      <c r="AN41" s="791">
        <v>-261.838836</v>
      </c>
      <c r="AO41" s="791">
        <v>-269.3042471</v>
      </c>
      <c r="AP41" s="791">
        <v>-121.5751855</v>
      </c>
      <c r="AQ41" s="791">
        <v>-156.3285262</v>
      </c>
      <c r="AR41" s="791">
        <v>-22.78377145</v>
      </c>
      <c r="AS41" s="791">
        <v>-122.1611066</v>
      </c>
      <c r="AT41" s="791">
        <v>24.691335637</v>
      </c>
      <c r="AU41" s="791">
        <v>-52.49210566</v>
      </c>
      <c r="AV41" s="791">
        <v>-57.79356553</v>
      </c>
      <c r="AW41" s="791">
        <v>8.7256270887</v>
      </c>
      <c r="AX41" s="791">
        <v>137.59216115</v>
      </c>
      <c r="AY41" s="791">
        <v>-273.7866735</v>
      </c>
      <c r="AZ41" s="791">
        <v>-125.3600295</v>
      </c>
      <c r="BA41" s="791">
        <v>-56.26908891</v>
      </c>
      <c r="BB41" s="791">
        <v>-58.41165869</v>
      </c>
      <c r="BC41" s="791">
        <v>-21.71680503</v>
      </c>
      <c r="BD41" s="791">
        <v>140.02824192</v>
      </c>
      <c r="BE41" s="791">
        <v>-18.79639475</v>
      </c>
      <c r="BF41" s="791">
        <v>18.475669961</v>
      </c>
      <c r="BG41" s="791">
        <v>196.06427344</v>
      </c>
      <c r="BH41" s="791">
        <v>-249.94929</v>
      </c>
      <c r="BI41" s="791">
        <v>25.659229453</v>
      </c>
      <c r="BJ41" s="791">
        <v>636.39265438</v>
      </c>
      <c r="BK41" s="791">
        <v>601.20460462</v>
      </c>
      <c r="BL41" s="791">
        <v>31.384444618</v>
      </c>
      <c r="BM41" s="791">
        <v>1238.0332035</v>
      </c>
      <c r="BN41" s="791">
        <v>85.137640552</v>
      </c>
      <c r="BO41" s="791">
        <v>-28.08567343</v>
      </c>
      <c r="BP41" s="791">
        <v>-169.294662</v>
      </c>
      <c r="BQ41" s="791">
        <v>-97.39575121</v>
      </c>
      <c r="BR41" s="791">
        <v>-326.5501171</v>
      </c>
      <c r="BS41" s="792">
        <v>115.38480861</v>
      </c>
      <c r="BT41" s="792">
        <v>237.60603869</v>
      </c>
      <c r="BU41" s="792">
        <v>-29.39029593</v>
      </c>
      <c r="BV41" s="792">
        <v>42.056660153</v>
      </c>
      <c r="BW41" s="792">
        <v>-369.9331263</v>
      </c>
      <c r="BX41" s="792">
        <v>144.67574736</v>
      </c>
      <c r="BY41" s="792">
        <v>154.3753389</v>
      </c>
      <c r="BZ41" s="792">
        <v>97.448801837</v>
      </c>
      <c r="CA41" s="792">
        <v>-117.3373386</v>
      </c>
    </row>
    <row r="42" spans="2:79" ht="15">
      <c r="B42" s="4" t="s">
        <v>754</v>
      </c>
      <c r="C42" s="793">
        <v>0</v>
      </c>
      <c r="D42" s="793">
        <v>0</v>
      </c>
      <c r="E42" s="793">
        <v>0</v>
      </c>
      <c r="F42" s="793">
        <v>0</v>
      </c>
      <c r="G42" s="793">
        <v>0</v>
      </c>
      <c r="H42" s="793">
        <v>0</v>
      </c>
      <c r="I42" s="793">
        <v>0</v>
      </c>
      <c r="J42" s="793">
        <v>0</v>
      </c>
      <c r="K42" s="793">
        <v>0</v>
      </c>
      <c r="L42" s="793">
        <v>0</v>
      </c>
      <c r="M42" s="793">
        <v>0</v>
      </c>
      <c r="N42" s="793">
        <v>0</v>
      </c>
      <c r="O42" s="793">
        <v>0</v>
      </c>
      <c r="P42" s="793">
        <v>0</v>
      </c>
      <c r="Q42" s="793">
        <v>0</v>
      </c>
      <c r="R42" s="793">
        <v>0</v>
      </c>
      <c r="S42" s="793">
        <v>0</v>
      </c>
      <c r="T42" s="793">
        <v>0</v>
      </c>
      <c r="U42" s="793">
        <v>0</v>
      </c>
      <c r="V42" s="793">
        <v>0</v>
      </c>
      <c r="W42" s="793">
        <v>0</v>
      </c>
      <c r="X42" s="793">
        <v>0</v>
      </c>
      <c r="Y42" s="793">
        <v>0</v>
      </c>
      <c r="Z42" s="793">
        <v>0</v>
      </c>
      <c r="AA42" s="793">
        <v>0</v>
      </c>
      <c r="AB42" s="793">
        <v>0</v>
      </c>
      <c r="AC42" s="793">
        <v>0</v>
      </c>
      <c r="AD42" s="793">
        <v>0</v>
      </c>
      <c r="AE42" s="793">
        <v>0</v>
      </c>
      <c r="AF42" s="793">
        <v>0</v>
      </c>
      <c r="AG42" s="793">
        <v>0</v>
      </c>
      <c r="AH42" s="793">
        <v>0</v>
      </c>
      <c r="AI42" s="793">
        <v>-315.0744151</v>
      </c>
      <c r="AJ42" s="793">
        <v>-307.3688593</v>
      </c>
      <c r="AK42" s="793">
        <v>0</v>
      </c>
      <c r="AL42" s="793">
        <v>0</v>
      </c>
      <c r="AM42" s="793">
        <v>0</v>
      </c>
      <c r="AN42" s="793">
        <v>-261.838836</v>
      </c>
      <c r="AO42" s="793">
        <v>-269.3042471</v>
      </c>
      <c r="AP42" s="793">
        <v>-121.5751855</v>
      </c>
      <c r="AQ42" s="793">
        <v>-156.3285262</v>
      </c>
      <c r="AR42" s="793">
        <v>-22.78377145</v>
      </c>
      <c r="AS42" s="793">
        <v>-122.1611066</v>
      </c>
      <c r="AT42" s="793">
        <v>0</v>
      </c>
      <c r="AU42" s="793">
        <v>-52.49210566</v>
      </c>
      <c r="AV42" s="793">
        <v>-57.79356553</v>
      </c>
      <c r="AW42" s="793">
        <v>-7.164055113</v>
      </c>
      <c r="AX42" s="793">
        <v>-12.58903832</v>
      </c>
      <c r="AY42" s="793">
        <v>-288.0329079</v>
      </c>
      <c r="AZ42" s="793">
        <v>-126.3940096</v>
      </c>
      <c r="BA42" s="793">
        <v>-81.45029601</v>
      </c>
      <c r="BB42" s="793">
        <v>-85.06904063</v>
      </c>
      <c r="BC42" s="793">
        <v>-37.24163533</v>
      </c>
      <c r="BD42" s="793">
        <v>-8.837730026</v>
      </c>
      <c r="BE42" s="793">
        <v>-28.365847</v>
      </c>
      <c r="BF42" s="793">
        <v>0</v>
      </c>
      <c r="BG42" s="793">
        <v>-7.372603035</v>
      </c>
      <c r="BH42" s="793">
        <v>-257.9222547</v>
      </c>
      <c r="BI42" s="793">
        <v>-41.03071288</v>
      </c>
      <c r="BJ42" s="793">
        <v>-17.15601439</v>
      </c>
      <c r="BK42" s="793">
        <v>-63.6833514</v>
      </c>
      <c r="BL42" s="793">
        <v>-0.492610812</v>
      </c>
      <c r="BM42" s="793">
        <v>-10.03897574</v>
      </c>
      <c r="BN42" s="793">
        <v>-148.9743621</v>
      </c>
      <c r="BO42" s="793">
        <v>-91.6903091</v>
      </c>
      <c r="BP42" s="793">
        <v>-185.5222132</v>
      </c>
      <c r="BQ42" s="793">
        <v>-163.8698488</v>
      </c>
      <c r="BR42" s="793">
        <v>-353.0905567</v>
      </c>
      <c r="BS42" s="794">
        <v>-5.311979569</v>
      </c>
      <c r="BT42" s="794">
        <v>-6.487364591</v>
      </c>
      <c r="BU42" s="794">
        <v>-142.0166003</v>
      </c>
      <c r="BV42" s="794">
        <v>-14.82550892</v>
      </c>
      <c r="BW42" s="794">
        <v>-407.1032992</v>
      </c>
      <c r="BX42" s="794">
        <v>-2.174492834</v>
      </c>
      <c r="BY42" s="794">
        <v>-4.57409093</v>
      </c>
      <c r="BZ42" s="794">
        <v>-58.33693991</v>
      </c>
      <c r="CA42" s="794">
        <v>-140.6539047</v>
      </c>
    </row>
    <row r="43" spans="2:79" ht="15">
      <c r="B43" s="4" t="s">
        <v>757</v>
      </c>
      <c r="C43" s="791">
        <v>-24.923932</v>
      </c>
      <c r="D43" s="791">
        <v>-31.37812399</v>
      </c>
      <c r="E43" s="791">
        <v>-32.67087517</v>
      </c>
      <c r="F43" s="791">
        <v>-32.98539484</v>
      </c>
      <c r="G43" s="791">
        <v>-32.33428945</v>
      </c>
      <c r="H43" s="791">
        <v>-33.44306903</v>
      </c>
      <c r="I43" s="791">
        <v>-32.92656563</v>
      </c>
      <c r="J43" s="791">
        <v>-33.87923056</v>
      </c>
      <c r="K43" s="791">
        <v>-37.32614951</v>
      </c>
      <c r="L43" s="791">
        <v>-35.25184284</v>
      </c>
      <c r="M43" s="791">
        <v>-21.65587326</v>
      </c>
      <c r="N43" s="791">
        <v>-16.90707324</v>
      </c>
      <c r="O43" s="791">
        <v>-30.47998954</v>
      </c>
      <c r="P43" s="791">
        <v>-18.46641343</v>
      </c>
      <c r="Q43" s="791">
        <v>-22.51498816</v>
      </c>
      <c r="R43" s="791">
        <v>-29.49715472</v>
      </c>
      <c r="S43" s="791">
        <v>-30.58316356</v>
      </c>
      <c r="T43" s="791">
        <v>-15.85070592</v>
      </c>
      <c r="U43" s="791">
        <v>-46.94172609</v>
      </c>
      <c r="V43" s="791">
        <v>-95.66203045</v>
      </c>
      <c r="W43" s="791">
        <v>-23.11836945</v>
      </c>
      <c r="X43" s="791">
        <v>-28.80311466</v>
      </c>
      <c r="Y43" s="791">
        <v>-5.849445194</v>
      </c>
      <c r="Z43" s="791">
        <v>-3.695</v>
      </c>
      <c r="AA43" s="791">
        <v>-0.81</v>
      </c>
      <c r="AB43" s="791">
        <v>-0.785</v>
      </c>
      <c r="AC43" s="791">
        <v>-3</v>
      </c>
      <c r="AD43" s="791">
        <v>-4</v>
      </c>
      <c r="AE43" s="791">
        <v>0</v>
      </c>
      <c r="AF43" s="791">
        <v>0</v>
      </c>
      <c r="AG43" s="791">
        <v>0</v>
      </c>
      <c r="AH43" s="791">
        <v>0</v>
      </c>
      <c r="AI43" s="791">
        <v>0</v>
      </c>
      <c r="AJ43" s="791">
        <v>0</v>
      </c>
      <c r="AK43" s="791">
        <v>-362.0375496</v>
      </c>
      <c r="AL43" s="791">
        <v>-217.4008563</v>
      </c>
      <c r="AM43" s="791">
        <v>-183.1605476</v>
      </c>
      <c r="AN43" s="791">
        <v>0</v>
      </c>
      <c r="AO43" s="791">
        <v>0</v>
      </c>
      <c r="AP43" s="791">
        <v>0</v>
      </c>
      <c r="AQ43" s="791">
        <v>0</v>
      </c>
      <c r="AR43" s="791">
        <v>0</v>
      </c>
      <c r="AS43" s="791">
        <v>0</v>
      </c>
      <c r="AT43" s="791">
        <v>-24.69133564</v>
      </c>
      <c r="AU43" s="791">
        <v>0</v>
      </c>
      <c r="AV43" s="791">
        <v>0</v>
      </c>
      <c r="AW43" s="791">
        <v>-15.8896822</v>
      </c>
      <c r="AX43" s="791">
        <v>-150.1811995</v>
      </c>
      <c r="AY43" s="791">
        <v>-14.24623445</v>
      </c>
      <c r="AZ43" s="791">
        <v>-1.033980015</v>
      </c>
      <c r="BA43" s="791">
        <v>-25.1812071</v>
      </c>
      <c r="BB43" s="791">
        <v>-26.65738194</v>
      </c>
      <c r="BC43" s="791">
        <v>-15.5248303</v>
      </c>
      <c r="BD43" s="791">
        <v>-148.8659719</v>
      </c>
      <c r="BE43" s="791">
        <v>-9.569452249</v>
      </c>
      <c r="BF43" s="791">
        <v>-18.47566996</v>
      </c>
      <c r="BG43" s="791">
        <v>-203.4368765</v>
      </c>
      <c r="BH43" s="791">
        <v>-7.972964618</v>
      </c>
      <c r="BI43" s="791">
        <v>-66.68994233</v>
      </c>
      <c r="BJ43" s="791">
        <v>-653.5486688</v>
      </c>
      <c r="BK43" s="791">
        <v>-664.887956</v>
      </c>
      <c r="BL43" s="791">
        <v>-31.87705543</v>
      </c>
      <c r="BM43" s="791">
        <v>-1248.072179</v>
      </c>
      <c r="BN43" s="791">
        <v>-234.1120027</v>
      </c>
      <c r="BO43" s="791">
        <v>-63.60463567</v>
      </c>
      <c r="BP43" s="791">
        <v>-16.22755125</v>
      </c>
      <c r="BQ43" s="791">
        <v>-66.47409755</v>
      </c>
      <c r="BR43" s="791">
        <v>-26.54043959</v>
      </c>
      <c r="BS43" s="792">
        <v>-120.6967882</v>
      </c>
      <c r="BT43" s="792">
        <v>-244.0934033</v>
      </c>
      <c r="BU43" s="792">
        <v>-112.6263044</v>
      </c>
      <c r="BV43" s="792">
        <v>-56.88216907</v>
      </c>
      <c r="BW43" s="792">
        <v>-37.17017287</v>
      </c>
      <c r="BX43" s="792">
        <v>-146.8502402</v>
      </c>
      <c r="BY43" s="792">
        <v>-158.9494298</v>
      </c>
      <c r="BZ43" s="792">
        <v>-155.7857417</v>
      </c>
      <c r="CA43" s="792">
        <v>-23.31656611</v>
      </c>
    </row>
    <row r="44" spans="2:79" ht="15">
      <c r="B44" s="4" t="s">
        <v>762</v>
      </c>
      <c r="C44" s="793">
        <v>769.19098989</v>
      </c>
      <c r="D44" s="793">
        <v>145.46228811</v>
      </c>
      <c r="E44" s="793">
        <v>386.66177474</v>
      </c>
      <c r="F44" s="793">
        <v>850.16363013</v>
      </c>
      <c r="G44" s="793">
        <v>-62.60670399</v>
      </c>
      <c r="H44" s="793">
        <v>1527.584122</v>
      </c>
      <c r="I44" s="793">
        <v>-243.416667</v>
      </c>
      <c r="J44" s="793">
        <v>-155.0660661</v>
      </c>
      <c r="K44" s="793">
        <v>-648.803809</v>
      </c>
      <c r="L44" s="793">
        <v>-486.8628693</v>
      </c>
      <c r="M44" s="793">
        <v>70.726661554</v>
      </c>
      <c r="N44" s="793">
        <v>600.42886922</v>
      </c>
      <c r="O44" s="793">
        <v>-301.2115865</v>
      </c>
      <c r="P44" s="793">
        <v>-342.6333178</v>
      </c>
      <c r="Q44" s="793">
        <v>-227.196375</v>
      </c>
      <c r="R44" s="793">
        <v>-454.7135079</v>
      </c>
      <c r="S44" s="793">
        <v>-426.2238564</v>
      </c>
      <c r="T44" s="793">
        <v>-310.3527821</v>
      </c>
      <c r="U44" s="793">
        <v>275.99607722</v>
      </c>
      <c r="V44" s="793">
        <v>239.05527505</v>
      </c>
      <c r="W44" s="793">
        <v>1168.2236953</v>
      </c>
      <c r="X44" s="793">
        <v>-443.5104488</v>
      </c>
      <c r="Y44" s="793">
        <v>-888.6752987</v>
      </c>
      <c r="Z44" s="793">
        <v>825.35239301</v>
      </c>
      <c r="AA44" s="793">
        <v>-594.1575523</v>
      </c>
      <c r="AB44" s="793">
        <v>-404.2246409</v>
      </c>
      <c r="AC44" s="793">
        <v>868.66946684</v>
      </c>
      <c r="AD44" s="793">
        <v>546.20145288</v>
      </c>
      <c r="AE44" s="793">
        <v>-2793.531714</v>
      </c>
      <c r="AF44" s="793">
        <v>107.72681878</v>
      </c>
      <c r="AG44" s="793">
        <v>298.93844227</v>
      </c>
      <c r="AH44" s="793">
        <v>-534.9030564</v>
      </c>
      <c r="AI44" s="793">
        <v>-451.1061639</v>
      </c>
      <c r="AJ44" s="793">
        <v>-419.2265971</v>
      </c>
      <c r="AK44" s="793">
        <v>-1673.702301</v>
      </c>
      <c r="AL44" s="793">
        <v>-442.8047899</v>
      </c>
      <c r="AM44" s="793">
        <v>1852.2168059</v>
      </c>
      <c r="AN44" s="793">
        <v>2250.3918832</v>
      </c>
      <c r="AO44" s="793">
        <v>-1958.551609</v>
      </c>
      <c r="AP44" s="793">
        <v>22.894912429</v>
      </c>
      <c r="AQ44" s="793">
        <v>-2531.573544</v>
      </c>
      <c r="AR44" s="793">
        <v>-525.2677435</v>
      </c>
      <c r="AS44" s="793">
        <v>-5436.949766</v>
      </c>
      <c r="AT44" s="793">
        <v>-2844.545802</v>
      </c>
      <c r="AU44" s="793">
        <v>-1296.707195</v>
      </c>
      <c r="AV44" s="793">
        <v>400.85768531</v>
      </c>
      <c r="AW44" s="793">
        <v>-220.529642</v>
      </c>
      <c r="AX44" s="793">
        <v>1028.8762411</v>
      </c>
      <c r="AY44" s="793">
        <v>-416.7332908</v>
      </c>
      <c r="AZ44" s="793">
        <v>2041.3812439</v>
      </c>
      <c r="BA44" s="793">
        <v>1541.8145289</v>
      </c>
      <c r="BB44" s="793">
        <v>804.36151351</v>
      </c>
      <c r="BC44" s="793">
        <v>410.65094011</v>
      </c>
      <c r="BD44" s="793">
        <v>-20.34012771</v>
      </c>
      <c r="BE44" s="793">
        <v>-517.2217232</v>
      </c>
      <c r="BF44" s="793">
        <v>-2680.591383</v>
      </c>
      <c r="BG44" s="793">
        <v>736.49426016</v>
      </c>
      <c r="BH44" s="793">
        <v>715.638207</v>
      </c>
      <c r="BI44" s="793">
        <v>1313.6732107</v>
      </c>
      <c r="BJ44" s="793">
        <v>-3268.024941</v>
      </c>
      <c r="BK44" s="793">
        <v>-348.6822901</v>
      </c>
      <c r="BL44" s="793">
        <v>-110.9359615</v>
      </c>
      <c r="BM44" s="793">
        <v>-965.1509963</v>
      </c>
      <c r="BN44" s="793">
        <v>-2518.53365</v>
      </c>
      <c r="BO44" s="793">
        <v>838.04164205</v>
      </c>
      <c r="BP44" s="793">
        <v>1521.3270669</v>
      </c>
      <c r="BQ44" s="793">
        <v>-856.8398712</v>
      </c>
      <c r="BR44" s="793">
        <v>850.26025985</v>
      </c>
      <c r="BS44" s="794">
        <v>-1596.816285</v>
      </c>
      <c r="BT44" s="794">
        <v>478.3663885</v>
      </c>
      <c r="BU44" s="794">
        <v>1846.0525566</v>
      </c>
      <c r="BV44" s="794">
        <v>517.93502167</v>
      </c>
      <c r="BW44" s="794">
        <v>-2943.107259</v>
      </c>
      <c r="BX44" s="794">
        <v>-979.4307456</v>
      </c>
      <c r="BY44" s="794">
        <v>-1897.381919</v>
      </c>
      <c r="BZ44" s="794">
        <v>-2590.942744</v>
      </c>
      <c r="CA44" s="794">
        <v>-1388.002858</v>
      </c>
    </row>
    <row r="45" spans="2:79" ht="15">
      <c r="B45" s="4" t="s">
        <v>754</v>
      </c>
      <c r="C45" s="791">
        <v>-285.6814945</v>
      </c>
      <c r="D45" s="791">
        <v>-446.1415011</v>
      </c>
      <c r="E45" s="791">
        <v>202.10764361</v>
      </c>
      <c r="F45" s="791">
        <v>974.35550325</v>
      </c>
      <c r="G45" s="791">
        <v>-281.0236427</v>
      </c>
      <c r="H45" s="791">
        <v>946.1175289</v>
      </c>
      <c r="I45" s="791">
        <v>-4.091724794</v>
      </c>
      <c r="J45" s="791">
        <v>244.96022762</v>
      </c>
      <c r="K45" s="791">
        <v>-812.1873547</v>
      </c>
      <c r="L45" s="791">
        <v>-867.7327721</v>
      </c>
      <c r="M45" s="791">
        <v>398.77178608</v>
      </c>
      <c r="N45" s="791">
        <v>-423.4758133</v>
      </c>
      <c r="O45" s="791">
        <v>151.82638887</v>
      </c>
      <c r="P45" s="791">
        <v>-33.75851123</v>
      </c>
      <c r="Q45" s="791">
        <v>-579.9505484</v>
      </c>
      <c r="R45" s="791">
        <v>-911.8025223</v>
      </c>
      <c r="S45" s="791">
        <v>-759.5096764</v>
      </c>
      <c r="T45" s="791">
        <v>-247.6147124</v>
      </c>
      <c r="U45" s="791">
        <v>434.16287431</v>
      </c>
      <c r="V45" s="791">
        <v>629.47679253</v>
      </c>
      <c r="W45" s="791">
        <v>563.38503968</v>
      </c>
      <c r="X45" s="791">
        <v>-1512.289835</v>
      </c>
      <c r="Y45" s="791">
        <v>-441.9316084</v>
      </c>
      <c r="Z45" s="791">
        <v>1697.3158664</v>
      </c>
      <c r="AA45" s="791">
        <v>-1166.972071</v>
      </c>
      <c r="AB45" s="791">
        <v>106.56150916</v>
      </c>
      <c r="AC45" s="791">
        <v>1019.1577916</v>
      </c>
      <c r="AD45" s="791">
        <v>868.70721795</v>
      </c>
      <c r="AE45" s="791">
        <v>-470.5281864</v>
      </c>
      <c r="AF45" s="791">
        <v>298.29136789</v>
      </c>
      <c r="AG45" s="791">
        <v>272.54091152</v>
      </c>
      <c r="AH45" s="791">
        <v>672.43055715</v>
      </c>
      <c r="AI45" s="791">
        <v>-210.638359</v>
      </c>
      <c r="AJ45" s="791">
        <v>105.55740195</v>
      </c>
      <c r="AK45" s="791">
        <v>-1040.074368</v>
      </c>
      <c r="AL45" s="791">
        <v>463.4182144</v>
      </c>
      <c r="AM45" s="791">
        <v>1707.792482</v>
      </c>
      <c r="AN45" s="791">
        <v>932.98370101</v>
      </c>
      <c r="AO45" s="791">
        <v>-376.2051029</v>
      </c>
      <c r="AP45" s="791">
        <v>1261.3523171</v>
      </c>
      <c r="AQ45" s="791">
        <v>-1708.660682</v>
      </c>
      <c r="AR45" s="791">
        <v>630.51683344</v>
      </c>
      <c r="AS45" s="791">
        <v>-607.9508431</v>
      </c>
      <c r="AT45" s="791">
        <v>835.64843831</v>
      </c>
      <c r="AU45" s="791">
        <v>134.95034336</v>
      </c>
      <c r="AV45" s="791">
        <v>349.65820643</v>
      </c>
      <c r="AW45" s="791">
        <v>1253.3654002</v>
      </c>
      <c r="AX45" s="791">
        <v>1859.4326679</v>
      </c>
      <c r="AY45" s="791">
        <v>88.885389525</v>
      </c>
      <c r="AZ45" s="791">
        <v>534.09768318</v>
      </c>
      <c r="BA45" s="791">
        <v>1560.4429693</v>
      </c>
      <c r="BB45" s="791">
        <v>-447.2461999</v>
      </c>
      <c r="BC45" s="791">
        <v>1252.7247711</v>
      </c>
      <c r="BD45" s="791">
        <v>1772.608506</v>
      </c>
      <c r="BE45" s="791">
        <v>888.3606401</v>
      </c>
      <c r="BF45" s="791">
        <v>-1627.491043</v>
      </c>
      <c r="BG45" s="791">
        <v>1166.5275457</v>
      </c>
      <c r="BH45" s="791">
        <v>-354.8529441</v>
      </c>
      <c r="BI45" s="791">
        <v>1233.9703912</v>
      </c>
      <c r="BJ45" s="791">
        <v>-274.8372709</v>
      </c>
      <c r="BK45" s="791">
        <v>1700.6820187</v>
      </c>
      <c r="BL45" s="791">
        <v>-903.7858682</v>
      </c>
      <c r="BM45" s="791">
        <v>715.93010079</v>
      </c>
      <c r="BN45" s="791">
        <v>-972.7936918</v>
      </c>
      <c r="BO45" s="791">
        <v>1560.880396</v>
      </c>
      <c r="BP45" s="791">
        <v>1066.3092529</v>
      </c>
      <c r="BQ45" s="791">
        <v>-1359.074253</v>
      </c>
      <c r="BR45" s="791">
        <v>1611.022166</v>
      </c>
      <c r="BS45" s="792">
        <v>-1412.226455</v>
      </c>
      <c r="BT45" s="792">
        <v>-680.2487222</v>
      </c>
      <c r="BU45" s="792">
        <v>1877.8184404</v>
      </c>
      <c r="BV45" s="792">
        <v>-222.3593311</v>
      </c>
      <c r="BW45" s="792">
        <v>-257.4167619</v>
      </c>
      <c r="BX45" s="792">
        <v>-1155.888377</v>
      </c>
      <c r="BY45" s="792">
        <v>-1007.321467</v>
      </c>
      <c r="BZ45" s="792">
        <v>3024.8613477</v>
      </c>
      <c r="CA45" s="792">
        <v>-2015.176725</v>
      </c>
    </row>
    <row r="46" spans="2:79" ht="15">
      <c r="B46" s="4" t="s">
        <v>757</v>
      </c>
      <c r="C46" s="793">
        <v>-1054.872484</v>
      </c>
      <c r="D46" s="793">
        <v>-591.6037892</v>
      </c>
      <c r="E46" s="793">
        <v>-184.5541311</v>
      </c>
      <c r="F46" s="793">
        <v>124.19187312</v>
      </c>
      <c r="G46" s="793">
        <v>-218.4169387</v>
      </c>
      <c r="H46" s="793">
        <v>-581.4665931</v>
      </c>
      <c r="I46" s="793">
        <v>239.32494219</v>
      </c>
      <c r="J46" s="793">
        <v>400.02629373</v>
      </c>
      <c r="K46" s="793">
        <v>-163.3835456</v>
      </c>
      <c r="L46" s="793">
        <v>-380.8699028</v>
      </c>
      <c r="M46" s="793">
        <v>328.04512453</v>
      </c>
      <c r="N46" s="793">
        <v>-1023.904683</v>
      </c>
      <c r="O46" s="793">
        <v>453.03797537</v>
      </c>
      <c r="P46" s="793">
        <v>308.87480657</v>
      </c>
      <c r="Q46" s="793">
        <v>-352.7541735</v>
      </c>
      <c r="R46" s="793">
        <v>-457.0890144</v>
      </c>
      <c r="S46" s="793">
        <v>-333.28582</v>
      </c>
      <c r="T46" s="793">
        <v>62.738069676</v>
      </c>
      <c r="U46" s="793">
        <v>158.16679709</v>
      </c>
      <c r="V46" s="793">
        <v>390.42151748</v>
      </c>
      <c r="W46" s="793">
        <v>-604.8386556</v>
      </c>
      <c r="X46" s="793">
        <v>-1068.779386</v>
      </c>
      <c r="Y46" s="793">
        <v>446.74369023</v>
      </c>
      <c r="Z46" s="793">
        <v>871.96347344</v>
      </c>
      <c r="AA46" s="793">
        <v>-572.8145187</v>
      </c>
      <c r="AB46" s="793">
        <v>510.78615002</v>
      </c>
      <c r="AC46" s="793">
        <v>150.48832471</v>
      </c>
      <c r="AD46" s="793">
        <v>322.50576507</v>
      </c>
      <c r="AE46" s="793">
        <v>2323.0035274</v>
      </c>
      <c r="AF46" s="793">
        <v>190.56454911</v>
      </c>
      <c r="AG46" s="793">
        <v>-26.39753075</v>
      </c>
      <c r="AH46" s="793">
        <v>1207.3336136</v>
      </c>
      <c r="AI46" s="793">
        <v>240.46780491</v>
      </c>
      <c r="AJ46" s="793">
        <v>524.78399903</v>
      </c>
      <c r="AK46" s="793">
        <v>633.62793352</v>
      </c>
      <c r="AL46" s="793">
        <v>906.22300431</v>
      </c>
      <c r="AM46" s="793">
        <v>-144.4243239</v>
      </c>
      <c r="AN46" s="793">
        <v>-1317.408182</v>
      </c>
      <c r="AO46" s="793">
        <v>1582.3465064</v>
      </c>
      <c r="AP46" s="793">
        <v>1238.4574047</v>
      </c>
      <c r="AQ46" s="793">
        <v>822.91286216</v>
      </c>
      <c r="AR46" s="793">
        <v>1155.784577</v>
      </c>
      <c r="AS46" s="793">
        <v>4828.998923</v>
      </c>
      <c r="AT46" s="793">
        <v>3680.19424</v>
      </c>
      <c r="AU46" s="793">
        <v>1431.6575383</v>
      </c>
      <c r="AV46" s="793">
        <v>-51.19947887</v>
      </c>
      <c r="AW46" s="793">
        <v>1473.8950422</v>
      </c>
      <c r="AX46" s="793">
        <v>830.55642679</v>
      </c>
      <c r="AY46" s="793">
        <v>505.6186803</v>
      </c>
      <c r="AZ46" s="793">
        <v>-1507.283561</v>
      </c>
      <c r="BA46" s="793">
        <v>18.628440437</v>
      </c>
      <c r="BB46" s="793">
        <v>-1251.607713</v>
      </c>
      <c r="BC46" s="793">
        <v>842.07383095</v>
      </c>
      <c r="BD46" s="793">
        <v>1792.9486337</v>
      </c>
      <c r="BE46" s="793">
        <v>1405.5823633</v>
      </c>
      <c r="BF46" s="793">
        <v>1053.1003399</v>
      </c>
      <c r="BG46" s="793">
        <v>430.0332855</v>
      </c>
      <c r="BH46" s="793">
        <v>-1070.491151</v>
      </c>
      <c r="BI46" s="793">
        <v>-79.70281955</v>
      </c>
      <c r="BJ46" s="793">
        <v>2993.1876705</v>
      </c>
      <c r="BK46" s="793">
        <v>2049.3643089</v>
      </c>
      <c r="BL46" s="793">
        <v>-792.8499067</v>
      </c>
      <c r="BM46" s="793">
        <v>1681.0810971</v>
      </c>
      <c r="BN46" s="793">
        <v>1545.7399583</v>
      </c>
      <c r="BO46" s="793">
        <v>722.83875398</v>
      </c>
      <c r="BP46" s="793">
        <v>-455.017814</v>
      </c>
      <c r="BQ46" s="793">
        <v>-502.2343816</v>
      </c>
      <c r="BR46" s="793">
        <v>760.76190615</v>
      </c>
      <c r="BS46" s="794">
        <v>184.58982999</v>
      </c>
      <c r="BT46" s="794">
        <v>-1158.615111</v>
      </c>
      <c r="BU46" s="794">
        <v>31.765883799</v>
      </c>
      <c r="BV46" s="794">
        <v>-740.2943528</v>
      </c>
      <c r="BW46" s="794">
        <v>2685.6904973</v>
      </c>
      <c r="BX46" s="794">
        <v>-176.4576314</v>
      </c>
      <c r="BY46" s="794">
        <v>890.06045273</v>
      </c>
      <c r="BZ46" s="794">
        <v>5615.8040917</v>
      </c>
      <c r="CA46" s="794">
        <v>-627.1738674</v>
      </c>
    </row>
    <row r="47" spans="2:79" ht="15">
      <c r="B47" s="4" t="s">
        <v>763</v>
      </c>
      <c r="C47" s="791">
        <v>212.44663601</v>
      </c>
      <c r="D47" s="791">
        <v>101.17974016</v>
      </c>
      <c r="E47" s="791">
        <v>317.06442008</v>
      </c>
      <c r="F47" s="791">
        <v>231.33312616</v>
      </c>
      <c r="G47" s="791">
        <v>322.97745309</v>
      </c>
      <c r="H47" s="791">
        <v>67.23416818</v>
      </c>
      <c r="I47" s="791">
        <v>199.00553535</v>
      </c>
      <c r="J47" s="791">
        <v>636.67113497</v>
      </c>
      <c r="K47" s="791">
        <v>102.73142608</v>
      </c>
      <c r="L47" s="791">
        <v>262.25466795</v>
      </c>
      <c r="M47" s="791">
        <v>-244.6490916</v>
      </c>
      <c r="N47" s="791">
        <v>18.39521174</v>
      </c>
      <c r="O47" s="791">
        <v>-270.1672294</v>
      </c>
      <c r="P47" s="791">
        <v>-198.0137969</v>
      </c>
      <c r="Q47" s="791">
        <v>329.31675787</v>
      </c>
      <c r="R47" s="791">
        <v>-49.30758671</v>
      </c>
      <c r="S47" s="791">
        <v>417.04688086</v>
      </c>
      <c r="T47" s="791">
        <v>386.52715133</v>
      </c>
      <c r="U47" s="791">
        <v>483.05570398</v>
      </c>
      <c r="V47" s="791">
        <v>1183.455805</v>
      </c>
      <c r="W47" s="791">
        <v>-528.9856079</v>
      </c>
      <c r="X47" s="791">
        <v>991.59039554</v>
      </c>
      <c r="Y47" s="791">
        <v>1259.5859103</v>
      </c>
      <c r="Z47" s="791">
        <v>3.95636043</v>
      </c>
      <c r="AA47" s="791">
        <v>215.68209866</v>
      </c>
      <c r="AB47" s="791">
        <v>-869.5967613</v>
      </c>
      <c r="AC47" s="791">
        <v>427.40918956</v>
      </c>
      <c r="AD47" s="791">
        <v>259.2111728</v>
      </c>
      <c r="AE47" s="791">
        <v>3428.9953323</v>
      </c>
      <c r="AF47" s="791">
        <v>1025.1783728</v>
      </c>
      <c r="AG47" s="791">
        <v>97.04107801</v>
      </c>
      <c r="AH47" s="791">
        <v>137.42721703</v>
      </c>
      <c r="AI47" s="791">
        <v>671.45433224</v>
      </c>
      <c r="AJ47" s="791">
        <v>949.14624004</v>
      </c>
      <c r="AK47" s="791">
        <v>1441.6108811</v>
      </c>
      <c r="AL47" s="791">
        <v>-486.6516262</v>
      </c>
      <c r="AM47" s="791">
        <v>84.10984385</v>
      </c>
      <c r="AN47" s="791">
        <v>-205.6136994</v>
      </c>
      <c r="AO47" s="791">
        <v>1255.2500193</v>
      </c>
      <c r="AP47" s="791">
        <v>317.36515167</v>
      </c>
      <c r="AQ47" s="791">
        <v>367.63684909</v>
      </c>
      <c r="AR47" s="791">
        <v>1141.1969793</v>
      </c>
      <c r="AS47" s="791">
        <v>440.23780569</v>
      </c>
      <c r="AT47" s="791">
        <v>1193.401721</v>
      </c>
      <c r="AU47" s="791">
        <v>1206.1008303</v>
      </c>
      <c r="AV47" s="791">
        <v>1229.6305938</v>
      </c>
      <c r="AW47" s="791">
        <v>1322.5851774</v>
      </c>
      <c r="AX47" s="791">
        <v>-16.16288713</v>
      </c>
      <c r="AY47" s="791">
        <v>830.955183</v>
      </c>
      <c r="AZ47" s="791">
        <v>1369.7329346</v>
      </c>
      <c r="BA47" s="791">
        <v>1437.9023014</v>
      </c>
      <c r="BB47" s="791">
        <v>1767.061977</v>
      </c>
      <c r="BC47" s="791">
        <v>2069.5044145</v>
      </c>
      <c r="BD47" s="791">
        <v>2049.7060949</v>
      </c>
      <c r="BE47" s="791">
        <v>2037.4908959</v>
      </c>
      <c r="BF47" s="791">
        <v>789.53353556</v>
      </c>
      <c r="BG47" s="791">
        <v>676.90686616</v>
      </c>
      <c r="BH47" s="791">
        <v>1114.4372536</v>
      </c>
      <c r="BI47" s="791">
        <v>2099.7186821</v>
      </c>
      <c r="BJ47" s="791">
        <v>545.51503845</v>
      </c>
      <c r="BK47" s="791">
        <v>68.71457347</v>
      </c>
      <c r="BL47" s="791">
        <v>95.93842058</v>
      </c>
      <c r="BM47" s="791">
        <v>123.98095428</v>
      </c>
      <c r="BN47" s="791">
        <v>126.71783128</v>
      </c>
      <c r="BO47" s="791">
        <v>98.23406838</v>
      </c>
      <c r="BP47" s="791">
        <v>-154.9420875</v>
      </c>
      <c r="BQ47" s="791">
        <v>85.4864342</v>
      </c>
      <c r="BR47" s="791">
        <v>136.34226659</v>
      </c>
      <c r="BS47" s="792">
        <v>92.81878938</v>
      </c>
      <c r="BT47" s="792">
        <v>154.24255988</v>
      </c>
      <c r="BU47" s="792">
        <v>125.54685624</v>
      </c>
      <c r="BV47" s="792">
        <v>172.50492791</v>
      </c>
      <c r="BW47" s="792">
        <v>136.81381924</v>
      </c>
      <c r="BX47" s="792">
        <v>149.58389066</v>
      </c>
      <c r="BY47" s="792">
        <v>168.83693705</v>
      </c>
      <c r="BZ47" s="792">
        <v>731.61790155</v>
      </c>
      <c r="CA47" s="792">
        <v>2350.9368853</v>
      </c>
    </row>
    <row r="48" spans="2:79" s="207" customFormat="1" ht="15">
      <c r="B48" s="786" t="s">
        <v>452</v>
      </c>
      <c r="C48" s="789">
        <v>213.8196018</v>
      </c>
      <c r="D48" s="789">
        <v>96.212122386</v>
      </c>
      <c r="E48" s="789">
        <v>-3.916121149</v>
      </c>
      <c r="F48" s="789">
        <v>-288.9778499</v>
      </c>
      <c r="G48" s="789">
        <v>47.227835297</v>
      </c>
      <c r="H48" s="789">
        <v>-119.4517527</v>
      </c>
      <c r="I48" s="789">
        <v>-175.2983288</v>
      </c>
      <c r="J48" s="789">
        <v>57.000331757</v>
      </c>
      <c r="K48" s="789">
        <v>150.39805399</v>
      </c>
      <c r="L48" s="789">
        <v>88.792728449</v>
      </c>
      <c r="M48" s="789">
        <v>-79.54964826</v>
      </c>
      <c r="N48" s="789">
        <v>-22.92433338</v>
      </c>
      <c r="O48" s="789">
        <v>-84.05251967</v>
      </c>
      <c r="P48" s="789">
        <v>-4.719315682</v>
      </c>
      <c r="Q48" s="789">
        <v>-9.119068728</v>
      </c>
      <c r="R48" s="789">
        <v>203.29379305</v>
      </c>
      <c r="S48" s="789">
        <v>161.47733411</v>
      </c>
      <c r="T48" s="789">
        <v>217.06126925</v>
      </c>
      <c r="U48" s="789">
        <v>-37.62786724</v>
      </c>
      <c r="V48" s="789">
        <v>-274.0377692</v>
      </c>
      <c r="W48" s="789">
        <v>212.53779632</v>
      </c>
      <c r="X48" s="789">
        <v>51.267103192</v>
      </c>
      <c r="Y48" s="789">
        <v>148.05292972</v>
      </c>
      <c r="Z48" s="789">
        <v>-28.25552901</v>
      </c>
      <c r="AA48" s="789">
        <v>32.579877147</v>
      </c>
      <c r="AB48" s="789">
        <v>74.3566092</v>
      </c>
      <c r="AC48" s="789">
        <v>185.23653112</v>
      </c>
      <c r="AD48" s="789">
        <v>-246.5421204</v>
      </c>
      <c r="AE48" s="789">
        <v>243.92278766</v>
      </c>
      <c r="AF48" s="789">
        <v>112.43978186</v>
      </c>
      <c r="AG48" s="789">
        <v>-130.9801981</v>
      </c>
      <c r="AH48" s="789">
        <v>136.69037115</v>
      </c>
      <c r="AI48" s="789">
        <v>-225.5668091</v>
      </c>
      <c r="AJ48" s="789">
        <v>-137.2862553</v>
      </c>
      <c r="AK48" s="789">
        <v>126.18259107</v>
      </c>
      <c r="AL48" s="789">
        <v>-224.4321022</v>
      </c>
      <c r="AM48" s="789">
        <v>210.57171854</v>
      </c>
      <c r="AN48" s="789">
        <v>-368.3617691</v>
      </c>
      <c r="AO48" s="789">
        <v>-153.5246436</v>
      </c>
      <c r="AP48" s="789">
        <v>-17.49541354</v>
      </c>
      <c r="AQ48" s="789">
        <v>321.56293829</v>
      </c>
      <c r="AR48" s="789">
        <v>-25.14018496</v>
      </c>
      <c r="AS48" s="789">
        <v>-272.6666654</v>
      </c>
      <c r="AT48" s="789">
        <v>-623.1839621</v>
      </c>
      <c r="AU48" s="789">
        <v>588.89287949</v>
      </c>
      <c r="AV48" s="789">
        <v>232.69543836</v>
      </c>
      <c r="AW48" s="789">
        <v>470.18949937</v>
      </c>
      <c r="AX48" s="789">
        <v>-196.1628846</v>
      </c>
      <c r="AY48" s="789">
        <v>169.77528329</v>
      </c>
      <c r="AZ48" s="789">
        <v>-10.04275472</v>
      </c>
      <c r="BA48" s="789">
        <v>18.909610955</v>
      </c>
      <c r="BB48" s="789">
        <v>-366.5684538</v>
      </c>
      <c r="BC48" s="789">
        <v>359.93680176</v>
      </c>
      <c r="BD48" s="789">
        <v>331.05319257</v>
      </c>
      <c r="BE48" s="789">
        <v>220.7552662</v>
      </c>
      <c r="BF48" s="789">
        <v>-149.8995342</v>
      </c>
      <c r="BG48" s="789">
        <v>-73.37880218</v>
      </c>
      <c r="BH48" s="789">
        <v>256.17790547</v>
      </c>
      <c r="BI48" s="789">
        <v>30.114253069</v>
      </c>
      <c r="BJ48" s="789">
        <v>258.79156858</v>
      </c>
      <c r="BK48" s="789">
        <v>245.13702094</v>
      </c>
      <c r="BL48" s="789">
        <v>-29.21124998</v>
      </c>
      <c r="BM48" s="789">
        <v>40.307198536</v>
      </c>
      <c r="BN48" s="789">
        <v>63.749576014</v>
      </c>
      <c r="BO48" s="789">
        <v>-193.071689</v>
      </c>
      <c r="BP48" s="789">
        <v>-568.9250362</v>
      </c>
      <c r="BQ48" s="789">
        <v>36.71390592</v>
      </c>
      <c r="BR48" s="789">
        <v>457.97417433</v>
      </c>
      <c r="BS48" s="790">
        <v>574.0118656</v>
      </c>
      <c r="BT48" s="790">
        <v>143.52376831</v>
      </c>
      <c r="BU48" s="790">
        <v>36.928915198</v>
      </c>
      <c r="BV48" s="790">
        <v>-20.50591669</v>
      </c>
      <c r="BW48" s="790">
        <v>470.39886452</v>
      </c>
      <c r="BX48" s="790">
        <v>557.37212741</v>
      </c>
      <c r="BY48" s="790">
        <v>-308.5432744</v>
      </c>
      <c r="BZ48" s="790">
        <v>43.184030445</v>
      </c>
      <c r="CA48" s="790">
        <v>455.33085682</v>
      </c>
    </row>
    <row r="49" spans="2:79" s="207" customFormat="1" ht="15">
      <c r="B49" s="787" t="s">
        <v>453</v>
      </c>
      <c r="C49" s="795">
        <v>92.38635133</v>
      </c>
      <c r="D49" s="795">
        <v>72.49332499</v>
      </c>
      <c r="E49" s="795">
        <v>42.763939</v>
      </c>
      <c r="F49" s="795">
        <v>-219.986891171</v>
      </c>
      <c r="G49" s="795">
        <v>-752.71163199</v>
      </c>
      <c r="H49" s="795">
        <v>-476.49290888</v>
      </c>
      <c r="I49" s="795">
        <v>-396.82951965</v>
      </c>
      <c r="J49" s="795">
        <v>-828.07834867</v>
      </c>
      <c r="K49" s="795">
        <v>-195.59718256</v>
      </c>
      <c r="L49" s="795">
        <v>-523.59543825</v>
      </c>
      <c r="M49" s="795">
        <v>-141.7664077</v>
      </c>
      <c r="N49" s="795">
        <v>-443.51247154</v>
      </c>
      <c r="O49" s="795">
        <v>-419.8738063</v>
      </c>
      <c r="P49" s="795">
        <v>116.52921974</v>
      </c>
      <c r="Q49" s="795">
        <v>-288.889878023</v>
      </c>
      <c r="R49" s="795">
        <v>-60.16774319</v>
      </c>
      <c r="S49" s="795">
        <v>-862.62227076</v>
      </c>
      <c r="T49" s="795">
        <v>-388.200861479</v>
      </c>
      <c r="U49" s="795">
        <v>-405.547215708</v>
      </c>
      <c r="V49" s="795">
        <v>-1528.845837</v>
      </c>
      <c r="W49" s="795">
        <v>193.8474545</v>
      </c>
      <c r="X49" s="795">
        <v>-1190.51280254</v>
      </c>
      <c r="Y49" s="795">
        <v>-1953.548146</v>
      </c>
      <c r="Z49" s="795">
        <v>-283.18417013</v>
      </c>
      <c r="AA49" s="795">
        <v>-859.44432396</v>
      </c>
      <c r="AB49" s="795">
        <v>254.9509933</v>
      </c>
      <c r="AC49" s="795">
        <v>-956.19180216</v>
      </c>
      <c r="AD49" s="795">
        <v>-1335.6337368</v>
      </c>
      <c r="AE49" s="795">
        <v>-5248.0573633</v>
      </c>
      <c r="AF49" s="795">
        <v>-2335.8767978</v>
      </c>
      <c r="AG49" s="795">
        <v>-1652.30883401</v>
      </c>
      <c r="AH49" s="795">
        <v>-1106.98250473</v>
      </c>
      <c r="AI49" s="795">
        <v>-2227.40943324</v>
      </c>
      <c r="AJ49" s="795">
        <v>-2218.66473304</v>
      </c>
      <c r="AK49" s="795">
        <v>-2967.3191741</v>
      </c>
      <c r="AL49" s="795">
        <v>-2083.9187688</v>
      </c>
      <c r="AM49" s="795">
        <v>-834.40131795</v>
      </c>
      <c r="AN49" s="795">
        <v>-971.2762226</v>
      </c>
      <c r="AO49" s="795">
        <v>-2800.4917643</v>
      </c>
      <c r="AP49" s="795">
        <v>-1822.77100467</v>
      </c>
      <c r="AQ49" s="795">
        <v>-1386.95597609</v>
      </c>
      <c r="AR49" s="795">
        <v>-2566.8158223</v>
      </c>
      <c r="AS49" s="795">
        <v>-4027.83933169</v>
      </c>
      <c r="AT49" s="795">
        <v>-4492.4519</v>
      </c>
      <c r="AU49" s="795">
        <v>-2617.2379433</v>
      </c>
      <c r="AV49" s="795">
        <v>-2805.1626558</v>
      </c>
      <c r="AW49" s="795">
        <v>-3874.4439024</v>
      </c>
      <c r="AX49" s="795">
        <v>-3152.35921887</v>
      </c>
      <c r="AY49" s="795">
        <v>-2380.272672</v>
      </c>
      <c r="AZ49" s="795">
        <v>-4562.7148566</v>
      </c>
      <c r="BA49" s="795">
        <v>-4958.1355724</v>
      </c>
      <c r="BB49" s="795">
        <v>-5056.766588</v>
      </c>
      <c r="BC49" s="795">
        <v>-5164.1486435</v>
      </c>
      <c r="BD49" s="795">
        <v>-3942.1856259</v>
      </c>
      <c r="BE49" s="795">
        <v>-5466.6447179</v>
      </c>
      <c r="BF49" s="795">
        <v>-4111.83813256</v>
      </c>
      <c r="BG49" s="795">
        <v>-4835.04990516</v>
      </c>
      <c r="BH49" s="795">
        <v>-5058.0068616</v>
      </c>
      <c r="BI49" s="795">
        <v>-7094.8448461</v>
      </c>
      <c r="BJ49" s="795">
        <v>-6739.04369845</v>
      </c>
      <c r="BK49" s="795">
        <v>-5251.18878447</v>
      </c>
      <c r="BL49" s="795">
        <v>-4441.42275858</v>
      </c>
      <c r="BM49" s="795">
        <v>-5100.45436528</v>
      </c>
      <c r="BN49" s="795">
        <v>-3865.78063228</v>
      </c>
      <c r="BO49" s="795">
        <v>-3721.64550238</v>
      </c>
      <c r="BP49" s="795">
        <v>-2997.9936765</v>
      </c>
      <c r="BQ49" s="795">
        <v>-3507.9550712</v>
      </c>
      <c r="BR49" s="795">
        <v>-2212.97740759</v>
      </c>
      <c r="BS49" s="796">
        <v>-3013.73258938</v>
      </c>
      <c r="BT49" s="796">
        <v>-2518.39614788</v>
      </c>
      <c r="BU49" s="796">
        <v>-2849.69912524</v>
      </c>
      <c r="BV49" s="796">
        <v>-1770.74454091</v>
      </c>
      <c r="BW49" s="796">
        <v>-2472.10073424</v>
      </c>
      <c r="BX49" s="796">
        <v>-2784.15757666</v>
      </c>
      <c r="BY49" s="796">
        <v>-3626.77527205</v>
      </c>
      <c r="BZ49" s="796">
        <v>-4449.90511755</v>
      </c>
      <c r="CA49" s="796">
        <v>-5509.6868833</v>
      </c>
    </row>
    <row r="50" spans="2:7" ht="15">
      <c r="B50" s="17"/>
      <c r="C50" s="18"/>
      <c r="D50" s="19"/>
      <c r="E50" s="19"/>
      <c r="F50" s="19"/>
      <c r="G50" s="19"/>
    </row>
    <row r="51" ht="12.75">
      <c r="B51" s="7" t="s">
        <v>454</v>
      </c>
    </row>
  </sheetData>
  <sheetProtection/>
  <mergeCells count="21">
    <mergeCell ref="BW6:BZ6"/>
    <mergeCell ref="B2:C2"/>
    <mergeCell ref="C6:F6"/>
    <mergeCell ref="AY6:BB6"/>
    <mergeCell ref="G6:J6"/>
    <mergeCell ref="K6:N6"/>
    <mergeCell ref="BS6:BV6"/>
    <mergeCell ref="AI6:AL6"/>
    <mergeCell ref="AM6:AP6"/>
    <mergeCell ref="AQ6:AT6"/>
    <mergeCell ref="AU6:AX6"/>
    <mergeCell ref="O6:R6"/>
    <mergeCell ref="S6:V6"/>
    <mergeCell ref="W6:Z6"/>
    <mergeCell ref="AA6:AD6"/>
    <mergeCell ref="AE6:AH6"/>
    <mergeCell ref="CA6:CD6"/>
    <mergeCell ref="BC6:BF6"/>
    <mergeCell ref="BG6:BJ6"/>
    <mergeCell ref="BK6:BN6"/>
    <mergeCell ref="BO6:BR6"/>
  </mergeCells>
  <hyperlinks>
    <hyperlink ref="B1" location="'Indice '!C25" display="INDICE "/>
  </hyperlinks>
  <printOptions/>
  <pageMargins left="0.75" right="0.75" top="1" bottom="1" header="0" footer="0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B1:BA133"/>
  <sheetViews>
    <sheetView zoomScale="70" zoomScaleNormal="70" zoomScalePageLayoutView="0" workbookViewId="0" topLeftCell="B1">
      <pane xSplit="1" ySplit="12" topLeftCell="AH13" activePane="bottomRight" state="frozen"/>
      <selection pane="topLeft" activeCell="P54" sqref="P54"/>
      <selection pane="topRight" activeCell="P54" sqref="P54"/>
      <selection pane="bottomLeft" activeCell="P54" sqref="P54"/>
      <selection pane="bottomRight" activeCell="BA13" sqref="BA13"/>
    </sheetView>
  </sheetViews>
  <sheetFormatPr defaultColWidth="11.421875" defaultRowHeight="12.75"/>
  <cols>
    <col min="1" max="1" width="1.28515625" style="209" customWidth="1"/>
    <col min="2" max="2" width="45.140625" style="209" customWidth="1"/>
    <col min="3" max="4" width="11.8515625" style="209" customWidth="1"/>
    <col min="5" max="5" width="15.140625" style="209" customWidth="1"/>
    <col min="6" max="6" width="18.421875" style="209" customWidth="1"/>
    <col min="7" max="7" width="16.421875" style="209" customWidth="1"/>
    <col min="8" max="8" width="17.7109375" style="209" customWidth="1"/>
    <col min="9" max="9" width="16.28125" style="209" customWidth="1"/>
    <col min="10" max="10" width="14.8515625" style="209" customWidth="1"/>
    <col min="11" max="11" width="16.421875" style="209" customWidth="1"/>
    <col min="12" max="12" width="16.28125" style="209" customWidth="1"/>
    <col min="13" max="13" width="14.57421875" style="209" customWidth="1"/>
    <col min="14" max="22" width="11.8515625" style="209" customWidth="1"/>
    <col min="23" max="24" width="11.421875" style="209" customWidth="1"/>
    <col min="25" max="25" width="12.421875" style="209" customWidth="1"/>
    <col min="26" max="29" width="11.421875" style="209" customWidth="1"/>
    <col min="30" max="30" width="14.140625" style="209" customWidth="1"/>
    <col min="31" max="31" width="14.28125" style="209" customWidth="1"/>
    <col min="32" max="32" width="12.421875" style="209" customWidth="1"/>
    <col min="33" max="40" width="11.421875" style="209" customWidth="1"/>
    <col min="41" max="41" width="9.8515625" style="209" customWidth="1"/>
    <col min="42" max="42" width="13.140625" style="209" customWidth="1"/>
    <col min="43" max="46" width="11.421875" style="209" customWidth="1"/>
    <col min="47" max="47" width="13.421875" style="209" customWidth="1"/>
    <col min="48" max="16384" width="11.421875" style="209" customWidth="1"/>
  </cols>
  <sheetData>
    <row r="1" ht="15.75">
      <c r="B1" s="1097" t="s">
        <v>529</v>
      </c>
    </row>
    <row r="2" spans="2:6" ht="15.75">
      <c r="B2" s="1392" t="s">
        <v>543</v>
      </c>
      <c r="C2" s="1392"/>
      <c r="D2" s="1392"/>
      <c r="E2" s="1392"/>
      <c r="F2" s="1392"/>
    </row>
    <row r="3" spans="2:8" ht="15.75">
      <c r="B3" s="259"/>
      <c r="C3" s="259"/>
      <c r="D3" s="259"/>
      <c r="E3" s="259"/>
      <c r="F3" s="259"/>
      <c r="G3" s="13"/>
      <c r="H3" s="13"/>
    </row>
    <row r="4" spans="2:12" ht="18.75">
      <c r="B4" s="260" t="s">
        <v>544</v>
      </c>
      <c r="C4" s="261"/>
      <c r="D4" s="261"/>
      <c r="E4" s="261"/>
      <c r="F4" s="261"/>
      <c r="G4" s="262"/>
      <c r="H4" s="262"/>
      <c r="I4" s="262"/>
      <c r="J4" s="262"/>
      <c r="K4" s="262"/>
      <c r="L4" s="262"/>
    </row>
    <row r="5" spans="2:12" ht="18.75">
      <c r="B5" s="263" t="s">
        <v>239</v>
      </c>
      <c r="C5" s="264"/>
      <c r="D5" s="264"/>
      <c r="E5" s="264"/>
      <c r="F5" s="264"/>
      <c r="G5" s="262"/>
      <c r="H5" s="262"/>
      <c r="I5" s="262"/>
      <c r="J5" s="262"/>
      <c r="K5" s="262"/>
      <c r="L5" s="262"/>
    </row>
    <row r="6" spans="2:12" ht="18.75">
      <c r="B6" s="44" t="s">
        <v>284</v>
      </c>
      <c r="C6" s="98" t="s">
        <v>898</v>
      </c>
      <c r="D6" s="265"/>
      <c r="E6" s="266"/>
      <c r="F6" s="266"/>
      <c r="G6" s="262"/>
      <c r="H6" s="262"/>
      <c r="I6" s="262"/>
      <c r="J6" s="262"/>
      <c r="K6" s="262"/>
      <c r="L6" s="262"/>
    </row>
    <row r="7" spans="2:12" ht="18.75">
      <c r="B7" s="44" t="s">
        <v>284</v>
      </c>
      <c r="C7" s="788" t="s">
        <v>897</v>
      </c>
      <c r="D7" s="265"/>
      <c r="E7" s="266"/>
      <c r="F7" s="266"/>
      <c r="G7" s="262"/>
      <c r="H7" s="262"/>
      <c r="I7" s="262"/>
      <c r="J7" s="262"/>
      <c r="K7" s="262"/>
      <c r="L7" s="262"/>
    </row>
    <row r="8" spans="2:13" ht="18.75">
      <c r="B8" s="44" t="s">
        <v>284</v>
      </c>
      <c r="C8" s="788" t="s">
        <v>883</v>
      </c>
      <c r="D8" s="265"/>
      <c r="E8" s="266"/>
      <c r="F8" s="266"/>
      <c r="G8" s="262"/>
      <c r="H8" s="267"/>
      <c r="I8" s="267"/>
      <c r="J8" s="267"/>
      <c r="K8" s="267"/>
      <c r="L8" s="267"/>
      <c r="M8" s="173"/>
    </row>
    <row r="9" spans="2:13" ht="18.75">
      <c r="B9" s="44"/>
      <c r="C9" s="98"/>
      <c r="D9" s="265"/>
      <c r="E9" s="266"/>
      <c r="F9" s="266"/>
      <c r="G9" s="262"/>
      <c r="H9" s="267"/>
      <c r="I9" s="267"/>
      <c r="J9" s="267"/>
      <c r="K9" s="267"/>
      <c r="L9" s="267"/>
      <c r="M9" s="173"/>
    </row>
    <row r="10" spans="2:13" ht="16.5" thickBot="1">
      <c r="B10" s="263" t="s">
        <v>239</v>
      </c>
      <c r="C10" s="268"/>
      <c r="D10" s="268"/>
      <c r="E10" s="268"/>
      <c r="F10" s="268"/>
      <c r="G10" s="268"/>
      <c r="H10" s="269"/>
      <c r="I10" s="173"/>
      <c r="J10" s="173"/>
      <c r="K10" s="173"/>
      <c r="L10" s="173"/>
      <c r="M10" s="173"/>
    </row>
    <row r="11" spans="2:53" s="270" customFormat="1" ht="14.25" customHeight="1">
      <c r="B11" s="1398" t="s">
        <v>361</v>
      </c>
      <c r="C11" s="1393" t="s">
        <v>263</v>
      </c>
      <c r="D11" s="1393" t="s">
        <v>264</v>
      </c>
      <c r="E11" s="1393" t="s">
        <v>265</v>
      </c>
      <c r="F11" s="1393" t="s">
        <v>266</v>
      </c>
      <c r="G11" s="1395" t="s">
        <v>324</v>
      </c>
      <c r="H11" s="1393" t="s">
        <v>336</v>
      </c>
      <c r="I11" s="1393" t="s">
        <v>337</v>
      </c>
      <c r="J11" s="1393" t="s">
        <v>338</v>
      </c>
      <c r="K11" s="1393" t="s">
        <v>340</v>
      </c>
      <c r="L11" s="1395" t="s">
        <v>354</v>
      </c>
      <c r="M11" s="1393" t="s">
        <v>363</v>
      </c>
      <c r="N11" s="1393" t="s">
        <v>364</v>
      </c>
      <c r="O11" s="1393" t="s">
        <v>365</v>
      </c>
      <c r="P11" s="1393" t="s">
        <v>366</v>
      </c>
      <c r="Q11" s="1395" t="s">
        <v>399</v>
      </c>
      <c r="R11" s="1393" t="s">
        <v>401</v>
      </c>
      <c r="S11" s="1393" t="s">
        <v>404</v>
      </c>
      <c r="T11" s="1393" t="s">
        <v>405</v>
      </c>
      <c r="U11" s="1393" t="s">
        <v>414</v>
      </c>
      <c r="V11" s="1395" t="s">
        <v>419</v>
      </c>
      <c r="W11" s="1393" t="s">
        <v>415</v>
      </c>
      <c r="X11" s="1393" t="s">
        <v>416</v>
      </c>
      <c r="Y11" s="1393" t="s">
        <v>417</v>
      </c>
      <c r="Z11" s="1393" t="s">
        <v>418</v>
      </c>
      <c r="AA11" s="1395" t="s">
        <v>428</v>
      </c>
      <c r="AB11" s="1393" t="s">
        <v>424</v>
      </c>
      <c r="AC11" s="1393" t="s">
        <v>425</v>
      </c>
      <c r="AD11" s="1393" t="s">
        <v>426</v>
      </c>
      <c r="AE11" s="1393" t="s">
        <v>427</v>
      </c>
      <c r="AF11" s="1395" t="s">
        <v>459</v>
      </c>
      <c r="AG11" s="1393" t="s">
        <v>477</v>
      </c>
      <c r="AH11" s="1393" t="s">
        <v>478</v>
      </c>
      <c r="AI11" s="1393" t="s">
        <v>479</v>
      </c>
      <c r="AJ11" s="1393" t="s">
        <v>480</v>
      </c>
      <c r="AK11" s="1395" t="s">
        <v>797</v>
      </c>
      <c r="AL11" s="1393" t="s">
        <v>547</v>
      </c>
      <c r="AM11" s="1393" t="s">
        <v>548</v>
      </c>
      <c r="AN11" s="1393" t="s">
        <v>549</v>
      </c>
      <c r="AO11" s="1393" t="s">
        <v>550</v>
      </c>
      <c r="AP11" s="1395" t="s">
        <v>795</v>
      </c>
      <c r="AQ11" s="1393" t="s">
        <v>594</v>
      </c>
      <c r="AR11" s="1393" t="s">
        <v>595</v>
      </c>
      <c r="AS11" s="1393" t="s">
        <v>596</v>
      </c>
      <c r="AT11" s="1393" t="s">
        <v>597</v>
      </c>
      <c r="AU11" s="1395" t="s">
        <v>794</v>
      </c>
      <c r="AV11" s="1393" t="s">
        <v>804</v>
      </c>
      <c r="AW11" s="1393" t="s">
        <v>805</v>
      </c>
      <c r="AX11" s="1393" t="s">
        <v>806</v>
      </c>
      <c r="AY11" s="1393" t="s">
        <v>800</v>
      </c>
      <c r="AZ11" s="1395" t="s">
        <v>807</v>
      </c>
      <c r="BA11" s="1393" t="s">
        <v>867</v>
      </c>
    </row>
    <row r="12" spans="2:53" s="270" customFormat="1" ht="15.75" thickBot="1">
      <c r="B12" s="1399"/>
      <c r="C12" s="1394"/>
      <c r="D12" s="1394"/>
      <c r="E12" s="1394"/>
      <c r="F12" s="1394"/>
      <c r="G12" s="1396"/>
      <c r="H12" s="1394"/>
      <c r="I12" s="1394"/>
      <c r="J12" s="1394"/>
      <c r="K12" s="1394"/>
      <c r="L12" s="1396"/>
      <c r="M12" s="1394"/>
      <c r="N12" s="1394"/>
      <c r="O12" s="1394"/>
      <c r="P12" s="1394"/>
      <c r="Q12" s="1396"/>
      <c r="R12" s="1394"/>
      <c r="S12" s="1394"/>
      <c r="T12" s="1394"/>
      <c r="U12" s="1394"/>
      <c r="V12" s="1396"/>
      <c r="W12" s="1394"/>
      <c r="X12" s="1394"/>
      <c r="Y12" s="1394"/>
      <c r="Z12" s="1394"/>
      <c r="AA12" s="1396"/>
      <c r="AB12" s="1394"/>
      <c r="AC12" s="1394"/>
      <c r="AD12" s="1394"/>
      <c r="AE12" s="1394"/>
      <c r="AF12" s="1396"/>
      <c r="AG12" s="1394"/>
      <c r="AH12" s="1394"/>
      <c r="AI12" s="1394"/>
      <c r="AJ12" s="1394"/>
      <c r="AK12" s="1396"/>
      <c r="AL12" s="1394"/>
      <c r="AM12" s="1394"/>
      <c r="AN12" s="1394"/>
      <c r="AO12" s="1394"/>
      <c r="AP12" s="1396"/>
      <c r="AQ12" s="1394"/>
      <c r="AR12" s="1394"/>
      <c r="AS12" s="1394"/>
      <c r="AT12" s="1394"/>
      <c r="AU12" s="1396"/>
      <c r="AV12" s="1394"/>
      <c r="AW12" s="1394"/>
      <c r="AX12" s="1394"/>
      <c r="AY12" s="1394"/>
      <c r="AZ12" s="1396"/>
      <c r="BA12" s="1394"/>
    </row>
    <row r="13" spans="2:53" s="21" customFormat="1" ht="15.75" thickBot="1">
      <c r="B13" s="271" t="s">
        <v>267</v>
      </c>
      <c r="C13" s="272">
        <v>2290.095633619093</v>
      </c>
      <c r="D13" s="273">
        <v>2789.789714165896</v>
      </c>
      <c r="E13" s="273">
        <v>1959.2660938718545</v>
      </c>
      <c r="F13" s="273">
        <v>996.4433379826773</v>
      </c>
      <c r="G13" s="274">
        <v>8035.59477963952</v>
      </c>
      <c r="H13" s="275">
        <v>1205.6014508468475</v>
      </c>
      <c r="I13" s="275">
        <v>1944.8754896321457</v>
      </c>
      <c r="J13" s="275">
        <v>2348.5047181151876</v>
      </c>
      <c r="K13" s="273">
        <v>930.96143266592</v>
      </c>
      <c r="L13" s="274">
        <v>6429.9430912601</v>
      </c>
      <c r="M13" s="275">
        <v>3113.4806767070804</v>
      </c>
      <c r="N13" s="275">
        <v>3104.08038606679</v>
      </c>
      <c r="O13" s="275">
        <v>3776.3478652000385</v>
      </c>
      <c r="P13" s="275">
        <v>4653.846425781492</v>
      </c>
      <c r="Q13" s="274">
        <v>14647.755353755401</v>
      </c>
      <c r="R13" s="275">
        <v>3533.3550962097365</v>
      </c>
      <c r="S13" s="275">
        <v>4232.902705926836</v>
      </c>
      <c r="T13" s="275">
        <v>3327.424443689897</v>
      </c>
      <c r="U13" s="275">
        <v>3945.6900316270367</v>
      </c>
      <c r="V13" s="274">
        <v>15039.372277453504</v>
      </c>
      <c r="W13" s="275">
        <v>3670.8759281499592</v>
      </c>
      <c r="X13" s="275">
        <v>4014.6531142983736</v>
      </c>
      <c r="Y13" s="275">
        <v>4712.513937259926</v>
      </c>
      <c r="Z13" s="275">
        <v>3811.8793723984186</v>
      </c>
      <c r="AA13" s="274">
        <v>16209.922352106678</v>
      </c>
      <c r="AB13" s="275">
        <v>3789.927513723916</v>
      </c>
      <c r="AC13" s="275">
        <v>4945.173197810451</v>
      </c>
      <c r="AD13" s="275">
        <v>3672.852558353318</v>
      </c>
      <c r="AE13" s="275">
        <v>3760.0993695625552</v>
      </c>
      <c r="AF13" s="274">
        <v>16168.05263945024</v>
      </c>
      <c r="AG13" s="275">
        <v>3299.0878550525604</v>
      </c>
      <c r="AH13" s="275">
        <v>4081.563882231019</v>
      </c>
      <c r="AI13" s="275">
        <v>2209.813004834251</v>
      </c>
      <c r="AJ13" s="275">
        <v>2132.752024469845</v>
      </c>
      <c r="AK13" s="274">
        <v>11723.216766587675</v>
      </c>
      <c r="AL13" s="275">
        <v>4687.539446257115</v>
      </c>
      <c r="AM13" s="275">
        <v>3637.5896773023514</v>
      </c>
      <c r="AN13" s="275">
        <v>2255.953683417535</v>
      </c>
      <c r="AO13" s="275">
        <v>3268.9791542328276</v>
      </c>
      <c r="AP13" s="274">
        <v>13850.061961209827</v>
      </c>
      <c r="AQ13" s="918">
        <v>2513.4193080719474</v>
      </c>
      <c r="AR13" s="918">
        <v>2526.139263174885</v>
      </c>
      <c r="AS13" s="918">
        <v>4991.974683423774</v>
      </c>
      <c r="AT13" s="275">
        <v>3804.628155323685</v>
      </c>
      <c r="AU13" s="274">
        <v>13836.161409994293</v>
      </c>
      <c r="AV13" s="918">
        <v>1980.1851912850836</v>
      </c>
      <c r="AW13" s="918">
        <v>3782.177491838428</v>
      </c>
      <c r="AX13" s="918">
        <v>2748.7762866981434</v>
      </c>
      <c r="AY13" s="918">
        <v>2841.223617249199</v>
      </c>
      <c r="AZ13" s="274">
        <v>11352.362587070853</v>
      </c>
      <c r="BA13" s="918">
        <v>3335.476275658625</v>
      </c>
    </row>
    <row r="14" spans="2:53" s="797" customFormat="1" ht="15">
      <c r="B14" s="802" t="s">
        <v>170</v>
      </c>
      <c r="C14" s="803">
        <v>637.6854792972355</v>
      </c>
      <c r="D14" s="804">
        <v>977.5966450533058</v>
      </c>
      <c r="E14" s="804">
        <v>631.5374115605218</v>
      </c>
      <c r="F14" s="804">
        <v>390.5990283812216</v>
      </c>
      <c r="G14" s="805">
        <v>2637.418564292285</v>
      </c>
      <c r="H14" s="804">
        <v>348.64570409348175</v>
      </c>
      <c r="I14" s="804">
        <v>745.1758994653351</v>
      </c>
      <c r="J14" s="804">
        <v>980.6742082167027</v>
      </c>
      <c r="K14" s="804">
        <v>1005.2787623558836</v>
      </c>
      <c r="L14" s="805">
        <v>3079.774574131403</v>
      </c>
      <c r="M14" s="804">
        <v>950.559550415594</v>
      </c>
      <c r="N14" s="804">
        <v>1531.5473769364726</v>
      </c>
      <c r="O14" s="804">
        <v>1003.5266448977036</v>
      </c>
      <c r="P14" s="804">
        <v>1214.2251715439202</v>
      </c>
      <c r="Q14" s="805">
        <v>4699.85874379369</v>
      </c>
      <c r="R14" s="804">
        <v>992.90727096092</v>
      </c>
      <c r="S14" s="804">
        <v>2446.202844251075</v>
      </c>
      <c r="T14" s="804">
        <v>970.2761324931821</v>
      </c>
      <c r="U14" s="804">
        <v>1061.551027393844</v>
      </c>
      <c r="V14" s="805">
        <v>5470.937275099021</v>
      </c>
      <c r="W14" s="804">
        <v>967.5249419247975</v>
      </c>
      <c r="X14" s="804">
        <v>2010.1101039419955</v>
      </c>
      <c r="Y14" s="804">
        <v>982.5193991348588</v>
      </c>
      <c r="Z14" s="804">
        <v>1151.3494131980383</v>
      </c>
      <c r="AA14" s="805">
        <v>5111.5038581996905</v>
      </c>
      <c r="AB14" s="804">
        <v>815.2456921251937</v>
      </c>
      <c r="AC14" s="804">
        <v>1919.581362479918</v>
      </c>
      <c r="AD14" s="804">
        <v>1093.9121862667207</v>
      </c>
      <c r="AE14" s="804">
        <v>903.0840491602162</v>
      </c>
      <c r="AF14" s="805">
        <v>4731.823290032049</v>
      </c>
      <c r="AG14" s="804">
        <v>1036.2462506434395</v>
      </c>
      <c r="AH14" s="804">
        <v>1108.8860748840852</v>
      </c>
      <c r="AI14" s="804">
        <v>686.9406767805674</v>
      </c>
      <c r="AJ14" s="804">
        <v>-330.3992369676939</v>
      </c>
      <c r="AK14" s="805">
        <v>2501.6737653403984</v>
      </c>
      <c r="AL14" s="918">
        <v>433.3948982771467</v>
      </c>
      <c r="AM14" s="918">
        <v>941.2326994284088</v>
      </c>
      <c r="AN14" s="918">
        <v>383.00300621698307</v>
      </c>
      <c r="AO14" s="918">
        <v>628.6105682234995</v>
      </c>
      <c r="AP14" s="809">
        <v>2386.241172146038</v>
      </c>
      <c r="AQ14" s="918">
        <v>431.37199582408584</v>
      </c>
      <c r="AR14" s="918">
        <v>996.531261539639</v>
      </c>
      <c r="AS14" s="918">
        <v>408.0091163207376</v>
      </c>
      <c r="AT14" s="804">
        <v>1270.37643555118</v>
      </c>
      <c r="AU14" s="809">
        <v>3106.2888092356425</v>
      </c>
      <c r="AV14" s="918">
        <v>483.684532160818</v>
      </c>
      <c r="AW14" s="918">
        <v>860.053308062</v>
      </c>
      <c r="AX14" s="918">
        <v>178.28584182630993</v>
      </c>
      <c r="AY14" s="918">
        <v>1015.3198776231654</v>
      </c>
      <c r="AZ14" s="809">
        <v>2537.3435596722934</v>
      </c>
      <c r="BA14" s="918">
        <v>845.3852124296884</v>
      </c>
    </row>
    <row r="15" spans="2:53" s="797" customFormat="1" ht="15">
      <c r="B15" s="806" t="s">
        <v>214</v>
      </c>
      <c r="C15" s="807">
        <v>1652.4101543218574</v>
      </c>
      <c r="D15" s="808">
        <v>1812.1930691125901</v>
      </c>
      <c r="E15" s="808">
        <v>1327.7286823113327</v>
      </c>
      <c r="F15" s="808">
        <v>605.8443096014557</v>
      </c>
      <c r="G15" s="809">
        <v>5398.1762153472355</v>
      </c>
      <c r="H15" s="808">
        <v>856.9557467533656</v>
      </c>
      <c r="I15" s="808">
        <v>1199.6995901668106</v>
      </c>
      <c r="J15" s="808">
        <v>1367.8305098984847</v>
      </c>
      <c r="K15" s="808">
        <v>-74.31732968996363</v>
      </c>
      <c r="L15" s="809">
        <v>3350.1685171286977</v>
      </c>
      <c r="M15" s="808">
        <v>2162.9211262914864</v>
      </c>
      <c r="N15" s="808">
        <v>1572.5330091303179</v>
      </c>
      <c r="O15" s="808">
        <v>2772.821220302335</v>
      </c>
      <c r="P15" s="808">
        <v>3439.6212542375715</v>
      </c>
      <c r="Q15" s="809">
        <v>9947.89660996171</v>
      </c>
      <c r="R15" s="808">
        <v>2540.4478252488166</v>
      </c>
      <c r="S15" s="808">
        <v>1786.6998616757603</v>
      </c>
      <c r="T15" s="808">
        <v>2357.148311196715</v>
      </c>
      <c r="U15" s="808">
        <v>2884.1390042331927</v>
      </c>
      <c r="V15" s="809">
        <v>9568.435002354483</v>
      </c>
      <c r="W15" s="808">
        <v>2703.3509862251617</v>
      </c>
      <c r="X15" s="808">
        <v>2004.543010356378</v>
      </c>
      <c r="Y15" s="808">
        <v>3729.9945381250673</v>
      </c>
      <c r="Z15" s="808">
        <v>2660.5299592003803</v>
      </c>
      <c r="AA15" s="809">
        <v>11098.418493906987</v>
      </c>
      <c r="AB15" s="808">
        <v>2974.6818215987223</v>
      </c>
      <c r="AC15" s="808">
        <v>3025.5918353305333</v>
      </c>
      <c r="AD15" s="808">
        <v>2578.940372086597</v>
      </c>
      <c r="AE15" s="808">
        <v>2857.015320402339</v>
      </c>
      <c r="AF15" s="809">
        <v>11436.229349418192</v>
      </c>
      <c r="AG15" s="808">
        <v>2262.841604409121</v>
      </c>
      <c r="AH15" s="808">
        <v>2972.6778073469336</v>
      </c>
      <c r="AI15" s="808">
        <v>1522.8723280536835</v>
      </c>
      <c r="AJ15" s="808">
        <v>2463.151261437539</v>
      </c>
      <c r="AK15" s="809">
        <v>9221.543001247277</v>
      </c>
      <c r="AL15" s="918">
        <v>4254.144547979968</v>
      </c>
      <c r="AM15" s="918">
        <v>2696.356977873943</v>
      </c>
      <c r="AN15" s="918">
        <v>1872.950677200552</v>
      </c>
      <c r="AO15" s="918">
        <v>2640.3685860093283</v>
      </c>
      <c r="AP15" s="809">
        <v>11463.820789063791</v>
      </c>
      <c r="AQ15" s="918">
        <v>2082.0473122478616</v>
      </c>
      <c r="AR15" s="918">
        <v>1529.6080016352462</v>
      </c>
      <c r="AS15" s="918">
        <v>4583.965567103037</v>
      </c>
      <c r="AT15" s="808">
        <v>2534.2517197725047</v>
      </c>
      <c r="AU15" s="809">
        <v>10729.87260075865</v>
      </c>
      <c r="AV15" s="918">
        <v>1496.5006591242657</v>
      </c>
      <c r="AW15" s="918">
        <v>2922.1241837764283</v>
      </c>
      <c r="AX15" s="918">
        <v>2570.4904448718335</v>
      </c>
      <c r="AY15" s="918">
        <v>1825.9037396260335</v>
      </c>
      <c r="AZ15" s="809">
        <v>8815.01902739856</v>
      </c>
      <c r="BA15" s="918">
        <v>2490.091063228937</v>
      </c>
    </row>
    <row r="16" spans="2:53" s="21" customFormat="1" ht="15">
      <c r="B16" s="810" t="s">
        <v>215</v>
      </c>
      <c r="C16" s="811">
        <v>4.4042478491034505</v>
      </c>
      <c r="D16" s="812">
        <v>5.051475845917382</v>
      </c>
      <c r="E16" s="812">
        <v>2.5823142818269966</v>
      </c>
      <c r="F16" s="812">
        <v>8.223672003443003</v>
      </c>
      <c r="G16" s="813">
        <v>20.26170998029083</v>
      </c>
      <c r="H16" s="812">
        <v>2.8764522509352917</v>
      </c>
      <c r="I16" s="812">
        <v>17.160665990935296</v>
      </c>
      <c r="J16" s="812">
        <v>23.771586130935294</v>
      </c>
      <c r="K16" s="812">
        <v>14.331014200935293</v>
      </c>
      <c r="L16" s="813">
        <v>58.13971857374117</v>
      </c>
      <c r="M16" s="812">
        <v>22.807585945993644</v>
      </c>
      <c r="N16" s="812">
        <v>60.79671124388952</v>
      </c>
      <c r="O16" s="812">
        <v>36.30548239882386</v>
      </c>
      <c r="P16" s="812">
        <v>36.13934385685654</v>
      </c>
      <c r="Q16" s="813">
        <v>156.04912344556357</v>
      </c>
      <c r="R16" s="812">
        <v>18.553074334028135</v>
      </c>
      <c r="S16" s="812">
        <v>7.032689208280271</v>
      </c>
      <c r="T16" s="812">
        <v>22.663207877225105</v>
      </c>
      <c r="U16" s="812">
        <v>-22.652529185712744</v>
      </c>
      <c r="V16" s="813">
        <v>25.596442233820767</v>
      </c>
      <c r="W16" s="812">
        <v>39.12995650115781</v>
      </c>
      <c r="X16" s="812">
        <v>59.04323040948353</v>
      </c>
      <c r="Y16" s="812">
        <v>67.5290766045504</v>
      </c>
      <c r="Z16" s="812">
        <v>130.43606100236227</v>
      </c>
      <c r="AA16" s="813">
        <v>296.138324517554</v>
      </c>
      <c r="AB16" s="812">
        <v>34.74558380281638</v>
      </c>
      <c r="AC16" s="812">
        <v>32.33971073885623</v>
      </c>
      <c r="AD16" s="812">
        <v>111.93826200582815</v>
      </c>
      <c r="AE16" s="812">
        <v>22.833794482668477</v>
      </c>
      <c r="AF16" s="813">
        <v>201.85735103016924</v>
      </c>
      <c r="AG16" s="812">
        <v>54.18486018850257</v>
      </c>
      <c r="AH16" s="812">
        <v>66.56318006359314</v>
      </c>
      <c r="AI16" s="812">
        <v>31.250077227453872</v>
      </c>
      <c r="AJ16" s="812">
        <v>59.31945846891427</v>
      </c>
      <c r="AK16" s="813">
        <v>211.31757594846385</v>
      </c>
      <c r="AL16" s="801">
        <v>58.41921825961997</v>
      </c>
      <c r="AM16" s="801">
        <v>71.92920369045322</v>
      </c>
      <c r="AN16" s="801">
        <v>71.83781079020778</v>
      </c>
      <c r="AO16" s="801">
        <v>96.37056874137292</v>
      </c>
      <c r="AP16" s="809">
        <v>298.5568014816539</v>
      </c>
      <c r="AQ16" s="801">
        <v>65.6402921865918</v>
      </c>
      <c r="AR16" s="801">
        <v>61.61353472577473</v>
      </c>
      <c r="AS16" s="801">
        <v>54.594242882756376</v>
      </c>
      <c r="AT16" s="812">
        <v>56.39736236961346</v>
      </c>
      <c r="AU16" s="809">
        <v>238.24543216473637</v>
      </c>
      <c r="AV16" s="801">
        <v>34.86216103761763</v>
      </c>
      <c r="AW16" s="801">
        <v>71.63749324929191</v>
      </c>
      <c r="AX16" s="801">
        <v>60.58000927580939</v>
      </c>
      <c r="AY16" s="801">
        <v>47.0984837691907</v>
      </c>
      <c r="AZ16" s="809">
        <v>214.17814733190963</v>
      </c>
      <c r="BA16" s="801">
        <v>74.22143149855879</v>
      </c>
    </row>
    <row r="17" spans="2:53" s="21" customFormat="1" ht="15">
      <c r="B17" s="814" t="s">
        <v>216</v>
      </c>
      <c r="C17" s="811">
        <v>411.99123245962267</v>
      </c>
      <c r="D17" s="812">
        <v>1001.4429844895087</v>
      </c>
      <c r="E17" s="812">
        <v>728.1135392814051</v>
      </c>
      <c r="F17" s="812">
        <v>872.4779293152161</v>
      </c>
      <c r="G17" s="813">
        <v>3014.025685545753</v>
      </c>
      <c r="H17" s="812">
        <v>593.7587787670407</v>
      </c>
      <c r="I17" s="812">
        <v>307.36929781758926</v>
      </c>
      <c r="J17" s="812">
        <v>591.8849158530535</v>
      </c>
      <c r="K17" s="812">
        <v>345.47105492411</v>
      </c>
      <c r="L17" s="813">
        <v>1838.4840473617933</v>
      </c>
      <c r="M17" s="812">
        <v>601.7772166348145</v>
      </c>
      <c r="N17" s="812">
        <v>654.0480303694915</v>
      </c>
      <c r="O17" s="812">
        <v>451.8614798451465</v>
      </c>
      <c r="P17" s="812">
        <v>772.1838966282219</v>
      </c>
      <c r="Q17" s="813">
        <v>2479.8706234776746</v>
      </c>
      <c r="R17" s="812">
        <v>407.53343571986323</v>
      </c>
      <c r="S17" s="812">
        <v>930.8195351449331</v>
      </c>
      <c r="T17" s="812">
        <v>693.7632340736471</v>
      </c>
      <c r="U17" s="812">
        <v>441.5910180928272</v>
      </c>
      <c r="V17" s="813">
        <v>2473.7072230312706</v>
      </c>
      <c r="W17" s="812">
        <v>825.0698147301794</v>
      </c>
      <c r="X17" s="812">
        <v>879.2370658481926</v>
      </c>
      <c r="Y17" s="812">
        <v>681.5264901842722</v>
      </c>
      <c r="Z17" s="812">
        <v>591.4338114445037</v>
      </c>
      <c r="AA17" s="813">
        <v>2977.267182207148</v>
      </c>
      <c r="AB17" s="812">
        <v>794.0501171677158</v>
      </c>
      <c r="AC17" s="812">
        <v>639.8418698770317</v>
      </c>
      <c r="AD17" s="812">
        <v>134.8731088464969</v>
      </c>
      <c r="AE17" s="812">
        <v>13.291410721957071</v>
      </c>
      <c r="AF17" s="813">
        <v>1582.0565066132017</v>
      </c>
      <c r="AG17" s="812">
        <v>529.3295172719849</v>
      </c>
      <c r="AH17" s="812">
        <v>294.4410127330922</v>
      </c>
      <c r="AI17" s="812">
        <v>-82.64525830646477</v>
      </c>
      <c r="AJ17" s="812">
        <v>-103.437395323529</v>
      </c>
      <c r="AK17" s="813">
        <v>637.6878763750833</v>
      </c>
      <c r="AL17" s="801">
        <v>6.137974996220919</v>
      </c>
      <c r="AM17" s="801">
        <v>11.132554530648605</v>
      </c>
      <c r="AN17" s="801">
        <v>-8.623876664393961</v>
      </c>
      <c r="AO17" s="801">
        <v>-133.94420597328144</v>
      </c>
      <c r="AP17" s="809">
        <v>-125.29755311080588</v>
      </c>
      <c r="AQ17" s="801">
        <v>75.93021946452377</v>
      </c>
      <c r="AR17" s="801">
        <v>365.9556292724023</v>
      </c>
      <c r="AS17" s="801">
        <v>182.97008239828145</v>
      </c>
      <c r="AT17" s="812">
        <v>334.76993939506985</v>
      </c>
      <c r="AU17" s="809">
        <v>959.6258705302773</v>
      </c>
      <c r="AV17" s="801">
        <v>386.5854838428198</v>
      </c>
      <c r="AW17" s="801">
        <v>635.1289009941222</v>
      </c>
      <c r="AX17" s="801">
        <v>487.7308480574032</v>
      </c>
      <c r="AY17" s="801">
        <v>180.2566823132105</v>
      </c>
      <c r="AZ17" s="809">
        <v>1689.7019152075559</v>
      </c>
      <c r="BA17" s="801">
        <v>618.4706968008464</v>
      </c>
    </row>
    <row r="18" spans="2:53" s="21" customFormat="1" ht="15">
      <c r="B18" s="814" t="s">
        <v>521</v>
      </c>
      <c r="C18" s="811">
        <v>521.9330841710241</v>
      </c>
      <c r="D18" s="812">
        <v>237.16072183514015</v>
      </c>
      <c r="E18" s="812">
        <v>297.9963439593415</v>
      </c>
      <c r="F18" s="812">
        <v>307.14204787402133</v>
      </c>
      <c r="G18" s="813">
        <v>1364.232197839527</v>
      </c>
      <c r="H18" s="812">
        <v>120.55970692007517</v>
      </c>
      <c r="I18" s="812">
        <v>288.77754646670166</v>
      </c>
      <c r="J18" s="812">
        <v>185.47236187951876</v>
      </c>
      <c r="K18" s="812">
        <v>-385.0176987101575</v>
      </c>
      <c r="L18" s="813">
        <v>209.79191655613812</v>
      </c>
      <c r="M18" s="812">
        <v>363.8760949894932</v>
      </c>
      <c r="N18" s="812">
        <v>189.90240212696446</v>
      </c>
      <c r="O18" s="812">
        <v>414.3189572019338</v>
      </c>
      <c r="P18" s="812">
        <v>245.91844519182638</v>
      </c>
      <c r="Q18" s="813">
        <v>1214.0158995102179</v>
      </c>
      <c r="R18" s="812">
        <v>448.4671938799758</v>
      </c>
      <c r="S18" s="812">
        <v>131.95937004077942</v>
      </c>
      <c r="T18" s="812">
        <v>587.956281691191</v>
      </c>
      <c r="U18" s="812">
        <v>816.9102785735416</v>
      </c>
      <c r="V18" s="813">
        <v>1985.293124185488</v>
      </c>
      <c r="W18" s="812">
        <v>445.3722633428928</v>
      </c>
      <c r="X18" s="812">
        <v>210.86444406845266</v>
      </c>
      <c r="Y18" s="812">
        <v>1158.3576655501067</v>
      </c>
      <c r="Z18" s="812">
        <v>666.7668812763202</v>
      </c>
      <c r="AA18" s="813">
        <v>2481.3612542377723</v>
      </c>
      <c r="AB18" s="812">
        <v>671.7483220513668</v>
      </c>
      <c r="AC18" s="812">
        <v>692.3530089109781</v>
      </c>
      <c r="AD18" s="812">
        <v>822.956897213384</v>
      </c>
      <c r="AE18" s="812">
        <v>780.0494058968397</v>
      </c>
      <c r="AF18" s="813">
        <v>2967.1076340725685</v>
      </c>
      <c r="AG18" s="812">
        <v>812.4945589246261</v>
      </c>
      <c r="AH18" s="812">
        <v>744.775191350325</v>
      </c>
      <c r="AI18" s="812">
        <v>563.7259561315741</v>
      </c>
      <c r="AJ18" s="812">
        <v>540.4565819886252</v>
      </c>
      <c r="AK18" s="813">
        <v>2661.4522883951504</v>
      </c>
      <c r="AL18" s="801">
        <v>397.41378297352736</v>
      </c>
      <c r="AM18" s="801">
        <v>551.7303949353444</v>
      </c>
      <c r="AN18" s="801">
        <v>534.6332065706206</v>
      </c>
      <c r="AO18" s="801">
        <v>355.00435694652924</v>
      </c>
      <c r="AP18" s="809">
        <v>1838.7817414260217</v>
      </c>
      <c r="AQ18" s="801">
        <v>852.1093756041262</v>
      </c>
      <c r="AR18" s="801">
        <v>988.8235131563642</v>
      </c>
      <c r="AS18" s="801">
        <v>409.81413133367363</v>
      </c>
      <c r="AT18" s="812">
        <v>281.6402475311699</v>
      </c>
      <c r="AU18" s="809">
        <v>2532.3872676253336</v>
      </c>
      <c r="AV18" s="801">
        <v>128.21032965950414</v>
      </c>
      <c r="AW18" s="801">
        <v>691.4491163619871</v>
      </c>
      <c r="AX18" s="801">
        <v>-275.83496585413326</v>
      </c>
      <c r="AY18" s="801">
        <v>575.2098924637388</v>
      </c>
      <c r="AZ18" s="809">
        <v>1119.0343726310969</v>
      </c>
      <c r="BA18" s="801">
        <v>515.1136877216325</v>
      </c>
    </row>
    <row r="19" spans="2:53" s="21" customFormat="1" ht="15">
      <c r="B19" s="814" t="s">
        <v>217</v>
      </c>
      <c r="C19" s="811">
        <v>39.77208834272992</v>
      </c>
      <c r="D19" s="812">
        <v>31.08342407857286</v>
      </c>
      <c r="E19" s="812">
        <v>61.62868053439328</v>
      </c>
      <c r="F19" s="812">
        <v>-1124.0199217320542</v>
      </c>
      <c r="G19" s="813">
        <v>-991.5357287763582</v>
      </c>
      <c r="H19" s="812">
        <v>27.90825519050001</v>
      </c>
      <c r="I19" s="812">
        <v>-135.8067420395</v>
      </c>
      <c r="J19" s="812">
        <v>65.5879396705</v>
      </c>
      <c r="K19" s="812">
        <v>84.81918968049997</v>
      </c>
      <c r="L19" s="813">
        <v>42.508642502</v>
      </c>
      <c r="M19" s="812">
        <v>109.46724695000033</v>
      </c>
      <c r="N19" s="812">
        <v>136.6382004089626</v>
      </c>
      <c r="O19" s="812">
        <v>57.645396489057326</v>
      </c>
      <c r="P19" s="812">
        <v>77.0272511681148</v>
      </c>
      <c r="Q19" s="813">
        <v>380.778095016135</v>
      </c>
      <c r="R19" s="812">
        <v>311.28902368553304</v>
      </c>
      <c r="S19" s="812">
        <v>84.41841583382242</v>
      </c>
      <c r="T19" s="812">
        <v>151.08565486835502</v>
      </c>
      <c r="U19" s="812">
        <v>125.51483392223254</v>
      </c>
      <c r="V19" s="813">
        <v>672.3079283099431</v>
      </c>
      <c r="W19" s="812">
        <v>45.33954303352388</v>
      </c>
      <c r="X19" s="812">
        <v>116.65092354041916</v>
      </c>
      <c r="Y19" s="812">
        <v>107.06409092122259</v>
      </c>
      <c r="Z19" s="812">
        <v>44.55548013970713</v>
      </c>
      <c r="AA19" s="813">
        <v>313.61003763487275</v>
      </c>
      <c r="AB19" s="812">
        <v>36.04679123628891</v>
      </c>
      <c r="AC19" s="812">
        <v>137.32986133588818</v>
      </c>
      <c r="AD19" s="812">
        <v>193.77159413369515</v>
      </c>
      <c r="AE19" s="812">
        <v>96.10436490945166</v>
      </c>
      <c r="AF19" s="813">
        <v>463.2526116153239</v>
      </c>
      <c r="AG19" s="812">
        <v>47.14322750733934</v>
      </c>
      <c r="AH19" s="812">
        <v>49.96761905303583</v>
      </c>
      <c r="AI19" s="812">
        <v>52.32055888390692</v>
      </c>
      <c r="AJ19" s="812">
        <v>124.87065858209357</v>
      </c>
      <c r="AK19" s="813">
        <v>274.30206402637566</v>
      </c>
      <c r="AL19" s="801">
        <v>2413.6465851570138</v>
      </c>
      <c r="AM19" s="801">
        <v>556.1809700889464</v>
      </c>
      <c r="AN19" s="801">
        <v>529.7084307075598</v>
      </c>
      <c r="AO19" s="801">
        <v>120.23548891207929</v>
      </c>
      <c r="AP19" s="809">
        <v>3619.771474865599</v>
      </c>
      <c r="AQ19" s="801">
        <v>122.55411849387383</v>
      </c>
      <c r="AR19" s="801">
        <v>188.45441406863551</v>
      </c>
      <c r="AS19" s="801">
        <v>119.94207013065018</v>
      </c>
      <c r="AT19" s="812">
        <v>38.601602261717325</v>
      </c>
      <c r="AU19" s="809">
        <v>469.55220495487686</v>
      </c>
      <c r="AV19" s="801">
        <v>54.89616385117773</v>
      </c>
      <c r="AW19" s="801">
        <v>-261.8672699425088</v>
      </c>
      <c r="AX19" s="801">
        <v>112.39702418246102</v>
      </c>
      <c r="AY19" s="801">
        <v>158.27734011456357</v>
      </c>
      <c r="AZ19" s="809">
        <v>63.70325820569349</v>
      </c>
      <c r="BA19" s="801">
        <v>233.09218081389326</v>
      </c>
    </row>
    <row r="20" spans="2:53" s="21" customFormat="1" ht="15">
      <c r="B20" s="815" t="s">
        <v>218</v>
      </c>
      <c r="C20" s="811">
        <v>52.18562913076167</v>
      </c>
      <c r="D20" s="812">
        <v>53.87763310424316</v>
      </c>
      <c r="E20" s="812">
        <v>70.37056303412086</v>
      </c>
      <c r="F20" s="812">
        <v>97.03553304496648</v>
      </c>
      <c r="G20" s="813">
        <v>273.4693583140922</v>
      </c>
      <c r="H20" s="812">
        <v>63.39980979005694</v>
      </c>
      <c r="I20" s="812">
        <v>59.846896476913656</v>
      </c>
      <c r="J20" s="812">
        <v>88.10043627124529</v>
      </c>
      <c r="K20" s="812">
        <v>90.50040088547739</v>
      </c>
      <c r="L20" s="813">
        <v>301.84754342369325</v>
      </c>
      <c r="M20" s="812">
        <v>118.91151692028161</v>
      </c>
      <c r="N20" s="812">
        <v>116.34208718910274</v>
      </c>
      <c r="O20" s="812">
        <v>121.14628986717976</v>
      </c>
      <c r="P20" s="812">
        <v>87.98994228491924</v>
      </c>
      <c r="Q20" s="813">
        <v>444.3898362614833</v>
      </c>
      <c r="R20" s="812">
        <v>154.44074908542018</v>
      </c>
      <c r="S20" s="812">
        <v>62.632946882516066</v>
      </c>
      <c r="T20" s="812">
        <v>86.68609758470792</v>
      </c>
      <c r="U20" s="812">
        <v>97.71656680071695</v>
      </c>
      <c r="V20" s="813">
        <v>401.4763603533611</v>
      </c>
      <c r="W20" s="812">
        <v>25.469711192262473</v>
      </c>
      <c r="X20" s="812">
        <v>65.14233467904589</v>
      </c>
      <c r="Y20" s="812">
        <v>146.08218885612126</v>
      </c>
      <c r="Z20" s="812">
        <v>116.83801212419668</v>
      </c>
      <c r="AA20" s="813">
        <v>353.5322468516263</v>
      </c>
      <c r="AB20" s="812">
        <v>134.65140601751716</v>
      </c>
      <c r="AC20" s="812">
        <v>153.0150370235151</v>
      </c>
      <c r="AD20" s="812">
        <v>178.35721826218867</v>
      </c>
      <c r="AE20" s="812">
        <v>181.80080382685082</v>
      </c>
      <c r="AF20" s="813">
        <v>647.8244651300718</v>
      </c>
      <c r="AG20" s="812">
        <v>68.51518352474743</v>
      </c>
      <c r="AH20" s="812">
        <v>217.81054970338994</v>
      </c>
      <c r="AI20" s="812">
        <v>200.98337271749685</v>
      </c>
      <c r="AJ20" s="812">
        <v>205.59305688921094</v>
      </c>
      <c r="AK20" s="813">
        <v>692.9021628348452</v>
      </c>
      <c r="AL20" s="801">
        <v>133.45987531392998</v>
      </c>
      <c r="AM20" s="801">
        <v>167.48914017721185</v>
      </c>
      <c r="AN20" s="801">
        <v>166.09542355741496</v>
      </c>
      <c r="AO20" s="801">
        <v>152.8583844936389</v>
      </c>
      <c r="AP20" s="809">
        <v>619.9028235421957</v>
      </c>
      <c r="AQ20" s="801">
        <v>140.70291123314718</v>
      </c>
      <c r="AR20" s="801">
        <v>-140.61763290482912</v>
      </c>
      <c r="AS20" s="801">
        <v>156.35039106359915</v>
      </c>
      <c r="AT20" s="812">
        <v>136.52412302401834</v>
      </c>
      <c r="AU20" s="809">
        <v>292.95979241593557</v>
      </c>
      <c r="AV20" s="801">
        <v>163.179587580409</v>
      </c>
      <c r="AW20" s="801">
        <v>97.04207393437522</v>
      </c>
      <c r="AX20" s="801">
        <v>215.68091702108885</v>
      </c>
      <c r="AY20" s="801">
        <v>193.25314759542073</v>
      </c>
      <c r="AZ20" s="809">
        <v>669.1557261312938</v>
      </c>
      <c r="BA20" s="801">
        <v>166.92648197987643</v>
      </c>
    </row>
    <row r="21" spans="2:53" s="21" customFormat="1" ht="15">
      <c r="B21" s="815" t="s">
        <v>219</v>
      </c>
      <c r="C21" s="811">
        <v>60.688675260821704</v>
      </c>
      <c r="D21" s="812">
        <v>149.73697855981356</v>
      </c>
      <c r="E21" s="812">
        <v>134.4052487193326</v>
      </c>
      <c r="F21" s="812">
        <v>233.5828469770115</v>
      </c>
      <c r="G21" s="813">
        <v>578.4137495169794</v>
      </c>
      <c r="H21" s="812">
        <v>10.710455755635234</v>
      </c>
      <c r="I21" s="812">
        <v>77.87374560650107</v>
      </c>
      <c r="J21" s="812">
        <v>97.76076036498226</v>
      </c>
      <c r="K21" s="812">
        <v>34.93048298375695</v>
      </c>
      <c r="L21" s="813">
        <v>221.27544471087552</v>
      </c>
      <c r="M21" s="812">
        <v>308.4955932886629</v>
      </c>
      <c r="N21" s="812">
        <v>288.7727152352971</v>
      </c>
      <c r="O21" s="812">
        <v>1118.4753170571532</v>
      </c>
      <c r="P21" s="812">
        <v>830.3200099111408</v>
      </c>
      <c r="Q21" s="813">
        <v>2546.063635492254</v>
      </c>
      <c r="R21" s="812">
        <v>550.3862039795865</v>
      </c>
      <c r="S21" s="812">
        <v>240.18203594185513</v>
      </c>
      <c r="T21" s="812">
        <v>293.0228296062054</v>
      </c>
      <c r="U21" s="812">
        <v>255.2228827544159</v>
      </c>
      <c r="V21" s="813">
        <v>1338.813952282063</v>
      </c>
      <c r="W21" s="812">
        <v>504.2747155282272</v>
      </c>
      <c r="X21" s="812">
        <v>213.53341655851688</v>
      </c>
      <c r="Y21" s="812">
        <v>252.32488447825617</v>
      </c>
      <c r="Z21" s="812">
        <v>390.8075346912289</v>
      </c>
      <c r="AA21" s="813">
        <v>1360.9405512562291</v>
      </c>
      <c r="AB21" s="812">
        <v>140.43718252415755</v>
      </c>
      <c r="AC21" s="812">
        <v>279.667766848617</v>
      </c>
      <c r="AD21" s="812">
        <v>278.5663669348231</v>
      </c>
      <c r="AE21" s="812">
        <v>108.63050682163085</v>
      </c>
      <c r="AF21" s="813">
        <v>807.3018231292285</v>
      </c>
      <c r="AG21" s="812">
        <v>539.9207570720821</v>
      </c>
      <c r="AH21" s="812">
        <v>460.09238340053787</v>
      </c>
      <c r="AI21" s="812">
        <v>354.70538091997815</v>
      </c>
      <c r="AJ21" s="812">
        <v>317.4091393929622</v>
      </c>
      <c r="AK21" s="813">
        <v>1672.1276607855602</v>
      </c>
      <c r="AL21" s="801">
        <v>139.22707630659505</v>
      </c>
      <c r="AM21" s="801">
        <v>238.0731328068431</v>
      </c>
      <c r="AN21" s="801">
        <v>70.71167067411074</v>
      </c>
      <c r="AO21" s="801">
        <v>454.81872486676286</v>
      </c>
      <c r="AP21" s="809">
        <v>902.8306046543117</v>
      </c>
      <c r="AQ21" s="801">
        <v>174.57651972606027</v>
      </c>
      <c r="AR21" s="801">
        <v>174.58709781144526</v>
      </c>
      <c r="AS21" s="801">
        <v>164.58268117874337</v>
      </c>
      <c r="AT21" s="812">
        <v>310.7370568832103</v>
      </c>
      <c r="AU21" s="809">
        <v>824.4833555994592</v>
      </c>
      <c r="AV21" s="801">
        <v>253.94588654713016</v>
      </c>
      <c r="AW21" s="801">
        <v>367.6143417559289</v>
      </c>
      <c r="AX21" s="801">
        <v>308.358514432148</v>
      </c>
      <c r="AY21" s="801">
        <v>334.530222801179</v>
      </c>
      <c r="AZ21" s="809">
        <v>1264.448965536386</v>
      </c>
      <c r="BA21" s="801">
        <v>235.5498005443343</v>
      </c>
    </row>
    <row r="22" spans="2:53" s="21" customFormat="1" ht="15">
      <c r="B22" s="814" t="s">
        <v>224</v>
      </c>
      <c r="C22" s="811">
        <v>180.43856363022294</v>
      </c>
      <c r="D22" s="812">
        <v>154.8656087607095</v>
      </c>
      <c r="E22" s="812">
        <v>59.331405867426895</v>
      </c>
      <c r="F22" s="812">
        <v>-54.14212903027795</v>
      </c>
      <c r="G22" s="813">
        <v>340.4934492280814</v>
      </c>
      <c r="H22" s="812">
        <v>57.32482184959132</v>
      </c>
      <c r="I22" s="812">
        <v>96.71866158325776</v>
      </c>
      <c r="J22" s="812">
        <v>25.071095919968254</v>
      </c>
      <c r="K22" s="812">
        <v>-535.1780987146805</v>
      </c>
      <c r="L22" s="813">
        <v>-356.0635193618631</v>
      </c>
      <c r="M22" s="812">
        <v>653.6244783651513</v>
      </c>
      <c r="N22" s="812">
        <v>289.1036725100663</v>
      </c>
      <c r="O22" s="812">
        <v>379.2644660226146</v>
      </c>
      <c r="P22" s="812">
        <v>437.8540881813401</v>
      </c>
      <c r="Q22" s="813">
        <v>1759.8467050791724</v>
      </c>
      <c r="R22" s="812">
        <v>528.9677810923788</v>
      </c>
      <c r="S22" s="812">
        <v>122.63675967752889</v>
      </c>
      <c r="T22" s="812">
        <v>25.260736675403848</v>
      </c>
      <c r="U22" s="812">
        <v>568.1725384042198</v>
      </c>
      <c r="V22" s="813">
        <v>1245.0378158495314</v>
      </c>
      <c r="W22" s="812">
        <v>311.68447603888774</v>
      </c>
      <c r="X22" s="812">
        <v>314.6283131468645</v>
      </c>
      <c r="Y22" s="812">
        <v>546.6829347173457</v>
      </c>
      <c r="Z22" s="812">
        <v>212.75788581635544</v>
      </c>
      <c r="AA22" s="813">
        <v>1385.7536097194534</v>
      </c>
      <c r="AB22" s="812">
        <v>545.5462530299155</v>
      </c>
      <c r="AC22" s="812">
        <v>423.41740554521243</v>
      </c>
      <c r="AD22" s="812">
        <v>442.5033891225024</v>
      </c>
      <c r="AE22" s="812">
        <v>700.51018796513</v>
      </c>
      <c r="AF22" s="813">
        <v>2111.97723566276</v>
      </c>
      <c r="AG22" s="812">
        <v>-297.5975319402639</v>
      </c>
      <c r="AH22" s="812">
        <v>281.29610938991806</v>
      </c>
      <c r="AI22" s="812">
        <v>203.42975019170933</v>
      </c>
      <c r="AJ22" s="812">
        <v>559.8185985030508</v>
      </c>
      <c r="AK22" s="813">
        <v>746.9469261444143</v>
      </c>
      <c r="AL22" s="801">
        <v>673.6897932221184</v>
      </c>
      <c r="AM22" s="801">
        <v>353.2954241904978</v>
      </c>
      <c r="AN22" s="801">
        <v>72.86515540438643</v>
      </c>
      <c r="AO22" s="801">
        <v>395.3935566235594</v>
      </c>
      <c r="AP22" s="809">
        <v>1495.243929440562</v>
      </c>
      <c r="AQ22" s="801">
        <v>181.81142526196106</v>
      </c>
      <c r="AR22" s="801">
        <v>-187.09115292983154</v>
      </c>
      <c r="AS22" s="801">
        <v>2894.8882301539006</v>
      </c>
      <c r="AT22" s="812">
        <v>504.3451159828385</v>
      </c>
      <c r="AU22" s="809">
        <v>3393.9536184688686</v>
      </c>
      <c r="AV22" s="801">
        <v>6.729367315318285</v>
      </c>
      <c r="AW22" s="801">
        <v>566.5035549144759</v>
      </c>
      <c r="AX22" s="801">
        <v>514.9080793294663</v>
      </c>
      <c r="AY22" s="801">
        <v>394.17636913828557</v>
      </c>
      <c r="AZ22" s="809">
        <v>1482.317370697546</v>
      </c>
      <c r="BA22" s="801">
        <v>167.8007215372353</v>
      </c>
    </row>
    <row r="23" spans="2:53" s="21" customFormat="1" ht="15">
      <c r="B23" s="814" t="s">
        <v>220</v>
      </c>
      <c r="C23" s="811">
        <v>367.0627417231836</v>
      </c>
      <c r="D23" s="812">
        <v>163.75603549493556</v>
      </c>
      <c r="E23" s="812">
        <v>-67.26333202638125</v>
      </c>
      <c r="F23" s="812">
        <v>247.23005672398386</v>
      </c>
      <c r="G23" s="813">
        <v>710.7855019157219</v>
      </c>
      <c r="H23" s="812">
        <v>-31.24991230078001</v>
      </c>
      <c r="I23" s="812">
        <v>453.38920816934916</v>
      </c>
      <c r="J23" s="812">
        <v>264.35505117675734</v>
      </c>
      <c r="K23" s="812">
        <v>229.69386133436143</v>
      </c>
      <c r="L23" s="813">
        <v>916.1882083796879</v>
      </c>
      <c r="M23" s="812">
        <v>-10.258704366543785</v>
      </c>
      <c r="N23" s="812">
        <v>-90.06447569255458</v>
      </c>
      <c r="O23" s="812">
        <v>291.7933562861269</v>
      </c>
      <c r="P23" s="812">
        <v>968.5097546555738</v>
      </c>
      <c r="Q23" s="813">
        <v>1159.9799308826023</v>
      </c>
      <c r="R23" s="812">
        <v>20.21531071869299</v>
      </c>
      <c r="S23" s="812">
        <v>142.40903392029287</v>
      </c>
      <c r="T23" s="812">
        <v>400.05887291964075</v>
      </c>
      <c r="U23" s="812">
        <v>514.6661251069739</v>
      </c>
      <c r="V23" s="813">
        <v>1077.3493426656005</v>
      </c>
      <c r="W23" s="812">
        <v>430.76706056563285</v>
      </c>
      <c r="X23" s="812">
        <v>46.20949746384565</v>
      </c>
      <c r="Y23" s="812">
        <v>672.3603223037217</v>
      </c>
      <c r="Z23" s="812">
        <v>456.2337500144114</v>
      </c>
      <c r="AA23" s="813">
        <v>1605.5706303476113</v>
      </c>
      <c r="AB23" s="812">
        <v>555.2309336867418</v>
      </c>
      <c r="AC23" s="812">
        <v>591.2731335824535</v>
      </c>
      <c r="AD23" s="812">
        <v>464.5489300066562</v>
      </c>
      <c r="AE23" s="812">
        <v>867.2821737916385</v>
      </c>
      <c r="AF23" s="813">
        <v>2478.3351710674897</v>
      </c>
      <c r="AG23" s="812">
        <v>436.09044877998576</v>
      </c>
      <c r="AH23" s="812">
        <v>782.8155126958542</v>
      </c>
      <c r="AI23" s="812">
        <v>154.65433437634437</v>
      </c>
      <c r="AJ23" s="812">
        <v>722.4152134024876</v>
      </c>
      <c r="AK23" s="813">
        <v>2095.975509254672</v>
      </c>
      <c r="AL23" s="801">
        <v>343.8448441177248</v>
      </c>
      <c r="AM23" s="801">
        <v>631.4056795102814</v>
      </c>
      <c r="AN23" s="801">
        <v>416.8982036065702</v>
      </c>
      <c r="AO23" s="801">
        <v>1068.7013631101313</v>
      </c>
      <c r="AP23" s="809">
        <v>2460.8500903447075</v>
      </c>
      <c r="AQ23" s="801">
        <v>405.7818065945688</v>
      </c>
      <c r="AR23" s="801">
        <v>-82.88253357725654</v>
      </c>
      <c r="AS23" s="801">
        <v>528.0966115704693</v>
      </c>
      <c r="AT23" s="812">
        <v>780.3980170334092</v>
      </c>
      <c r="AU23" s="809">
        <v>1631.3939016211907</v>
      </c>
      <c r="AV23" s="801">
        <v>379.5530529852964</v>
      </c>
      <c r="AW23" s="801">
        <v>662.1736997848735</v>
      </c>
      <c r="AX23" s="801">
        <v>1074.0635438103254</v>
      </c>
      <c r="AY23" s="801">
        <v>-169.02115280753424</v>
      </c>
      <c r="AZ23" s="809">
        <v>1946.769143772961</v>
      </c>
      <c r="BA23" s="801">
        <v>336.7711483671725</v>
      </c>
    </row>
    <row r="24" spans="2:53" s="21" customFormat="1" ht="15.75" thickBot="1">
      <c r="B24" s="816" t="s">
        <v>221</v>
      </c>
      <c r="C24" s="817">
        <v>13.93389175438741</v>
      </c>
      <c r="D24" s="818">
        <v>15.21820694374928</v>
      </c>
      <c r="E24" s="818">
        <v>40.563918659866914</v>
      </c>
      <c r="F24" s="818">
        <v>18.314274425145488</v>
      </c>
      <c r="G24" s="819">
        <v>88.03029178314908</v>
      </c>
      <c r="H24" s="818">
        <v>11.667378530311042</v>
      </c>
      <c r="I24" s="818">
        <v>34.37031009506299</v>
      </c>
      <c r="J24" s="818">
        <v>25.826362631524376</v>
      </c>
      <c r="K24" s="818">
        <v>46.132463725733366</v>
      </c>
      <c r="L24" s="819">
        <v>117.99651498263177</v>
      </c>
      <c r="M24" s="818">
        <v>-5.779902436367263</v>
      </c>
      <c r="N24" s="818">
        <v>-73.00633426090185</v>
      </c>
      <c r="O24" s="818">
        <v>-97.98952486570143</v>
      </c>
      <c r="P24" s="818">
        <v>-16.321477640422223</v>
      </c>
      <c r="Q24" s="819">
        <v>-193.09723920339277</v>
      </c>
      <c r="R24" s="818">
        <v>100.59505275333814</v>
      </c>
      <c r="S24" s="818">
        <v>64.60907502575213</v>
      </c>
      <c r="T24" s="818">
        <v>96.65139590033878</v>
      </c>
      <c r="U24" s="818">
        <v>86.99728976397716</v>
      </c>
      <c r="V24" s="819">
        <v>348.8528134434062</v>
      </c>
      <c r="W24" s="818">
        <v>76.24344529239781</v>
      </c>
      <c r="X24" s="818">
        <v>99.23378464155715</v>
      </c>
      <c r="Y24" s="818">
        <v>98.06688450947068</v>
      </c>
      <c r="Z24" s="818">
        <v>50.70054269129473</v>
      </c>
      <c r="AA24" s="819">
        <v>324.2446571347204</v>
      </c>
      <c r="AB24" s="818">
        <v>62.2252320822015</v>
      </c>
      <c r="AC24" s="818">
        <v>76.35404146798093</v>
      </c>
      <c r="AD24" s="818">
        <v>-48.575394438977625</v>
      </c>
      <c r="AE24" s="818">
        <v>86.51267198617178</v>
      </c>
      <c r="AF24" s="819">
        <v>176.5165510973766</v>
      </c>
      <c r="AG24" s="820">
        <v>72.76058308011662</v>
      </c>
      <c r="AH24" s="820">
        <v>74.91624895718763</v>
      </c>
      <c r="AI24" s="820">
        <v>44.448155911684765</v>
      </c>
      <c r="AJ24" s="820">
        <v>36.70594953372313</v>
      </c>
      <c r="AK24" s="821">
        <v>228.83093748271216</v>
      </c>
      <c r="AL24" s="801">
        <v>88.3053976332179</v>
      </c>
      <c r="AM24" s="801">
        <v>115.12047794371624</v>
      </c>
      <c r="AN24" s="801">
        <v>18.824652554075637</v>
      </c>
      <c r="AO24" s="801">
        <v>130.93034828853618</v>
      </c>
      <c r="AP24" s="809">
        <v>353.18087641954594</v>
      </c>
      <c r="AQ24" s="801">
        <v>62.94064368300875</v>
      </c>
      <c r="AR24" s="801">
        <v>160.7651320125413</v>
      </c>
      <c r="AS24" s="801">
        <v>72.72712639096274</v>
      </c>
      <c r="AT24" s="820">
        <v>90.83825529145783</v>
      </c>
      <c r="AU24" s="809">
        <v>387.2711573779706</v>
      </c>
      <c r="AV24" s="801">
        <v>88.53862630499246</v>
      </c>
      <c r="AW24" s="801">
        <v>92.44227272388272</v>
      </c>
      <c r="AX24" s="801">
        <v>72.60647461726458</v>
      </c>
      <c r="AY24" s="801">
        <v>112.12275423797912</v>
      </c>
      <c r="AZ24" s="809">
        <v>365.71012788411895</v>
      </c>
      <c r="BA24" s="801">
        <v>142.14491396538781</v>
      </c>
    </row>
    <row r="25" s="21" customFormat="1" ht="15">
      <c r="G25" s="276"/>
    </row>
    <row r="26" s="21" customFormat="1" ht="15"/>
    <row r="27" s="21" customFormat="1" ht="15.75" thickBot="1">
      <c r="B27" s="277" t="s">
        <v>239</v>
      </c>
    </row>
    <row r="28" spans="2:53" s="21" customFormat="1" ht="14.25" customHeight="1">
      <c r="B28" s="1393" t="s">
        <v>545</v>
      </c>
      <c r="C28" s="1393" t="s">
        <v>263</v>
      </c>
      <c r="D28" s="1393" t="s">
        <v>264</v>
      </c>
      <c r="E28" s="1393" t="s">
        <v>265</v>
      </c>
      <c r="F28" s="1393" t="s">
        <v>266</v>
      </c>
      <c r="G28" s="1393" t="s">
        <v>324</v>
      </c>
      <c r="H28" s="1393" t="s">
        <v>336</v>
      </c>
      <c r="I28" s="1393" t="s">
        <v>337</v>
      </c>
      <c r="J28" s="1393" t="s">
        <v>338</v>
      </c>
      <c r="K28" s="1393" t="s">
        <v>340</v>
      </c>
      <c r="L28" s="1393" t="s">
        <v>354</v>
      </c>
      <c r="M28" s="1393" t="s">
        <v>363</v>
      </c>
      <c r="N28" s="1393" t="s">
        <v>364</v>
      </c>
      <c r="O28" s="1393" t="s">
        <v>365</v>
      </c>
      <c r="P28" s="1393" t="s">
        <v>366</v>
      </c>
      <c r="Q28" s="1393" t="s">
        <v>399</v>
      </c>
      <c r="R28" s="1393" t="s">
        <v>401</v>
      </c>
      <c r="S28" s="1393" t="s">
        <v>404</v>
      </c>
      <c r="T28" s="1393" t="s">
        <v>405</v>
      </c>
      <c r="U28" s="1393" t="s">
        <v>414</v>
      </c>
      <c r="V28" s="1393" t="s">
        <v>419</v>
      </c>
      <c r="W28" s="1393" t="s">
        <v>415</v>
      </c>
      <c r="X28" s="1393" t="s">
        <v>416</v>
      </c>
      <c r="Y28" s="1393" t="s">
        <v>417</v>
      </c>
      <c r="Z28" s="1393" t="s">
        <v>418</v>
      </c>
      <c r="AA28" s="1393" t="s">
        <v>428</v>
      </c>
      <c r="AB28" s="1393" t="s">
        <v>424</v>
      </c>
      <c r="AC28" s="1393" t="s">
        <v>425</v>
      </c>
      <c r="AD28" s="1393" t="s">
        <v>426</v>
      </c>
      <c r="AE28" s="1393" t="s">
        <v>427</v>
      </c>
      <c r="AF28" s="1393" t="s">
        <v>459</v>
      </c>
      <c r="AG28" s="1393" t="s">
        <v>477</v>
      </c>
      <c r="AH28" s="1393" t="s">
        <v>478</v>
      </c>
      <c r="AI28" s="1393" t="s">
        <v>479</v>
      </c>
      <c r="AJ28" s="1393" t="s">
        <v>480</v>
      </c>
      <c r="AK28" s="1393" t="s">
        <v>558</v>
      </c>
      <c r="AL28" s="1393" t="s">
        <v>547</v>
      </c>
      <c r="AM28" s="1393" t="s">
        <v>548</v>
      </c>
      <c r="AN28" s="1393" t="s">
        <v>549</v>
      </c>
      <c r="AO28" s="1393" t="s">
        <v>550</v>
      </c>
      <c r="AP28" s="1393" t="s">
        <v>795</v>
      </c>
      <c r="AQ28" s="1400" t="s">
        <v>594</v>
      </c>
      <c r="AR28" s="1393" t="s">
        <v>595</v>
      </c>
      <c r="AS28" s="1402" t="s">
        <v>596</v>
      </c>
      <c r="AT28" s="1393" t="s">
        <v>793</v>
      </c>
      <c r="AU28" s="1393" t="s">
        <v>794</v>
      </c>
      <c r="AV28" s="1393" t="s">
        <v>804</v>
      </c>
      <c r="AW28" s="1393" t="s">
        <v>805</v>
      </c>
      <c r="AX28" s="1393" t="s">
        <v>806</v>
      </c>
      <c r="AY28" s="1393" t="s">
        <v>800</v>
      </c>
      <c r="AZ28" s="1395" t="s">
        <v>807</v>
      </c>
      <c r="BA28" s="1393" t="s">
        <v>867</v>
      </c>
    </row>
    <row r="29" spans="2:53" s="21" customFormat="1" ht="15" customHeight="1" thickBot="1">
      <c r="B29" s="1394"/>
      <c r="C29" s="1397"/>
      <c r="D29" s="1397"/>
      <c r="E29" s="1397"/>
      <c r="F29" s="1397"/>
      <c r="G29" s="1397"/>
      <c r="H29" s="1397"/>
      <c r="I29" s="1397"/>
      <c r="J29" s="1397"/>
      <c r="K29" s="1397"/>
      <c r="L29" s="1397"/>
      <c r="M29" s="1397"/>
      <c r="N29" s="1397"/>
      <c r="O29" s="1394"/>
      <c r="P29" s="1394"/>
      <c r="Q29" s="1394"/>
      <c r="R29" s="1394"/>
      <c r="S29" s="1394"/>
      <c r="T29" s="1394"/>
      <c r="U29" s="1394"/>
      <c r="V29" s="1394"/>
      <c r="W29" s="1394"/>
      <c r="X29" s="1394"/>
      <c r="Y29" s="1394"/>
      <c r="Z29" s="1394"/>
      <c r="AA29" s="1394"/>
      <c r="AB29" s="1394"/>
      <c r="AC29" s="1397"/>
      <c r="AD29" s="1397"/>
      <c r="AE29" s="1397"/>
      <c r="AF29" s="1397"/>
      <c r="AG29" s="1397"/>
      <c r="AH29" s="1397"/>
      <c r="AI29" s="1397"/>
      <c r="AJ29" s="1397"/>
      <c r="AK29" s="1397"/>
      <c r="AL29" s="1397"/>
      <c r="AM29" s="1397"/>
      <c r="AN29" s="1397"/>
      <c r="AO29" s="1397"/>
      <c r="AP29" s="1397"/>
      <c r="AQ29" s="1401"/>
      <c r="AR29" s="1394"/>
      <c r="AS29" s="1403"/>
      <c r="AT29" s="1394"/>
      <c r="AU29" s="1397"/>
      <c r="AV29" s="1394"/>
      <c r="AW29" s="1394"/>
      <c r="AX29" s="1394"/>
      <c r="AY29" s="1394"/>
      <c r="AZ29" s="1396"/>
      <c r="BA29" s="1394"/>
    </row>
    <row r="30" spans="2:53" s="21" customFormat="1" ht="14.25" customHeight="1">
      <c r="B30" s="798" t="s">
        <v>368</v>
      </c>
      <c r="C30" s="799">
        <v>0</v>
      </c>
      <c r="D30" s="799">
        <v>0</v>
      </c>
      <c r="E30" s="799">
        <v>0</v>
      </c>
      <c r="F30" s="799">
        <v>0</v>
      </c>
      <c r="G30" s="799">
        <v>0</v>
      </c>
      <c r="H30" s="799">
        <v>0</v>
      </c>
      <c r="I30" s="799">
        <v>0</v>
      </c>
      <c r="J30" s="799">
        <v>0</v>
      </c>
      <c r="K30" s="799">
        <v>0</v>
      </c>
      <c r="L30" s="799">
        <v>0</v>
      </c>
      <c r="M30" s="799">
        <v>0</v>
      </c>
      <c r="N30" s="799">
        <v>0</v>
      </c>
      <c r="O30" s="799">
        <v>0</v>
      </c>
      <c r="P30" s="799">
        <v>0</v>
      </c>
      <c r="Q30" s="799">
        <v>0</v>
      </c>
      <c r="R30" s="799">
        <v>0</v>
      </c>
      <c r="S30" s="799">
        <v>0</v>
      </c>
      <c r="T30" s="799">
        <v>0</v>
      </c>
      <c r="U30" s="799">
        <v>0</v>
      </c>
      <c r="V30" s="799">
        <v>0</v>
      </c>
      <c r="W30" s="799">
        <v>0</v>
      </c>
      <c r="X30" s="799">
        <v>0</v>
      </c>
      <c r="Y30" s="799">
        <v>0</v>
      </c>
      <c r="Z30" s="799">
        <v>0</v>
      </c>
      <c r="AA30" s="799">
        <v>0</v>
      </c>
      <c r="AB30" s="799">
        <v>0</v>
      </c>
      <c r="AC30" s="799">
        <v>0</v>
      </c>
      <c r="AD30" s="799">
        <v>0</v>
      </c>
      <c r="AE30" s="799">
        <v>0</v>
      </c>
      <c r="AF30" s="799">
        <v>0</v>
      </c>
      <c r="AG30" s="799">
        <v>0</v>
      </c>
      <c r="AH30" s="799">
        <v>0</v>
      </c>
      <c r="AI30" s="799">
        <v>0</v>
      </c>
      <c r="AJ30" s="799">
        <v>0</v>
      </c>
      <c r="AK30" s="799">
        <v>0</v>
      </c>
      <c r="AL30" s="799">
        <v>0</v>
      </c>
      <c r="AM30" s="799">
        <v>0</v>
      </c>
      <c r="AN30" s="799">
        <v>0</v>
      </c>
      <c r="AO30" s="799">
        <v>0</v>
      </c>
      <c r="AP30" s="799">
        <v>0</v>
      </c>
      <c r="AQ30" s="799">
        <v>0</v>
      </c>
      <c r="AR30" s="799">
        <v>0</v>
      </c>
      <c r="AS30" s="799">
        <v>0</v>
      </c>
      <c r="AT30" s="799">
        <v>0</v>
      </c>
      <c r="AU30" s="800">
        <v>0</v>
      </c>
      <c r="AV30" s="799">
        <v>0</v>
      </c>
      <c r="AW30" s="799">
        <v>0</v>
      </c>
      <c r="AX30" s="799">
        <v>0</v>
      </c>
      <c r="AY30" s="799">
        <v>0</v>
      </c>
      <c r="AZ30" s="799">
        <v>0</v>
      </c>
      <c r="BA30" s="799">
        <v>0</v>
      </c>
    </row>
    <row r="31" spans="2:53" s="21" customFormat="1" ht="14.25" customHeight="1">
      <c r="B31" s="798" t="s">
        <v>369</v>
      </c>
      <c r="C31" s="799">
        <v>0</v>
      </c>
      <c r="D31" s="799">
        <v>0</v>
      </c>
      <c r="E31" s="799">
        <v>0.010138</v>
      </c>
      <c r="F31" s="799">
        <v>0</v>
      </c>
      <c r="G31" s="799">
        <v>0.010138</v>
      </c>
      <c r="H31" s="799">
        <v>0</v>
      </c>
      <c r="I31" s="799">
        <v>0</v>
      </c>
      <c r="J31" s="799">
        <v>0</v>
      </c>
      <c r="K31" s="799">
        <v>0</v>
      </c>
      <c r="L31" s="799">
        <v>0</v>
      </c>
      <c r="M31" s="799">
        <v>0</v>
      </c>
      <c r="N31" s="799">
        <v>0</v>
      </c>
      <c r="O31" s="799">
        <v>0</v>
      </c>
      <c r="P31" s="799">
        <v>0</v>
      </c>
      <c r="Q31" s="799">
        <v>0</v>
      </c>
      <c r="R31" s="799">
        <v>0</v>
      </c>
      <c r="S31" s="799">
        <v>0</v>
      </c>
      <c r="T31" s="799">
        <v>0</v>
      </c>
      <c r="U31" s="799">
        <v>0</v>
      </c>
      <c r="V31" s="799">
        <v>0</v>
      </c>
      <c r="W31" s="799">
        <v>0</v>
      </c>
      <c r="X31" s="799">
        <v>0</v>
      </c>
      <c r="Y31" s="799">
        <v>0</v>
      </c>
      <c r="Z31" s="799">
        <v>0</v>
      </c>
      <c r="AA31" s="799">
        <v>0</v>
      </c>
      <c r="AB31" s="799">
        <v>0</v>
      </c>
      <c r="AC31" s="799">
        <v>0</v>
      </c>
      <c r="AD31" s="799">
        <v>0</v>
      </c>
      <c r="AE31" s="799">
        <v>0</v>
      </c>
      <c r="AF31" s="799">
        <v>0</v>
      </c>
      <c r="AG31" s="799">
        <v>0</v>
      </c>
      <c r="AH31" s="799">
        <v>0</v>
      </c>
      <c r="AI31" s="799">
        <v>0</v>
      </c>
      <c r="AJ31" s="799">
        <v>0</v>
      </c>
      <c r="AK31" s="799">
        <v>0</v>
      </c>
      <c r="AL31" s="799">
        <v>0</v>
      </c>
      <c r="AM31" s="799">
        <v>0</v>
      </c>
      <c r="AN31" s="799">
        <v>0</v>
      </c>
      <c r="AO31" s="799">
        <v>0</v>
      </c>
      <c r="AP31" s="799">
        <v>0</v>
      </c>
      <c r="AQ31" s="799">
        <v>0</v>
      </c>
      <c r="AR31" s="799">
        <v>0</v>
      </c>
      <c r="AS31" s="799">
        <v>0</v>
      </c>
      <c r="AT31" s="799">
        <v>0</v>
      </c>
      <c r="AU31" s="800">
        <v>0</v>
      </c>
      <c r="AV31" s="799">
        <v>0</v>
      </c>
      <c r="AW31" s="799">
        <v>0</v>
      </c>
      <c r="AX31" s="799">
        <v>0</v>
      </c>
      <c r="AY31" s="799">
        <v>0</v>
      </c>
      <c r="AZ31" s="799">
        <v>0</v>
      </c>
      <c r="BA31" s="799">
        <v>0</v>
      </c>
    </row>
    <row r="32" spans="2:53" s="21" customFormat="1" ht="14.25" customHeight="1">
      <c r="B32" s="798" t="s">
        <v>360</v>
      </c>
      <c r="C32" s="799">
        <v>0.33203496756004247</v>
      </c>
      <c r="D32" s="799">
        <v>-32.94715073849638</v>
      </c>
      <c r="E32" s="799">
        <v>-31.257402270740993</v>
      </c>
      <c r="F32" s="799">
        <v>-4.5646307447109855</v>
      </c>
      <c r="G32" s="799">
        <v>-68.43714878638832</v>
      </c>
      <c r="H32" s="799">
        <v>3.803874393923391</v>
      </c>
      <c r="I32" s="799">
        <v>6.988626825056082</v>
      </c>
      <c r="J32" s="799">
        <v>6.099096083474428</v>
      </c>
      <c r="K32" s="799">
        <v>-10.714497029712788</v>
      </c>
      <c r="L32" s="799">
        <v>6.177100272741114</v>
      </c>
      <c r="M32" s="799">
        <v>17.758458974742226</v>
      </c>
      <c r="N32" s="799">
        <v>20.238967994665984</v>
      </c>
      <c r="O32" s="799">
        <v>23.14299971054993</v>
      </c>
      <c r="P32" s="799">
        <v>30.284060590427146</v>
      </c>
      <c r="Q32" s="799">
        <v>91.42448727038528</v>
      </c>
      <c r="R32" s="799">
        <v>21.70819194021789</v>
      </c>
      <c r="S32" s="799">
        <v>79.92659053440437</v>
      </c>
      <c r="T32" s="799">
        <v>149.95068477041735</v>
      </c>
      <c r="U32" s="799">
        <v>14.332132229633</v>
      </c>
      <c r="V32" s="799">
        <v>265.9175994746726</v>
      </c>
      <c r="W32" s="799">
        <v>17.67350200131399</v>
      </c>
      <c r="X32" s="799">
        <v>15.038760263395677</v>
      </c>
      <c r="Y32" s="799">
        <v>22.96609267549036</v>
      </c>
      <c r="Z32" s="799">
        <v>42.430596509671645</v>
      </c>
      <c r="AA32" s="799">
        <v>98.10895144987167</v>
      </c>
      <c r="AB32" s="799">
        <v>-11.256517253487832</v>
      </c>
      <c r="AC32" s="799">
        <v>-15.5894883929628</v>
      </c>
      <c r="AD32" s="799">
        <v>27.266849555200285</v>
      </c>
      <c r="AE32" s="799">
        <v>80.61422927339564</v>
      </c>
      <c r="AF32" s="799">
        <v>81.03507318214528</v>
      </c>
      <c r="AG32" s="799">
        <v>15.892229436351736</v>
      </c>
      <c r="AH32" s="799">
        <v>48.394029416004685</v>
      </c>
      <c r="AI32" s="799">
        <v>84.41041157996483</v>
      </c>
      <c r="AJ32" s="799">
        <v>71.57441798697566</v>
      </c>
      <c r="AK32" s="799">
        <v>220.27108841929692</v>
      </c>
      <c r="AL32" s="799">
        <v>50.49831441513723</v>
      </c>
      <c r="AM32" s="799">
        <v>118.7612901295036</v>
      </c>
      <c r="AN32" s="799">
        <v>14.550735952582123</v>
      </c>
      <c r="AO32" s="799">
        <v>23.24389766121159</v>
      </c>
      <c r="AP32" s="799">
        <v>207.05423815843454</v>
      </c>
      <c r="AQ32" s="799">
        <v>44.66283209027338</v>
      </c>
      <c r="AR32" s="799">
        <v>21.37307230746704</v>
      </c>
      <c r="AS32" s="799">
        <v>47.45773069086425</v>
      </c>
      <c r="AT32" s="799">
        <v>46.96647234759366</v>
      </c>
      <c r="AU32" s="800">
        <v>160.46010743619834</v>
      </c>
      <c r="AV32" s="799">
        <v>69.57294187690796</v>
      </c>
      <c r="AW32" s="799">
        <v>17.40387248127647</v>
      </c>
      <c r="AX32" s="799">
        <v>29.120153900758176</v>
      </c>
      <c r="AY32" s="799">
        <v>30.3208967489943</v>
      </c>
      <c r="AZ32" s="799">
        <v>146.4178650079369</v>
      </c>
      <c r="BA32" s="799">
        <v>29.71834039614003</v>
      </c>
    </row>
    <row r="33" spans="2:53" s="21" customFormat="1" ht="14.25" customHeight="1">
      <c r="B33" s="798" t="s">
        <v>270</v>
      </c>
      <c r="C33" s="799">
        <v>131.009799022143</v>
      </c>
      <c r="D33" s="799">
        <v>458.21485542228174</v>
      </c>
      <c r="E33" s="799">
        <v>135.81473464630278</v>
      </c>
      <c r="F33" s="799">
        <v>194.96522483268203</v>
      </c>
      <c r="G33" s="799">
        <v>920.0046139234095</v>
      </c>
      <c r="H33" s="799">
        <v>114.867299833576</v>
      </c>
      <c r="I33" s="799">
        <v>118.5602792673484</v>
      </c>
      <c r="J33" s="799">
        <v>47.978163993928966</v>
      </c>
      <c r="K33" s="799">
        <v>56.08884643522076</v>
      </c>
      <c r="L33" s="799">
        <v>337.4945895300741</v>
      </c>
      <c r="M33" s="799">
        <v>175.99209308989225</v>
      </c>
      <c r="N33" s="799">
        <v>185.17363823381677</v>
      </c>
      <c r="O33" s="799">
        <v>-65.58128682341219</v>
      </c>
      <c r="P33" s="799">
        <v>186.78679741121587</v>
      </c>
      <c r="Q33" s="799">
        <v>482.3712419115127</v>
      </c>
      <c r="R33" s="799">
        <v>105.78741680649424</v>
      </c>
      <c r="S33" s="799">
        <v>273.0426308779549</v>
      </c>
      <c r="T33" s="799">
        <v>259.38633507758095</v>
      </c>
      <c r="U33" s="799">
        <v>-39.96358563619145</v>
      </c>
      <c r="V33" s="799">
        <v>598.2527971258387</v>
      </c>
      <c r="W33" s="799">
        <v>270.6017282572053</v>
      </c>
      <c r="X33" s="799">
        <v>268.1496610673378</v>
      </c>
      <c r="Y33" s="799">
        <v>60.500998403507495</v>
      </c>
      <c r="Z33" s="799">
        <v>256.3933454998414</v>
      </c>
      <c r="AA33" s="799">
        <v>855.645733227892</v>
      </c>
      <c r="AB33" s="799">
        <v>-6.516164736821338</v>
      </c>
      <c r="AC33" s="799">
        <v>2.7255220484038176</v>
      </c>
      <c r="AD33" s="799">
        <v>51.91596555392062</v>
      </c>
      <c r="AE33" s="799">
        <v>-211.5061565109536</v>
      </c>
      <c r="AF33" s="799">
        <v>-163.38083364545048</v>
      </c>
      <c r="AG33" s="799">
        <v>22.721590822348958</v>
      </c>
      <c r="AH33" s="799">
        <v>-59.26935856896482</v>
      </c>
      <c r="AI33" s="799">
        <v>-85.27632377133412</v>
      </c>
      <c r="AJ33" s="799">
        <v>-69.23293960388628</v>
      </c>
      <c r="AK33" s="799">
        <v>-191.05703112183625</v>
      </c>
      <c r="AL33" s="799">
        <v>-68.71167492631746</v>
      </c>
      <c r="AM33" s="799">
        <v>37.272256440343085</v>
      </c>
      <c r="AN33" s="799">
        <v>-145.05610921826818</v>
      </c>
      <c r="AO33" s="799">
        <v>-60.706092731798265</v>
      </c>
      <c r="AP33" s="799">
        <v>-237.2016204360408</v>
      </c>
      <c r="AQ33" s="799">
        <v>87.16314546607006</v>
      </c>
      <c r="AR33" s="799">
        <v>78.59713001675438</v>
      </c>
      <c r="AS33" s="799">
        <v>7.316035808550382</v>
      </c>
      <c r="AT33" s="799">
        <v>-2.2689069957871055</v>
      </c>
      <c r="AU33" s="800">
        <v>170.80740429558773</v>
      </c>
      <c r="AV33" s="799">
        <v>-52.51089288605695</v>
      </c>
      <c r="AW33" s="799">
        <v>267.57545735219526</v>
      </c>
      <c r="AX33" s="799">
        <v>56.91739752067059</v>
      </c>
      <c r="AY33" s="799">
        <v>10.25053933533679</v>
      </c>
      <c r="AZ33" s="799">
        <v>282.23250132214565</v>
      </c>
      <c r="BA33" s="799">
        <v>187.76535870927236</v>
      </c>
    </row>
    <row r="34" spans="2:53" s="21" customFormat="1" ht="15">
      <c r="B34" s="798" t="s">
        <v>370</v>
      </c>
      <c r="C34" s="799">
        <v>6.954227265375744</v>
      </c>
      <c r="D34" s="799">
        <v>6.714484087675455</v>
      </c>
      <c r="E34" s="799">
        <v>3.8844050059975954</v>
      </c>
      <c r="F34" s="799">
        <v>2.8448624396017843</v>
      </c>
      <c r="G34" s="799">
        <v>20.397978798650577</v>
      </c>
      <c r="H34" s="799">
        <v>-1.1903290589105557</v>
      </c>
      <c r="I34" s="799">
        <v>-0.605735620402524</v>
      </c>
      <c r="J34" s="799">
        <v>0.7403657838942398</v>
      </c>
      <c r="K34" s="799">
        <v>0.08388432045626158</v>
      </c>
      <c r="L34" s="799">
        <v>-0.9718145749625784</v>
      </c>
      <c r="M34" s="799">
        <v>-1.1814337616087927</v>
      </c>
      <c r="N34" s="799">
        <v>0.4543779432123756</v>
      </c>
      <c r="O34" s="799">
        <v>6.727634397920284</v>
      </c>
      <c r="P34" s="799">
        <v>-0.9359247136095795</v>
      </c>
      <c r="Q34" s="799">
        <v>5.064653865914288</v>
      </c>
      <c r="R34" s="799">
        <v>0.3937946690427628</v>
      </c>
      <c r="S34" s="799">
        <v>0.06170618356561286</v>
      </c>
      <c r="T34" s="799">
        <v>-0.0162256246142355</v>
      </c>
      <c r="U34" s="799">
        <v>-0.15625376138373936</v>
      </c>
      <c r="V34" s="799">
        <v>0.2830214666104008</v>
      </c>
      <c r="W34" s="799">
        <v>-0.014122558008823907</v>
      </c>
      <c r="X34" s="799">
        <v>0.11293553701071507</v>
      </c>
      <c r="Y34" s="799">
        <v>-0.034498570631405795</v>
      </c>
      <c r="Z34" s="799">
        <v>-0.004094137132880985</v>
      </c>
      <c r="AA34" s="799">
        <v>0.060220271237604386</v>
      </c>
      <c r="AB34" s="799">
        <v>-0.015959310731537446</v>
      </c>
      <c r="AC34" s="799">
        <v>-0.03255233780815177</v>
      </c>
      <c r="AD34" s="799">
        <v>-0.05157746177066915</v>
      </c>
      <c r="AE34" s="799">
        <v>-0.03311829453433775</v>
      </c>
      <c r="AF34" s="799">
        <v>-0.13320740484469612</v>
      </c>
      <c r="AG34" s="799">
        <v>-0.10269770514814441</v>
      </c>
      <c r="AH34" s="799">
        <v>-0.13216045816866762</v>
      </c>
      <c r="AI34" s="799">
        <v>-0.12245950556416972</v>
      </c>
      <c r="AJ34" s="799">
        <v>-0.08288164465295693</v>
      </c>
      <c r="AK34" s="799">
        <v>-0.4401993135339387</v>
      </c>
      <c r="AL34" s="799">
        <v>0.02162457940637146</v>
      </c>
      <c r="AM34" s="799">
        <v>-0.07079711578632077</v>
      </c>
      <c r="AN34" s="799">
        <v>-0.05050871849084641</v>
      </c>
      <c r="AO34" s="799">
        <v>0.07486801190353366</v>
      </c>
      <c r="AP34" s="799">
        <v>-0.02481324296726206</v>
      </c>
      <c r="AQ34" s="799">
        <v>0.00747871390868584</v>
      </c>
      <c r="AR34" s="799">
        <v>0.06861243006903364</v>
      </c>
      <c r="AS34" s="799">
        <v>0.007242432554018418</v>
      </c>
      <c r="AT34" s="799">
        <v>0.15821372632311695</v>
      </c>
      <c r="AU34" s="800">
        <v>0.24154730285485487</v>
      </c>
      <c r="AV34" s="799">
        <v>0.06507679997972557</v>
      </c>
      <c r="AW34" s="799">
        <v>0.15978852351647144</v>
      </c>
      <c r="AX34" s="799">
        <v>0.03523172422311298</v>
      </c>
      <c r="AY34" s="799">
        <v>0.07394941788880038</v>
      </c>
      <c r="AZ34" s="799">
        <v>0.33404646560811035</v>
      </c>
      <c r="BA34" s="799">
        <v>0.06004832732978805</v>
      </c>
    </row>
    <row r="35" spans="2:53" s="21" customFormat="1" ht="15">
      <c r="B35" s="798" t="s">
        <v>371</v>
      </c>
      <c r="C35" s="799">
        <v>1.6685595175508796</v>
      </c>
      <c r="D35" s="799">
        <v>0.42439481615563346</v>
      </c>
      <c r="E35" s="799">
        <v>19.00833694794797</v>
      </c>
      <c r="F35" s="799">
        <v>1.6775917870285284</v>
      </c>
      <c r="G35" s="799">
        <v>22.77888306868301</v>
      </c>
      <c r="H35" s="799">
        <v>0.7386195295224834</v>
      </c>
      <c r="I35" s="799">
        <v>2.3526019786097487</v>
      </c>
      <c r="J35" s="799">
        <v>2.937033640581448</v>
      </c>
      <c r="K35" s="799">
        <v>3.5531464176654572</v>
      </c>
      <c r="L35" s="799">
        <v>9.581401566379137</v>
      </c>
      <c r="M35" s="799">
        <v>51.32365869524817</v>
      </c>
      <c r="N35" s="799">
        <v>2.5921501095878914</v>
      </c>
      <c r="O35" s="799">
        <v>0.9902063236716913</v>
      </c>
      <c r="P35" s="799">
        <v>52.0211175519745</v>
      </c>
      <c r="Q35" s="799">
        <v>106.92713268048226</v>
      </c>
      <c r="R35" s="799">
        <v>-0.24134076810769994</v>
      </c>
      <c r="S35" s="799">
        <v>1.6010933294477394</v>
      </c>
      <c r="T35" s="799">
        <v>1.3724013807929578</v>
      </c>
      <c r="U35" s="799">
        <v>13.752903635833473</v>
      </c>
      <c r="V35" s="799">
        <v>16.48505757796647</v>
      </c>
      <c r="W35" s="799">
        <v>0.20982325612167627</v>
      </c>
      <c r="X35" s="799">
        <v>1.7274421715041055</v>
      </c>
      <c r="Y35" s="799">
        <v>1.0883922714022625</v>
      </c>
      <c r="Z35" s="799">
        <v>2.0793719030772877</v>
      </c>
      <c r="AA35" s="799">
        <v>5.105029602105332</v>
      </c>
      <c r="AB35" s="799">
        <v>0.5328350971411887</v>
      </c>
      <c r="AC35" s="799">
        <v>1.2778984021774658</v>
      </c>
      <c r="AD35" s="799">
        <v>0.9748407545472533</v>
      </c>
      <c r="AE35" s="799">
        <v>-11.84209711429321</v>
      </c>
      <c r="AF35" s="799">
        <v>-9.056522860427304</v>
      </c>
      <c r="AG35" s="799">
        <v>0.6023179082734336</v>
      </c>
      <c r="AH35" s="799">
        <v>0.586857839429749</v>
      </c>
      <c r="AI35" s="799">
        <v>2.4961999081719273</v>
      </c>
      <c r="AJ35" s="799">
        <v>0.8189600988530215</v>
      </c>
      <c r="AK35" s="799">
        <v>4.504335754728132</v>
      </c>
      <c r="AL35" s="799">
        <v>0.41028276241574385</v>
      </c>
      <c r="AM35" s="799">
        <v>3.3160368657522827</v>
      </c>
      <c r="AN35" s="799">
        <v>0.8244300015496725</v>
      </c>
      <c r="AO35" s="799">
        <v>3.2423741973450806</v>
      </c>
      <c r="AP35" s="799">
        <v>7.79312382706278</v>
      </c>
      <c r="AQ35" s="799">
        <v>2.307629334905937</v>
      </c>
      <c r="AR35" s="799">
        <v>0.3327393739951353</v>
      </c>
      <c r="AS35" s="799">
        <v>1.9898314216672406</v>
      </c>
      <c r="AT35" s="799">
        <v>-4.286572292192011</v>
      </c>
      <c r="AU35" s="800">
        <v>0.3436278383763023</v>
      </c>
      <c r="AV35" s="799">
        <v>8.355198326668967</v>
      </c>
      <c r="AW35" s="799">
        <v>5.135828582152939</v>
      </c>
      <c r="AX35" s="799">
        <v>-0.42704172564737564</v>
      </c>
      <c r="AY35" s="799">
        <v>0.9098446854992264</v>
      </c>
      <c r="AZ35" s="799">
        <v>13.973829868673757</v>
      </c>
      <c r="BA35" s="799">
        <v>-0.0684775655542413</v>
      </c>
    </row>
    <row r="36" spans="2:53" s="21" customFormat="1" ht="15">
      <c r="B36" s="798" t="s">
        <v>358</v>
      </c>
      <c r="C36" s="799">
        <v>0.20684919890936437</v>
      </c>
      <c r="D36" s="799">
        <v>0.8062128972689027</v>
      </c>
      <c r="E36" s="799">
        <v>0.28493480554405376</v>
      </c>
      <c r="F36" s="799">
        <v>0.10710546692147993</v>
      </c>
      <c r="G36" s="799">
        <v>1.4051023686438007</v>
      </c>
      <c r="H36" s="799">
        <v>-34.91179658215206</v>
      </c>
      <c r="I36" s="799">
        <v>0.6359683300920176</v>
      </c>
      <c r="J36" s="799">
        <v>9.04419175452865</v>
      </c>
      <c r="K36" s="799">
        <v>0.1986061154793013</v>
      </c>
      <c r="L36" s="799">
        <v>-25.033030382052086</v>
      </c>
      <c r="M36" s="799">
        <v>0.0953991036973475</v>
      </c>
      <c r="N36" s="799">
        <v>-0.12021111659342404</v>
      </c>
      <c r="O36" s="799">
        <v>-0.3380487624800426</v>
      </c>
      <c r="P36" s="799">
        <v>-0.021293566878710472</v>
      </c>
      <c r="Q36" s="799">
        <v>-0.38415434225482964</v>
      </c>
      <c r="R36" s="799">
        <v>1.6699816018225657</v>
      </c>
      <c r="S36" s="799">
        <v>0.08786764361500295</v>
      </c>
      <c r="T36" s="799">
        <v>-0.06639566824768527</v>
      </c>
      <c r="U36" s="799">
        <v>0.04640838340693765</v>
      </c>
      <c r="V36" s="799">
        <v>1.7378619605968213</v>
      </c>
      <c r="W36" s="799">
        <v>0.05300075916071358</v>
      </c>
      <c r="X36" s="799">
        <v>-0.3033152048029086</v>
      </c>
      <c r="Y36" s="799">
        <v>0.07411342860785257</v>
      </c>
      <c r="Z36" s="799">
        <v>0.13731370060381126</v>
      </c>
      <c r="AA36" s="799">
        <v>-0.03888731643053115</v>
      </c>
      <c r="AB36" s="799">
        <v>0.20136538614150068</v>
      </c>
      <c r="AC36" s="799">
        <v>0.14680256014185594</v>
      </c>
      <c r="AD36" s="799">
        <v>0.218754778771391</v>
      </c>
      <c r="AE36" s="799">
        <v>0.139926058744011</v>
      </c>
      <c r="AF36" s="799">
        <v>0.7068487837987586</v>
      </c>
      <c r="AG36" s="799">
        <v>0.042509618621396454</v>
      </c>
      <c r="AH36" s="799">
        <v>0.0512349162462578</v>
      </c>
      <c r="AI36" s="799">
        <v>0.029692876585691565</v>
      </c>
      <c r="AJ36" s="799">
        <v>0.04514055374100295</v>
      </c>
      <c r="AK36" s="799">
        <v>0.16857796519434876</v>
      </c>
      <c r="AL36" s="799">
        <v>0.14342055685631266</v>
      </c>
      <c r="AM36" s="799">
        <v>0.10954425516522706</v>
      </c>
      <c r="AN36" s="799">
        <v>0.08934576847851673</v>
      </c>
      <c r="AO36" s="799">
        <v>0.1722152416052629</v>
      </c>
      <c r="AP36" s="799">
        <v>0.5145258221053194</v>
      </c>
      <c r="AQ36" s="799">
        <v>0.17542803444901248</v>
      </c>
      <c r="AR36" s="799">
        <v>0.1866724210338101</v>
      </c>
      <c r="AS36" s="799">
        <v>1.639481192720313</v>
      </c>
      <c r="AT36" s="799">
        <v>2.2949191601301244</v>
      </c>
      <c r="AU36" s="800">
        <v>4.29650080833326</v>
      </c>
      <c r="AV36" s="799">
        <v>0.18177982755335112</v>
      </c>
      <c r="AW36" s="799">
        <v>1.2302681200358379</v>
      </c>
      <c r="AX36" s="799">
        <v>0.5622216042169625</v>
      </c>
      <c r="AY36" s="799">
        <v>-0.23043236174161344</v>
      </c>
      <c r="AZ36" s="799">
        <v>1.743837190064538</v>
      </c>
      <c r="BA36" s="799">
        <v>0.3210725652587765</v>
      </c>
    </row>
    <row r="37" spans="2:53" s="21" customFormat="1" ht="15">
      <c r="B37" s="798" t="s">
        <v>372</v>
      </c>
      <c r="C37" s="799">
        <v>0.39332093865271617</v>
      </c>
      <c r="D37" s="799">
        <v>34.04020505825519</v>
      </c>
      <c r="E37" s="799">
        <v>1.0450101321416263</v>
      </c>
      <c r="F37" s="799">
        <v>0.15627107425874398</v>
      </c>
      <c r="G37" s="799">
        <v>35.63480720330828</v>
      </c>
      <c r="H37" s="799">
        <v>1.095213111660061</v>
      </c>
      <c r="I37" s="799">
        <v>1.5876265823185007</v>
      </c>
      <c r="J37" s="799">
        <v>2.7307319875361777</v>
      </c>
      <c r="K37" s="799">
        <v>2.0243756444021876</v>
      </c>
      <c r="L37" s="799">
        <v>7.437947325916927</v>
      </c>
      <c r="M37" s="799">
        <v>2.5693641408368526</v>
      </c>
      <c r="N37" s="799">
        <v>2.340610052101851</v>
      </c>
      <c r="O37" s="799">
        <v>4.406584108361578</v>
      </c>
      <c r="P37" s="799">
        <v>3.2313633681613467</v>
      </c>
      <c r="Q37" s="799">
        <v>12.547921669461628</v>
      </c>
      <c r="R37" s="799">
        <v>3.124482053569726</v>
      </c>
      <c r="S37" s="799">
        <v>7.587174023474078</v>
      </c>
      <c r="T37" s="799">
        <v>2.7988908712659417</v>
      </c>
      <c r="U37" s="799">
        <v>2.766622639827596</v>
      </c>
      <c r="V37" s="799">
        <v>16.27716958813734</v>
      </c>
      <c r="W37" s="799">
        <v>11.371204111322234</v>
      </c>
      <c r="X37" s="799">
        <v>1.4394926204330314</v>
      </c>
      <c r="Y37" s="799">
        <v>1.087136583771973</v>
      </c>
      <c r="Z37" s="799">
        <v>7.417032393402644</v>
      </c>
      <c r="AA37" s="799">
        <v>21.31486570892988</v>
      </c>
      <c r="AB37" s="799">
        <v>11.573188235444297</v>
      </c>
      <c r="AC37" s="799">
        <v>-0.4981207880677792</v>
      </c>
      <c r="AD37" s="799">
        <v>1.5954366537958062</v>
      </c>
      <c r="AE37" s="799">
        <v>16.115877648015864</v>
      </c>
      <c r="AF37" s="799">
        <v>28.786381749188187</v>
      </c>
      <c r="AG37" s="799">
        <v>7.433724020297067</v>
      </c>
      <c r="AH37" s="799">
        <v>1.0666746159054112</v>
      </c>
      <c r="AI37" s="799">
        <v>12.306260683458905</v>
      </c>
      <c r="AJ37" s="799">
        <v>1.1578028046438131</v>
      </c>
      <c r="AK37" s="799">
        <v>21.9644621243052</v>
      </c>
      <c r="AL37" s="799">
        <v>2.2542256722814167</v>
      </c>
      <c r="AM37" s="799">
        <v>1.6668470374260114</v>
      </c>
      <c r="AN37" s="799">
        <v>0.42873137692448604</v>
      </c>
      <c r="AO37" s="799">
        <v>2.4688779162595367</v>
      </c>
      <c r="AP37" s="799">
        <v>6.8186820028914505</v>
      </c>
      <c r="AQ37" s="799">
        <v>5.9700900932520895</v>
      </c>
      <c r="AR37" s="799">
        <v>14.946057891730451</v>
      </c>
      <c r="AS37" s="799">
        <v>1.4182462486869927</v>
      </c>
      <c r="AT37" s="799">
        <v>4.366369418095315</v>
      </c>
      <c r="AU37" s="800">
        <v>26.700763651764852</v>
      </c>
      <c r="AV37" s="799">
        <v>2.2150408190346402</v>
      </c>
      <c r="AW37" s="799">
        <v>7.314889702372789</v>
      </c>
      <c r="AX37" s="799">
        <v>-5.131408608138075</v>
      </c>
      <c r="AY37" s="799">
        <v>10.897937601498745</v>
      </c>
      <c r="AZ37" s="799">
        <v>15.296459514768099</v>
      </c>
      <c r="BA37" s="799">
        <v>2.5744520619586493</v>
      </c>
    </row>
    <row r="38" spans="2:53" s="21" customFormat="1" ht="15">
      <c r="B38" s="798" t="s">
        <v>300</v>
      </c>
      <c r="C38" s="799">
        <v>7.211624159724129</v>
      </c>
      <c r="D38" s="799">
        <v>3.548222746481111</v>
      </c>
      <c r="E38" s="799">
        <v>11.302163430582208</v>
      </c>
      <c r="F38" s="799">
        <v>8.518951852543239</v>
      </c>
      <c r="G38" s="799">
        <v>30.580962189330688</v>
      </c>
      <c r="H38" s="799">
        <v>19.88463861580605</v>
      </c>
      <c r="I38" s="799">
        <v>3.7545761699847224</v>
      </c>
      <c r="J38" s="799">
        <v>1.3228874450285248</v>
      </c>
      <c r="K38" s="799">
        <v>-0.47022358339490944</v>
      </c>
      <c r="L38" s="799">
        <v>24.49187864742439</v>
      </c>
      <c r="M38" s="799">
        <v>5.654573273351201</v>
      </c>
      <c r="N38" s="799">
        <v>0.6452152185691625</v>
      </c>
      <c r="O38" s="799">
        <v>1.0464757256866284</v>
      </c>
      <c r="P38" s="799">
        <v>14.95246006996628</v>
      </c>
      <c r="Q38" s="799">
        <v>22.298724287573272</v>
      </c>
      <c r="R38" s="799">
        <v>37.08588938478315</v>
      </c>
      <c r="S38" s="799">
        <v>16.27618900500552</v>
      </c>
      <c r="T38" s="799">
        <v>8.567484384246114</v>
      </c>
      <c r="U38" s="799">
        <v>138.99086999135105</v>
      </c>
      <c r="V38" s="799">
        <v>200.92043276538584</v>
      </c>
      <c r="W38" s="799">
        <v>21.120528676675825</v>
      </c>
      <c r="X38" s="799">
        <v>54.398367399482986</v>
      </c>
      <c r="Y38" s="799">
        <v>58.56190580165239</v>
      </c>
      <c r="Z38" s="799">
        <v>22.10752280046659</v>
      </c>
      <c r="AA38" s="799">
        <v>156.1883246782778</v>
      </c>
      <c r="AB38" s="799">
        <v>-1.7845295804927535</v>
      </c>
      <c r="AC38" s="799">
        <v>3.335374161865223</v>
      </c>
      <c r="AD38" s="799">
        <v>1.331377809777142</v>
      </c>
      <c r="AE38" s="799">
        <v>3.321285258283769</v>
      </c>
      <c r="AF38" s="799">
        <v>6.20350764943338</v>
      </c>
      <c r="AG38" s="799">
        <v>5.138144857473488</v>
      </c>
      <c r="AH38" s="799">
        <v>12.07503829784069</v>
      </c>
      <c r="AI38" s="799">
        <v>24.908464492515918</v>
      </c>
      <c r="AJ38" s="799">
        <v>11.834090629374735</v>
      </c>
      <c r="AK38" s="799">
        <v>53.95573827720483</v>
      </c>
      <c r="AL38" s="799">
        <v>2.9808030058679162</v>
      </c>
      <c r="AM38" s="799">
        <v>31.56040728311161</v>
      </c>
      <c r="AN38" s="799">
        <v>5.248956987878234</v>
      </c>
      <c r="AO38" s="799">
        <v>-6.723400655753653</v>
      </c>
      <c r="AP38" s="799">
        <v>33.06676662110411</v>
      </c>
      <c r="AQ38" s="799">
        <v>-5.785276163663358</v>
      </c>
      <c r="AR38" s="799">
        <v>-2.5505096365865096</v>
      </c>
      <c r="AS38" s="799">
        <v>4.083515159889521</v>
      </c>
      <c r="AT38" s="799">
        <v>5.796676786168503</v>
      </c>
      <c r="AU38" s="800">
        <v>1.544406145808157</v>
      </c>
      <c r="AV38" s="799">
        <v>0.11347396844033852</v>
      </c>
      <c r="AW38" s="799">
        <v>7.6303788011794005</v>
      </c>
      <c r="AX38" s="799">
        <v>12.228076445288648</v>
      </c>
      <c r="AY38" s="799">
        <v>1.3260756746304057</v>
      </c>
      <c r="AZ38" s="799">
        <v>21.29800488953879</v>
      </c>
      <c r="BA38" s="799">
        <v>0.8212630891163161</v>
      </c>
    </row>
    <row r="39" spans="2:53" s="21" customFormat="1" ht="15">
      <c r="B39" s="798" t="s">
        <v>373</v>
      </c>
      <c r="C39" s="799">
        <v>5.214820883012444</v>
      </c>
      <c r="D39" s="799">
        <v>2.6732328980131164</v>
      </c>
      <c r="E39" s="799">
        <v>1.481274417865504</v>
      </c>
      <c r="F39" s="799">
        <v>-1.3898556554722994</v>
      </c>
      <c r="G39" s="799">
        <v>7.979472543418765</v>
      </c>
      <c r="H39" s="799">
        <v>3.5907377029726475</v>
      </c>
      <c r="I39" s="799">
        <v>5.994966733311084</v>
      </c>
      <c r="J39" s="799">
        <v>5.949165500653906</v>
      </c>
      <c r="K39" s="799">
        <v>11.151200999439896</v>
      </c>
      <c r="L39" s="799">
        <v>26.686070936377533</v>
      </c>
      <c r="M39" s="799">
        <v>7.557067553854606</v>
      </c>
      <c r="N39" s="799">
        <v>6.78630158228601</v>
      </c>
      <c r="O39" s="799">
        <v>8.113002056763069</v>
      </c>
      <c r="P39" s="799">
        <v>10.180440366265948</v>
      </c>
      <c r="Q39" s="799">
        <v>32.63681155916963</v>
      </c>
      <c r="R39" s="799">
        <v>5.96377794659209</v>
      </c>
      <c r="S39" s="799">
        <v>6.9377736245529205</v>
      </c>
      <c r="T39" s="799">
        <v>9.888375245751293</v>
      </c>
      <c r="U39" s="799">
        <v>19.946646283703945</v>
      </c>
      <c r="V39" s="799">
        <v>42.73657310060025</v>
      </c>
      <c r="W39" s="799">
        <v>8.955088236034419</v>
      </c>
      <c r="X39" s="799">
        <v>8.625034468403658</v>
      </c>
      <c r="Y39" s="799">
        <v>3.702917774196317</v>
      </c>
      <c r="Z39" s="799">
        <v>2.250805608898414</v>
      </c>
      <c r="AA39" s="799">
        <v>23.533846087532808</v>
      </c>
      <c r="AB39" s="799">
        <v>23.569641364726174</v>
      </c>
      <c r="AC39" s="799">
        <v>5.088326457389958</v>
      </c>
      <c r="AD39" s="799">
        <v>5.503222331615168</v>
      </c>
      <c r="AE39" s="799">
        <v>13.463303343285482</v>
      </c>
      <c r="AF39" s="799">
        <v>47.62449349701678</v>
      </c>
      <c r="AG39" s="799">
        <v>8.33073373894208</v>
      </c>
      <c r="AH39" s="799">
        <v>8.068734906935914</v>
      </c>
      <c r="AI39" s="799">
        <v>9.110325910437627</v>
      </c>
      <c r="AJ39" s="799">
        <v>1.2087666790552982</v>
      </c>
      <c r="AK39" s="799">
        <v>26.71856123537092</v>
      </c>
      <c r="AL39" s="799">
        <v>5.763387654619415</v>
      </c>
      <c r="AM39" s="799">
        <v>1.7522606042478288</v>
      </c>
      <c r="AN39" s="799">
        <v>19.632528050121863</v>
      </c>
      <c r="AO39" s="799">
        <v>6.715974622711242</v>
      </c>
      <c r="AP39" s="799">
        <v>33.86415093170035</v>
      </c>
      <c r="AQ39" s="799">
        <v>2.707527055262533</v>
      </c>
      <c r="AR39" s="799">
        <v>2.5718754745265806</v>
      </c>
      <c r="AS39" s="799">
        <v>4.200928738798838</v>
      </c>
      <c r="AT39" s="799">
        <v>4.1909865800182775</v>
      </c>
      <c r="AU39" s="800">
        <v>13.671317848606229</v>
      </c>
      <c r="AV39" s="799">
        <v>14.678634713922133</v>
      </c>
      <c r="AW39" s="799">
        <v>3.985728265494094</v>
      </c>
      <c r="AX39" s="799">
        <v>-4.62794066658602</v>
      </c>
      <c r="AY39" s="799">
        <v>18.590700333723102</v>
      </c>
      <c r="AZ39" s="799">
        <v>32.6271226465533</v>
      </c>
      <c r="BA39" s="799">
        <v>3.094585852571475</v>
      </c>
    </row>
    <row r="40" spans="2:53" s="21" customFormat="1" ht="15">
      <c r="B40" s="798" t="s">
        <v>356</v>
      </c>
      <c r="C40" s="799">
        <v>25.154329304086584</v>
      </c>
      <c r="D40" s="799">
        <v>22.687107199565997</v>
      </c>
      <c r="E40" s="799">
        <v>16.926027166955684</v>
      </c>
      <c r="F40" s="799">
        <v>17.256024714926735</v>
      </c>
      <c r="G40" s="799">
        <v>82.023488385535</v>
      </c>
      <c r="H40" s="799">
        <v>16.58658444540578</v>
      </c>
      <c r="I40" s="799">
        <v>42.974055364224995</v>
      </c>
      <c r="J40" s="799">
        <v>44.631376802973115</v>
      </c>
      <c r="K40" s="799">
        <v>46.75468937540316</v>
      </c>
      <c r="L40" s="799">
        <v>150.94670598800704</v>
      </c>
      <c r="M40" s="799">
        <v>61.80576381270159</v>
      </c>
      <c r="N40" s="799">
        <v>77.68355800810718</v>
      </c>
      <c r="O40" s="799">
        <v>84.09517257673085</v>
      </c>
      <c r="P40" s="799">
        <v>114.11823629796285</v>
      </c>
      <c r="Q40" s="799">
        <v>337.7027306955025</v>
      </c>
      <c r="R40" s="799">
        <v>69.33095401224277</v>
      </c>
      <c r="S40" s="799">
        <v>119.42461253927075</v>
      </c>
      <c r="T40" s="799">
        <v>76.61833182007463</v>
      </c>
      <c r="U40" s="799">
        <v>79.66440941423261</v>
      </c>
      <c r="V40" s="799">
        <v>345.03830778582073</v>
      </c>
      <c r="W40" s="799">
        <v>98.23296982573628</v>
      </c>
      <c r="X40" s="799">
        <v>135.33576734194335</v>
      </c>
      <c r="Y40" s="799">
        <v>87.49730189891532</v>
      </c>
      <c r="Z40" s="799">
        <v>96.91911793469825</v>
      </c>
      <c r="AA40" s="799">
        <v>417.98515700129326</v>
      </c>
      <c r="AB40" s="799">
        <v>92.37570950888923</v>
      </c>
      <c r="AC40" s="799">
        <v>274.4354659704346</v>
      </c>
      <c r="AD40" s="799">
        <v>95.25457353587679</v>
      </c>
      <c r="AE40" s="799">
        <v>65.37506803925244</v>
      </c>
      <c r="AF40" s="799">
        <v>527.4408170544531</v>
      </c>
      <c r="AG40" s="799">
        <v>59.03329763060424</v>
      </c>
      <c r="AH40" s="799">
        <v>85.09999302079646</v>
      </c>
      <c r="AI40" s="799">
        <v>52.48852256338472</v>
      </c>
      <c r="AJ40" s="799">
        <v>40.99767289408258</v>
      </c>
      <c r="AK40" s="799">
        <v>237.619486108868</v>
      </c>
      <c r="AL40" s="799">
        <v>41.870134826420575</v>
      </c>
      <c r="AM40" s="799">
        <v>94.27005558495111</v>
      </c>
      <c r="AN40" s="799">
        <v>44.21019067957185</v>
      </c>
      <c r="AO40" s="799">
        <v>67.3570781083388</v>
      </c>
      <c r="AP40" s="799">
        <v>247.7074591992823</v>
      </c>
      <c r="AQ40" s="799">
        <v>70.09347927464539</v>
      </c>
      <c r="AR40" s="799">
        <v>107.885309651053</v>
      </c>
      <c r="AS40" s="799">
        <v>48.323092683839796</v>
      </c>
      <c r="AT40" s="799">
        <v>121.19985847326643</v>
      </c>
      <c r="AU40" s="800">
        <v>347.50174008280464</v>
      </c>
      <c r="AV40" s="799">
        <v>7.654501734544084</v>
      </c>
      <c r="AW40" s="799">
        <v>137.56079266295217</v>
      </c>
      <c r="AX40" s="799">
        <v>33.54811240090802</v>
      </c>
      <c r="AY40" s="799">
        <v>118.95108494011839</v>
      </c>
      <c r="AZ40" s="799">
        <v>297.71449173852267</v>
      </c>
      <c r="BA40" s="799">
        <v>107.72125344664065</v>
      </c>
    </row>
    <row r="41" spans="2:53" s="21" customFormat="1" ht="15">
      <c r="B41" s="798" t="s">
        <v>765</v>
      </c>
      <c r="C41" s="799">
        <v>0.8060938155247348</v>
      </c>
      <c r="D41" s="799">
        <v>1.0550358495445054</v>
      </c>
      <c r="E41" s="799">
        <v>0.37709889229967014</v>
      </c>
      <c r="F41" s="799">
        <v>2.324448439691844</v>
      </c>
      <c r="G41" s="799">
        <v>4.562676997060755</v>
      </c>
      <c r="H41" s="799">
        <v>-0.4181375473299975</v>
      </c>
      <c r="I41" s="799">
        <v>0.20581460592390483</v>
      </c>
      <c r="J41" s="799">
        <v>0.5657658325812853</v>
      </c>
      <c r="K41" s="799">
        <v>0.0870132390082132</v>
      </c>
      <c r="L41" s="799">
        <v>0.4404561301834058</v>
      </c>
      <c r="M41" s="799">
        <v>0.39256939906583843</v>
      </c>
      <c r="N41" s="799">
        <v>0.6814427220267152</v>
      </c>
      <c r="O41" s="799">
        <v>0.765619746494336</v>
      </c>
      <c r="P41" s="799">
        <v>5.781091682770655</v>
      </c>
      <c r="Q41" s="799">
        <v>7.620723550357544</v>
      </c>
      <c r="R41" s="799">
        <v>3.5797015167459354</v>
      </c>
      <c r="S41" s="799">
        <v>3.218448647427838</v>
      </c>
      <c r="T41" s="799">
        <v>98.45587808520207</v>
      </c>
      <c r="U41" s="799">
        <v>29.652671862171857</v>
      </c>
      <c r="V41" s="799">
        <v>134.9067001115477</v>
      </c>
      <c r="W41" s="799">
        <v>27.835417910630387</v>
      </c>
      <c r="X41" s="799">
        <v>1.190383560011043</v>
      </c>
      <c r="Y41" s="799">
        <v>20.84025119574165</v>
      </c>
      <c r="Z41" s="799">
        <v>-20.15849524358317</v>
      </c>
      <c r="AA41" s="799">
        <v>29.70755742279991</v>
      </c>
      <c r="AB41" s="799">
        <v>-6.633786385546653</v>
      </c>
      <c r="AC41" s="799">
        <v>10.459883112824345</v>
      </c>
      <c r="AD41" s="799">
        <v>18.11008005800653</v>
      </c>
      <c r="AE41" s="799">
        <v>-78.78819210634391</v>
      </c>
      <c r="AF41" s="799">
        <v>-56.85201532105969</v>
      </c>
      <c r="AG41" s="799">
        <v>73.52430935218531</v>
      </c>
      <c r="AH41" s="799">
        <v>24.00979430869016</v>
      </c>
      <c r="AI41" s="799">
        <v>-13.138625424786527</v>
      </c>
      <c r="AJ41" s="799">
        <v>-56.91445946478841</v>
      </c>
      <c r="AK41" s="799">
        <v>27.48101877130054</v>
      </c>
      <c r="AL41" s="799">
        <v>20.66094203378361</v>
      </c>
      <c r="AM41" s="799">
        <v>-14.716456014030147</v>
      </c>
      <c r="AN41" s="799">
        <v>-0.48281317407511104</v>
      </c>
      <c r="AO41" s="799">
        <v>6.282907117419237</v>
      </c>
      <c r="AP41" s="799">
        <v>11.74457996309759</v>
      </c>
      <c r="AQ41" s="799">
        <v>0.3967405728196085</v>
      </c>
      <c r="AR41" s="799">
        <v>1.3084172840458903</v>
      </c>
      <c r="AS41" s="799">
        <v>30.88335899425129</v>
      </c>
      <c r="AT41" s="799">
        <v>114.09221967302815</v>
      </c>
      <c r="AU41" s="800">
        <v>146.68073652414495</v>
      </c>
      <c r="AV41" s="799">
        <v>9.509893938968627</v>
      </c>
      <c r="AW41" s="799">
        <v>2.6672916218246696</v>
      </c>
      <c r="AX41" s="799">
        <v>7.174492454935967</v>
      </c>
      <c r="AY41" s="799">
        <v>0.8495461437276473</v>
      </c>
      <c r="AZ41" s="799">
        <v>20.20122415945691</v>
      </c>
      <c r="BA41" s="799">
        <v>7.348731490907151</v>
      </c>
    </row>
    <row r="42" spans="2:53" s="21" customFormat="1" ht="15">
      <c r="B42" s="798" t="s">
        <v>591</v>
      </c>
      <c r="C42" s="799">
        <v>0.34814011</v>
      </c>
      <c r="D42" s="799">
        <v>0.43747826</v>
      </c>
      <c r="E42" s="799">
        <v>0.52017</v>
      </c>
      <c r="F42" s="799">
        <v>1.42708139</v>
      </c>
      <c r="G42" s="799">
        <v>2.73286976</v>
      </c>
      <c r="H42" s="799">
        <v>0.32060373999999997</v>
      </c>
      <c r="I42" s="799">
        <v>0.015</v>
      </c>
      <c r="J42" s="799">
        <v>0.05951</v>
      </c>
      <c r="K42" s="799">
        <v>0.415</v>
      </c>
      <c r="L42" s="799">
        <v>0.81011374</v>
      </c>
      <c r="M42" s="799">
        <v>1.96763995</v>
      </c>
      <c r="N42" s="799">
        <v>0.03</v>
      </c>
      <c r="O42" s="799">
        <v>0.015</v>
      </c>
      <c r="P42" s="799">
        <v>0.14717023999999998</v>
      </c>
      <c r="Q42" s="799">
        <v>2.15981019</v>
      </c>
      <c r="R42" s="799">
        <v>2.46991</v>
      </c>
      <c r="S42" s="799">
        <v>0.11006342000000001</v>
      </c>
      <c r="T42" s="799">
        <v>0.664646</v>
      </c>
      <c r="U42" s="799">
        <v>1.0399</v>
      </c>
      <c r="V42" s="799">
        <v>4.28451942</v>
      </c>
      <c r="W42" s="799">
        <v>1.1634136099999999</v>
      </c>
      <c r="X42" s="799">
        <v>0.84683399</v>
      </c>
      <c r="Y42" s="799">
        <v>1.3454498400000001</v>
      </c>
      <c r="Z42" s="799">
        <v>3.7</v>
      </c>
      <c r="AA42" s="799">
        <v>7.05569744</v>
      </c>
      <c r="AB42" s="799">
        <v>0</v>
      </c>
      <c r="AC42" s="799">
        <v>0</v>
      </c>
      <c r="AD42" s="799">
        <v>0</v>
      </c>
      <c r="AE42" s="799">
        <v>0</v>
      </c>
      <c r="AF42" s="799">
        <v>0</v>
      </c>
      <c r="AG42" s="799">
        <v>0</v>
      </c>
      <c r="AH42" s="799">
        <v>0</v>
      </c>
      <c r="AI42" s="799">
        <v>0</v>
      </c>
      <c r="AJ42" s="799">
        <v>0</v>
      </c>
      <c r="AK42" s="799">
        <v>0</v>
      </c>
      <c r="AL42" s="799">
        <v>0</v>
      </c>
      <c r="AM42" s="799">
        <v>0</v>
      </c>
      <c r="AN42" s="799">
        <v>0</v>
      </c>
      <c r="AO42" s="799">
        <v>0</v>
      </c>
      <c r="AP42" s="799">
        <v>0</v>
      </c>
      <c r="AQ42" s="799">
        <v>0</v>
      </c>
      <c r="AR42" s="799">
        <v>0</v>
      </c>
      <c r="AS42" s="799">
        <v>0</v>
      </c>
      <c r="AT42" s="799">
        <v>0</v>
      </c>
      <c r="AU42" s="800">
        <v>0</v>
      </c>
      <c r="AV42" s="799">
        <v>2.1845541600000002</v>
      </c>
      <c r="AW42" s="799">
        <v>1.04937482</v>
      </c>
      <c r="AX42" s="799">
        <v>4.0043146599999995</v>
      </c>
      <c r="AY42" s="799">
        <v>-2.0716747799999995</v>
      </c>
      <c r="AZ42" s="799">
        <v>5.16656886</v>
      </c>
      <c r="BA42" s="799">
        <v>0.8578075200000002</v>
      </c>
    </row>
    <row r="43" spans="2:53" s="21" customFormat="1" ht="15">
      <c r="B43" s="798" t="s">
        <v>276</v>
      </c>
      <c r="C43" s="799">
        <v>256.0314027611185</v>
      </c>
      <c r="D43" s="799">
        <v>90.46919760139517</v>
      </c>
      <c r="E43" s="799">
        <v>162.94222919033422</v>
      </c>
      <c r="F43" s="799">
        <v>135.44357680102968</v>
      </c>
      <c r="G43" s="799">
        <v>644.8864063538775</v>
      </c>
      <c r="H43" s="799">
        <v>74.14698533747969</v>
      </c>
      <c r="I43" s="799">
        <v>151.51260694201912</v>
      </c>
      <c r="J43" s="799">
        <v>209.91149565929905</v>
      </c>
      <c r="K43" s="799">
        <v>188.90447596037</v>
      </c>
      <c r="L43" s="799">
        <v>624.4755638991678</v>
      </c>
      <c r="M43" s="799">
        <v>283.99609070990823</v>
      </c>
      <c r="N43" s="799">
        <v>169.34100441373522</v>
      </c>
      <c r="O43" s="799">
        <v>282.04616491904164</v>
      </c>
      <c r="P43" s="799">
        <v>188.92544946261935</v>
      </c>
      <c r="Q43" s="799">
        <v>924.3087095053045</v>
      </c>
      <c r="R43" s="799">
        <v>354.748559672836</v>
      </c>
      <c r="S43" s="799">
        <v>42.33879410745083</v>
      </c>
      <c r="T43" s="799">
        <v>-82.30395658878709</v>
      </c>
      <c r="U43" s="799">
        <v>51.872814798729195</v>
      </c>
      <c r="V43" s="799">
        <v>366.65621199022894</v>
      </c>
      <c r="W43" s="799">
        <v>45.585773909727834</v>
      </c>
      <c r="X43" s="799">
        <v>34.83543162150899</v>
      </c>
      <c r="Y43" s="799">
        <v>632.876863473911</v>
      </c>
      <c r="Z43" s="799">
        <v>135.13803971577394</v>
      </c>
      <c r="AA43" s="799">
        <v>848.4361087209218</v>
      </c>
      <c r="AB43" s="799">
        <v>286.1759466434231</v>
      </c>
      <c r="AC43" s="799">
        <v>172.23058449516856</v>
      </c>
      <c r="AD43" s="799">
        <v>27.80687043683386</v>
      </c>
      <c r="AE43" s="799">
        <v>530.7885481999024</v>
      </c>
      <c r="AF43" s="799">
        <v>1017.001949775328</v>
      </c>
      <c r="AG43" s="799">
        <v>504.3043638100455</v>
      </c>
      <c r="AH43" s="799">
        <v>360.6391225860534</v>
      </c>
      <c r="AI43" s="799">
        <v>169.55148874235152</v>
      </c>
      <c r="AJ43" s="799">
        <v>209.01320210035001</v>
      </c>
      <c r="AK43" s="799">
        <v>1243.5081772388005</v>
      </c>
      <c r="AL43" s="799">
        <v>516.7268114083175</v>
      </c>
      <c r="AM43" s="799">
        <v>732.9794662156909</v>
      </c>
      <c r="AN43" s="799">
        <v>209.1692787369628</v>
      </c>
      <c r="AO43" s="799">
        <v>200.91321525835312</v>
      </c>
      <c r="AP43" s="799">
        <v>1659.7887716193243</v>
      </c>
      <c r="AQ43" s="799">
        <v>-85.5871063965109</v>
      </c>
      <c r="AR43" s="799">
        <v>42.94983096398785</v>
      </c>
      <c r="AS43" s="799">
        <v>-22.997754714900825</v>
      </c>
      <c r="AT43" s="799">
        <v>-0.927593764084472</v>
      </c>
      <c r="AU43" s="800">
        <v>-66.56262391150835</v>
      </c>
      <c r="AV43" s="799">
        <v>-480.01203207151923</v>
      </c>
      <c r="AW43" s="799">
        <v>53.955562632760106</v>
      </c>
      <c r="AX43" s="799">
        <v>-124.16778143935025</v>
      </c>
      <c r="AY43" s="799">
        <v>-185.33383369293392</v>
      </c>
      <c r="AZ43" s="799">
        <v>-735.5580845710433</v>
      </c>
      <c r="BA43" s="799">
        <v>71.42692759816221</v>
      </c>
    </row>
    <row r="44" spans="2:53" s="21" customFormat="1" ht="15">
      <c r="B44" s="798" t="s">
        <v>374</v>
      </c>
      <c r="C44" s="799">
        <v>0.31625871574978764</v>
      </c>
      <c r="D44" s="799">
        <v>-0.4843233847506001</v>
      </c>
      <c r="E44" s="799">
        <v>1.0723027140095254</v>
      </c>
      <c r="F44" s="799">
        <v>-0.23862552765223236</v>
      </c>
      <c r="G44" s="799">
        <v>0.6656125173564805</v>
      </c>
      <c r="H44" s="799">
        <v>-3.04258151691504</v>
      </c>
      <c r="I44" s="799">
        <v>0.003444031792596492</v>
      </c>
      <c r="J44" s="799">
        <v>-0.015903234787546214</v>
      </c>
      <c r="K44" s="799">
        <v>-0.048089948758937795</v>
      </c>
      <c r="L44" s="799">
        <v>-3.103130668668927</v>
      </c>
      <c r="M44" s="799">
        <v>0</v>
      </c>
      <c r="N44" s="799">
        <v>1.13307905</v>
      </c>
      <c r="O44" s="799">
        <v>0.41822479</v>
      </c>
      <c r="P44" s="799">
        <v>0.3726575</v>
      </c>
      <c r="Q44" s="799">
        <v>1.92396134</v>
      </c>
      <c r="R44" s="799">
        <v>0.71729</v>
      </c>
      <c r="S44" s="799">
        <v>0.72370442</v>
      </c>
      <c r="T44" s="799">
        <v>0.23533196</v>
      </c>
      <c r="U44" s="799">
        <v>0.10920911</v>
      </c>
      <c r="V44" s="799">
        <v>1.78553549</v>
      </c>
      <c r="W44" s="799">
        <v>0.023255110000000002</v>
      </c>
      <c r="X44" s="799">
        <v>0.056713679999999995</v>
      </c>
      <c r="Y44" s="799">
        <v>0.04051253</v>
      </c>
      <c r="Z44" s="799">
        <v>0.14939</v>
      </c>
      <c r="AA44" s="799">
        <v>0.26987131999999997</v>
      </c>
      <c r="AB44" s="799">
        <v>0.16125475</v>
      </c>
      <c r="AC44" s="799">
        <v>0.53617287</v>
      </c>
      <c r="AD44" s="799">
        <v>0.4182505499999999</v>
      </c>
      <c r="AE44" s="799">
        <v>1.00225715</v>
      </c>
      <c r="AF44" s="799">
        <v>2.11793532</v>
      </c>
      <c r="AG44" s="799">
        <v>1.6438036200000004</v>
      </c>
      <c r="AH44" s="799">
        <v>0.6998522</v>
      </c>
      <c r="AI44" s="799">
        <v>0.79843603</v>
      </c>
      <c r="AJ44" s="799">
        <v>0.38242679</v>
      </c>
      <c r="AK44" s="799">
        <v>3.52451864</v>
      </c>
      <c r="AL44" s="799">
        <v>0.18687679000000001</v>
      </c>
      <c r="AM44" s="799">
        <v>0.23082070999999998</v>
      </c>
      <c r="AN44" s="799">
        <v>0.020000000000000004</v>
      </c>
      <c r="AO44" s="799">
        <v>6.5626706399999994</v>
      </c>
      <c r="AP44" s="799">
        <v>7.000368139999999</v>
      </c>
      <c r="AQ44" s="799">
        <v>1.62791701</v>
      </c>
      <c r="AR44" s="799">
        <v>0.7697980000000002</v>
      </c>
      <c r="AS44" s="799">
        <v>0.05700000000000001</v>
      </c>
      <c r="AT44" s="799">
        <v>0.9475349999999999</v>
      </c>
      <c r="AU44" s="800">
        <v>3.40225001</v>
      </c>
      <c r="AV44" s="799">
        <v>0.6715556999999999</v>
      </c>
      <c r="AW44" s="799">
        <v>0.52842237</v>
      </c>
      <c r="AX44" s="799">
        <v>0.1038</v>
      </c>
      <c r="AY44" s="799">
        <v>0.8247915299999999</v>
      </c>
      <c r="AZ44" s="799">
        <v>2.1285695999999996</v>
      </c>
      <c r="BA44" s="799">
        <v>0.01</v>
      </c>
    </row>
    <row r="45" spans="2:53" s="21" customFormat="1" ht="15">
      <c r="B45" s="798" t="s">
        <v>272</v>
      </c>
      <c r="C45" s="799">
        <v>6.008975933929006</v>
      </c>
      <c r="D45" s="799">
        <v>15.078257817965747</v>
      </c>
      <c r="E45" s="799">
        <v>15.064821592795173</v>
      </c>
      <c r="F45" s="799">
        <v>24.798550741879144</v>
      </c>
      <c r="G45" s="799">
        <v>60.95060608656907</v>
      </c>
      <c r="H45" s="799">
        <v>24.87766555082341</v>
      </c>
      <c r="I45" s="799">
        <v>30.048202420756056</v>
      </c>
      <c r="J45" s="799">
        <v>8.467412275567812</v>
      </c>
      <c r="K45" s="799">
        <v>18.268919972231974</v>
      </c>
      <c r="L45" s="799">
        <v>81.66220021937924</v>
      </c>
      <c r="M45" s="799">
        <v>38.55259605340252</v>
      </c>
      <c r="N45" s="799">
        <v>23.422371623322302</v>
      </c>
      <c r="O45" s="799">
        <v>28.4149859863875</v>
      </c>
      <c r="P45" s="799">
        <v>126.94615096274264</v>
      </c>
      <c r="Q45" s="799">
        <v>217.33610462585494</v>
      </c>
      <c r="R45" s="799">
        <v>47.96136958588021</v>
      </c>
      <c r="S45" s="799">
        <v>67.74877648422635</v>
      </c>
      <c r="T45" s="799">
        <v>271.6294125380042</v>
      </c>
      <c r="U45" s="799">
        <v>-5.4119544916586655</v>
      </c>
      <c r="V45" s="799">
        <v>381.92760411645213</v>
      </c>
      <c r="W45" s="799">
        <v>22.445122636322843</v>
      </c>
      <c r="X45" s="799">
        <v>13.010518134198644</v>
      </c>
      <c r="Y45" s="799">
        <v>227.3860411719873</v>
      </c>
      <c r="Z45" s="799">
        <v>25.143742222265562</v>
      </c>
      <c r="AA45" s="799">
        <v>287.9854241647743</v>
      </c>
      <c r="AB45" s="799">
        <v>12.934595778288285</v>
      </c>
      <c r="AC45" s="799">
        <v>8.413351279078048</v>
      </c>
      <c r="AD45" s="799">
        <v>10.47193606605949</v>
      </c>
      <c r="AE45" s="799">
        <v>10.343640127629309</v>
      </c>
      <c r="AF45" s="799">
        <v>42.16352325105513</v>
      </c>
      <c r="AG45" s="799">
        <v>4.9821556470474055</v>
      </c>
      <c r="AH45" s="799">
        <v>7.15272274265812</v>
      </c>
      <c r="AI45" s="799">
        <v>11.326371806831505</v>
      </c>
      <c r="AJ45" s="799">
        <v>28.43968346754827</v>
      </c>
      <c r="AK45" s="799">
        <v>51.9009336640853</v>
      </c>
      <c r="AL45" s="799">
        <v>16.902158698369792</v>
      </c>
      <c r="AM45" s="799">
        <v>-9.101810166867796</v>
      </c>
      <c r="AN45" s="799">
        <v>31.27831343777368</v>
      </c>
      <c r="AO45" s="799">
        <v>24.411979009357985</v>
      </c>
      <c r="AP45" s="799">
        <v>63.49064097863366</v>
      </c>
      <c r="AQ45" s="799">
        <v>40.39717693824985</v>
      </c>
      <c r="AR45" s="799">
        <v>27.510728477369668</v>
      </c>
      <c r="AS45" s="799">
        <v>11.567933341589649</v>
      </c>
      <c r="AT45" s="799">
        <v>27.415074515569394</v>
      </c>
      <c r="AU45" s="800">
        <v>106.89091327277856</v>
      </c>
      <c r="AV45" s="799">
        <v>11.262450505454845</v>
      </c>
      <c r="AW45" s="799">
        <v>22.08535386037358</v>
      </c>
      <c r="AX45" s="799">
        <v>29.454221267529064</v>
      </c>
      <c r="AY45" s="799">
        <v>12.112048410341998</v>
      </c>
      <c r="AZ45" s="799">
        <v>74.91407404369949</v>
      </c>
      <c r="BA45" s="799">
        <v>14.42903631041153</v>
      </c>
    </row>
    <row r="46" spans="2:53" s="21" customFormat="1" ht="15">
      <c r="B46" s="798" t="s">
        <v>766</v>
      </c>
      <c r="C46" s="799">
        <v>23.42368052176221</v>
      </c>
      <c r="D46" s="799">
        <v>20.52873639263832</v>
      </c>
      <c r="E46" s="799">
        <v>22.89688019057556</v>
      </c>
      <c r="F46" s="799">
        <v>49.262832084001396</v>
      </c>
      <c r="G46" s="799">
        <v>116.11212918897749</v>
      </c>
      <c r="H46" s="799">
        <v>21.37894543662879</v>
      </c>
      <c r="I46" s="799">
        <v>110.63495044926012</v>
      </c>
      <c r="J46" s="799">
        <v>66.49438255428117</v>
      </c>
      <c r="K46" s="799">
        <v>69.22320874261848</v>
      </c>
      <c r="L46" s="799">
        <v>267.73148718278856</v>
      </c>
      <c r="M46" s="799">
        <v>72.63849105891424</v>
      </c>
      <c r="N46" s="799">
        <v>74.65911148118066</v>
      </c>
      <c r="O46" s="799">
        <v>67.46947271250899</v>
      </c>
      <c r="P46" s="799">
        <v>58.61986689413534</v>
      </c>
      <c r="Q46" s="799">
        <v>273.3869421467392</v>
      </c>
      <c r="R46" s="799">
        <v>70.01789210965319</v>
      </c>
      <c r="S46" s="799">
        <v>102.19135961214607</v>
      </c>
      <c r="T46" s="799">
        <v>67.2593102033257</v>
      </c>
      <c r="U46" s="799">
        <v>51.89363652424039</v>
      </c>
      <c r="V46" s="799">
        <v>291.36219844936534</v>
      </c>
      <c r="W46" s="799">
        <v>50.81679424152238</v>
      </c>
      <c r="X46" s="799">
        <v>104.80337370672181</v>
      </c>
      <c r="Y46" s="799">
        <v>45.780373072869494</v>
      </c>
      <c r="Z46" s="799">
        <v>56.67977666156261</v>
      </c>
      <c r="AA46" s="799">
        <v>258.0803176826763</v>
      </c>
      <c r="AB46" s="799">
        <v>19.572961227393243</v>
      </c>
      <c r="AC46" s="799">
        <v>112.6051242514402</v>
      </c>
      <c r="AD46" s="799">
        <v>242.10310666268686</v>
      </c>
      <c r="AE46" s="799">
        <v>62.372917062607755</v>
      </c>
      <c r="AF46" s="799">
        <v>436.6541092041281</v>
      </c>
      <c r="AG46" s="799">
        <v>90.53918361556589</v>
      </c>
      <c r="AH46" s="799">
        <v>146.13444416773626</v>
      </c>
      <c r="AI46" s="799">
        <v>39.90805686377409</v>
      </c>
      <c r="AJ46" s="799">
        <v>42.88085207700671</v>
      </c>
      <c r="AK46" s="799">
        <v>319.46253672408295</v>
      </c>
      <c r="AL46" s="799">
        <v>1985.3052906809064</v>
      </c>
      <c r="AM46" s="799">
        <v>34.13730689585205</v>
      </c>
      <c r="AN46" s="799">
        <v>128.68268008040522</v>
      </c>
      <c r="AO46" s="799">
        <v>39.439715249486284</v>
      </c>
      <c r="AP46" s="799">
        <v>2187.56499290665</v>
      </c>
      <c r="AQ46" s="799">
        <v>-55.31445127878173</v>
      </c>
      <c r="AR46" s="799">
        <v>71.81825546125195</v>
      </c>
      <c r="AS46" s="799">
        <v>107.58561758774331</v>
      </c>
      <c r="AT46" s="799">
        <v>106.7745375191474</v>
      </c>
      <c r="AU46" s="800">
        <v>230.86395928936093</v>
      </c>
      <c r="AV46" s="799">
        <v>81.83912217545458</v>
      </c>
      <c r="AW46" s="799">
        <v>208.1369076270397</v>
      </c>
      <c r="AX46" s="799">
        <v>196.92223236867264</v>
      </c>
      <c r="AY46" s="799">
        <v>150.7880072176626</v>
      </c>
      <c r="AZ46" s="799">
        <v>637.6862693888295</v>
      </c>
      <c r="BA46" s="799">
        <v>132.15913987720953</v>
      </c>
    </row>
    <row r="47" spans="2:53" s="21" customFormat="1" ht="15">
      <c r="B47" s="798" t="s">
        <v>275</v>
      </c>
      <c r="C47" s="799">
        <v>10.76964084900338</v>
      </c>
      <c r="D47" s="799">
        <v>34.080544543737076</v>
      </c>
      <c r="E47" s="799">
        <v>52.59361060217324</v>
      </c>
      <c r="F47" s="799">
        <v>-41.61986070194168</v>
      </c>
      <c r="G47" s="799">
        <v>55.82393529297202</v>
      </c>
      <c r="H47" s="799">
        <v>8.304853082328101</v>
      </c>
      <c r="I47" s="799">
        <v>-33.050024130823395</v>
      </c>
      <c r="J47" s="799">
        <v>6.642194900499201</v>
      </c>
      <c r="K47" s="799">
        <v>104.2482631460113</v>
      </c>
      <c r="L47" s="799">
        <v>86.14528699801521</v>
      </c>
      <c r="M47" s="799">
        <v>71.77648567244223</v>
      </c>
      <c r="N47" s="799">
        <v>164.43468166118393</v>
      </c>
      <c r="O47" s="799">
        <v>8.019553006137329</v>
      </c>
      <c r="P47" s="799">
        <v>383.59226666083663</v>
      </c>
      <c r="Q47" s="799">
        <v>627.8229870006002</v>
      </c>
      <c r="R47" s="799">
        <v>333.6399905984765</v>
      </c>
      <c r="S47" s="799">
        <v>128.46458651555014</v>
      </c>
      <c r="T47" s="799">
        <v>22.300026840335555</v>
      </c>
      <c r="U47" s="799">
        <v>2665.3916478017</v>
      </c>
      <c r="V47" s="799">
        <v>3149.7962517560622</v>
      </c>
      <c r="W47" s="799">
        <v>89.11636259168706</v>
      </c>
      <c r="X47" s="799">
        <v>103.45053828474747</v>
      </c>
      <c r="Y47" s="799">
        <v>72.17829685460511</v>
      </c>
      <c r="Z47" s="799">
        <v>56.566868560258584</v>
      </c>
      <c r="AA47" s="799">
        <v>321.3120662912982</v>
      </c>
      <c r="AB47" s="799">
        <v>65.8948458727046</v>
      </c>
      <c r="AC47" s="799">
        <v>72.38879340487655</v>
      </c>
      <c r="AD47" s="799">
        <v>25.08783774891415</v>
      </c>
      <c r="AE47" s="799">
        <v>275.30463399597346</v>
      </c>
      <c r="AF47" s="799">
        <v>438.6761110224687</v>
      </c>
      <c r="AG47" s="799">
        <v>68.46605397079068</v>
      </c>
      <c r="AH47" s="799">
        <v>422.07809842187726</v>
      </c>
      <c r="AI47" s="799">
        <v>36.01777866191282</v>
      </c>
      <c r="AJ47" s="799">
        <v>212.76498995847032</v>
      </c>
      <c r="AK47" s="799">
        <v>739.3269210130511</v>
      </c>
      <c r="AL47" s="799">
        <v>10.898245710572425</v>
      </c>
      <c r="AM47" s="799">
        <v>0.09001767875955125</v>
      </c>
      <c r="AN47" s="799">
        <v>52.82390460099086</v>
      </c>
      <c r="AO47" s="799">
        <v>-53.77169793648533</v>
      </c>
      <c r="AP47" s="799">
        <v>10.040470053837502</v>
      </c>
      <c r="AQ47" s="799">
        <v>75.63717748922394</v>
      </c>
      <c r="AR47" s="799">
        <v>-12.326731199656592</v>
      </c>
      <c r="AS47" s="799">
        <v>98.530660798077</v>
      </c>
      <c r="AT47" s="799">
        <v>57.84530281473934</v>
      </c>
      <c r="AU47" s="800">
        <v>219.68640990238367</v>
      </c>
      <c r="AV47" s="799">
        <v>74.2602444205157</v>
      </c>
      <c r="AW47" s="799">
        <v>61.98497434350482</v>
      </c>
      <c r="AX47" s="799">
        <v>62.68527238669037</v>
      </c>
      <c r="AY47" s="799">
        <v>49.64944377619914</v>
      </c>
      <c r="AZ47" s="799">
        <v>248.57993492691006</v>
      </c>
      <c r="BA47" s="799">
        <v>34.808591731590155</v>
      </c>
    </row>
    <row r="48" spans="2:53" s="21" customFormat="1" ht="15">
      <c r="B48" s="798" t="s">
        <v>375</v>
      </c>
      <c r="C48" s="799">
        <v>-1.2286132841986666</v>
      </c>
      <c r="D48" s="799">
        <v>-0.9384801575189685</v>
      </c>
      <c r="E48" s="799">
        <v>-0.3145190326420176</v>
      </c>
      <c r="F48" s="799">
        <v>-0.8612292712501615</v>
      </c>
      <c r="G48" s="799">
        <v>-3.3428417456098147</v>
      </c>
      <c r="H48" s="799">
        <v>-1.0031056087500785</v>
      </c>
      <c r="I48" s="799">
        <v>-1.5756259077950814</v>
      </c>
      <c r="J48" s="799">
        <v>1.9446657598847952</v>
      </c>
      <c r="K48" s="799">
        <v>1.2919369823576865</v>
      </c>
      <c r="L48" s="799">
        <v>0.6578712256973218</v>
      </c>
      <c r="M48" s="799">
        <v>6.342437694738435</v>
      </c>
      <c r="N48" s="799">
        <v>9.513095096457578</v>
      </c>
      <c r="O48" s="799">
        <v>3.185097881950263</v>
      </c>
      <c r="P48" s="799">
        <v>4.180561532962393</v>
      </c>
      <c r="Q48" s="799">
        <v>23.221192206108668</v>
      </c>
      <c r="R48" s="799">
        <v>8.942436303813421</v>
      </c>
      <c r="S48" s="799">
        <v>10.272436342197055</v>
      </c>
      <c r="T48" s="799">
        <v>10.922863402075036</v>
      </c>
      <c r="U48" s="799">
        <v>4.48127001174432</v>
      </c>
      <c r="V48" s="799">
        <v>34.619006059829836</v>
      </c>
      <c r="W48" s="799">
        <v>4.8352074284948765</v>
      </c>
      <c r="X48" s="799">
        <v>2.91882356986809</v>
      </c>
      <c r="Y48" s="799">
        <v>3.0969717080991543</v>
      </c>
      <c r="Z48" s="799">
        <v>-2.1887275135446207</v>
      </c>
      <c r="AA48" s="799">
        <v>8.6622751929175</v>
      </c>
      <c r="AB48" s="799">
        <v>3.891416251846549</v>
      </c>
      <c r="AC48" s="799">
        <v>12.279222346113581</v>
      </c>
      <c r="AD48" s="799">
        <v>8.159986132644802</v>
      </c>
      <c r="AE48" s="799">
        <v>10.580397914140612</v>
      </c>
      <c r="AF48" s="799">
        <v>34.91102264474554</v>
      </c>
      <c r="AG48" s="799">
        <v>-1.7828231047486043</v>
      </c>
      <c r="AH48" s="799">
        <v>-1.8553921674924343</v>
      </c>
      <c r="AI48" s="799">
        <v>3.67330069009828</v>
      </c>
      <c r="AJ48" s="799">
        <v>3.2637696716980273</v>
      </c>
      <c r="AK48" s="799">
        <v>3.298855089555269</v>
      </c>
      <c r="AL48" s="799">
        <v>27.864081887401255</v>
      </c>
      <c r="AM48" s="799">
        <v>12.069249356270905</v>
      </c>
      <c r="AN48" s="799">
        <v>5.751924062776817</v>
      </c>
      <c r="AO48" s="799">
        <v>10.045425733129736</v>
      </c>
      <c r="AP48" s="799">
        <v>55.73068103957871</v>
      </c>
      <c r="AQ48" s="799">
        <v>8.60148977878453</v>
      </c>
      <c r="AR48" s="799">
        <v>7.645285447207408</v>
      </c>
      <c r="AS48" s="799">
        <v>-0.5754544038048817</v>
      </c>
      <c r="AT48" s="799">
        <v>16.43467808174676</v>
      </c>
      <c r="AU48" s="800">
        <v>32.105998903933816</v>
      </c>
      <c r="AV48" s="799">
        <v>5.586440571432169</v>
      </c>
      <c r="AW48" s="799">
        <v>6.1784503193377995</v>
      </c>
      <c r="AX48" s="799">
        <v>5.245195796275018</v>
      </c>
      <c r="AY48" s="799">
        <v>15.179253498092146</v>
      </c>
      <c r="AZ48" s="799">
        <v>32.189340185137134</v>
      </c>
      <c r="BA48" s="799">
        <v>-25.640782818680886</v>
      </c>
    </row>
    <row r="49" spans="2:53" s="21" customFormat="1" ht="15">
      <c r="B49" s="798" t="s">
        <v>376</v>
      </c>
      <c r="C49" s="799">
        <v>1.469871</v>
      </c>
      <c r="D49" s="799">
        <v>1.109627</v>
      </c>
      <c r="E49" s="799">
        <v>1.24</v>
      </c>
      <c r="F49" s="799">
        <v>0.7127</v>
      </c>
      <c r="G49" s="799">
        <v>4.532198</v>
      </c>
      <c r="H49" s="799">
        <v>4.7703425</v>
      </c>
      <c r="I49" s="799">
        <v>0.9126325</v>
      </c>
      <c r="J49" s="799">
        <v>2.0983009362332044</v>
      </c>
      <c r="K49" s="799">
        <v>1.8371295645854357</v>
      </c>
      <c r="L49" s="799">
        <v>9.618405500818639</v>
      </c>
      <c r="M49" s="799">
        <v>1.2591829152293048</v>
      </c>
      <c r="N49" s="799">
        <v>0.349975</v>
      </c>
      <c r="O49" s="799">
        <v>0.8572709416733505</v>
      </c>
      <c r="P49" s="799">
        <v>0.6415712862837354</v>
      </c>
      <c r="Q49" s="799">
        <v>3.1080001431863904</v>
      </c>
      <c r="R49" s="799">
        <v>3.7076807850984186</v>
      </c>
      <c r="S49" s="799">
        <v>1.3527961229688144</v>
      </c>
      <c r="T49" s="799">
        <v>2.0283202763586683</v>
      </c>
      <c r="U49" s="799">
        <v>-0.29150657209031416</v>
      </c>
      <c r="V49" s="799">
        <v>6.797290612335588</v>
      </c>
      <c r="W49" s="799">
        <v>-3.8840249837321177</v>
      </c>
      <c r="X49" s="799">
        <v>1.4935772232969904</v>
      </c>
      <c r="Y49" s="799">
        <v>-0.13931922108631367</v>
      </c>
      <c r="Z49" s="799">
        <v>-4.203274792633557</v>
      </c>
      <c r="AA49" s="799">
        <v>-6.733041774154999</v>
      </c>
      <c r="AB49" s="799">
        <v>-2.8944462572797987</v>
      </c>
      <c r="AC49" s="799">
        <v>-3.8821415595311843</v>
      </c>
      <c r="AD49" s="799">
        <v>0.39677404919349013</v>
      </c>
      <c r="AE49" s="799">
        <v>-0.8862093267807258</v>
      </c>
      <c r="AF49" s="799">
        <v>-7.266023094398219</v>
      </c>
      <c r="AG49" s="799">
        <v>0.30765263</v>
      </c>
      <c r="AH49" s="799">
        <v>0.31848289139829683</v>
      </c>
      <c r="AI49" s="799">
        <v>0.60979507</v>
      </c>
      <c r="AJ49" s="799">
        <v>0.7286017885470398</v>
      </c>
      <c r="AK49" s="799">
        <v>1.9645323799453367</v>
      </c>
      <c r="AL49" s="799">
        <v>-0.2863709411660084</v>
      </c>
      <c r="AM49" s="799">
        <v>-0.16869109000000002</v>
      </c>
      <c r="AN49" s="799">
        <v>1.5495934963564406</v>
      </c>
      <c r="AO49" s="799">
        <v>-0.6007931664589917</v>
      </c>
      <c r="AP49" s="799">
        <v>0.4937382987314406</v>
      </c>
      <c r="AQ49" s="799">
        <v>-6.11060473673396</v>
      </c>
      <c r="AR49" s="799">
        <v>0.5963437987694667</v>
      </c>
      <c r="AS49" s="799">
        <v>-0.3250832839013448</v>
      </c>
      <c r="AT49" s="799">
        <v>-0.3988596105603633</v>
      </c>
      <c r="AU49" s="800">
        <v>-6.238203832426201</v>
      </c>
      <c r="AV49" s="799">
        <v>0.23800862000000003</v>
      </c>
      <c r="AW49" s="799">
        <v>2.1054500000000003</v>
      </c>
      <c r="AX49" s="799">
        <v>-1.1945985016013028</v>
      </c>
      <c r="AY49" s="799">
        <v>-0.9638197</v>
      </c>
      <c r="AZ49" s="799">
        <v>0.18504041839869756</v>
      </c>
      <c r="BA49" s="799">
        <v>2.7887708300000003</v>
      </c>
    </row>
    <row r="50" spans="2:53" s="21" customFormat="1" ht="15">
      <c r="B50" s="798" t="s">
        <v>278</v>
      </c>
      <c r="C50" s="799">
        <v>6.469355370714275</v>
      </c>
      <c r="D50" s="799">
        <v>2.2355124381821416</v>
      </c>
      <c r="E50" s="799">
        <v>6.77264337280884</v>
      </c>
      <c r="F50" s="799">
        <v>6.4744484355325405</v>
      </c>
      <c r="G50" s="799">
        <v>21.951959617237797</v>
      </c>
      <c r="H50" s="799">
        <v>1.4598647648499823</v>
      </c>
      <c r="I50" s="799">
        <v>6.545908215596363</v>
      </c>
      <c r="J50" s="799">
        <v>1.7681042019095259</v>
      </c>
      <c r="K50" s="799">
        <v>1.798069814956652</v>
      </c>
      <c r="L50" s="799">
        <v>11.571946997312523</v>
      </c>
      <c r="M50" s="799">
        <v>2.1275656293513716</v>
      </c>
      <c r="N50" s="799">
        <v>2.0205338045118655</v>
      </c>
      <c r="O50" s="799">
        <v>4.558857198775043</v>
      </c>
      <c r="P50" s="799">
        <v>2.690942826768297</v>
      </c>
      <c r="Q50" s="799">
        <v>11.397899459406577</v>
      </c>
      <c r="R50" s="799">
        <v>6.701695728775581</v>
      </c>
      <c r="S50" s="799">
        <v>4.9524043970918195</v>
      </c>
      <c r="T50" s="799">
        <v>0.5273209516564091</v>
      </c>
      <c r="U50" s="799">
        <v>10.977898261398025</v>
      </c>
      <c r="V50" s="799">
        <v>23.159319338921833</v>
      </c>
      <c r="W50" s="799">
        <v>3.4161045695395016</v>
      </c>
      <c r="X50" s="799">
        <v>7.078632675762994</v>
      </c>
      <c r="Y50" s="799">
        <v>1.9646187452657773</v>
      </c>
      <c r="Z50" s="799">
        <v>1.8933106803497513</v>
      </c>
      <c r="AA50" s="799">
        <v>14.352666670918023</v>
      </c>
      <c r="AB50" s="799">
        <v>2.8491941069942377</v>
      </c>
      <c r="AC50" s="799">
        <v>1.7283952000613345</v>
      </c>
      <c r="AD50" s="799">
        <v>13.500866294130795</v>
      </c>
      <c r="AE50" s="799">
        <v>47.415350000366935</v>
      </c>
      <c r="AF50" s="799">
        <v>65.4938056015533</v>
      </c>
      <c r="AG50" s="799">
        <v>4.207456366668666</v>
      </c>
      <c r="AH50" s="799">
        <v>1.8268829085546041</v>
      </c>
      <c r="AI50" s="799">
        <v>21.075271017459187</v>
      </c>
      <c r="AJ50" s="799">
        <v>11.722574339075521</v>
      </c>
      <c r="AK50" s="799">
        <v>38.83218463175798</v>
      </c>
      <c r="AL50" s="799">
        <v>16.846699009710523</v>
      </c>
      <c r="AM50" s="799">
        <v>27.560444868123632</v>
      </c>
      <c r="AN50" s="799">
        <v>7.436682183915686</v>
      </c>
      <c r="AO50" s="799">
        <v>39.512706800957545</v>
      </c>
      <c r="AP50" s="799">
        <v>91.35653286270738</v>
      </c>
      <c r="AQ50" s="799">
        <v>8.04398678619329</v>
      </c>
      <c r="AR50" s="799">
        <v>5.031021468754777</v>
      </c>
      <c r="AS50" s="799">
        <v>4.999383847394328</v>
      </c>
      <c r="AT50" s="799">
        <v>10.71485209847917</v>
      </c>
      <c r="AU50" s="800">
        <v>28.789244200821564</v>
      </c>
      <c r="AV50" s="799">
        <v>-2.389815469988521</v>
      </c>
      <c r="AW50" s="799">
        <v>10.774032069709929</v>
      </c>
      <c r="AX50" s="799">
        <v>7.884511714131536</v>
      </c>
      <c r="AY50" s="799">
        <v>22.035278072186156</v>
      </c>
      <c r="AZ50" s="799">
        <v>38.3040063860391</v>
      </c>
      <c r="BA50" s="799">
        <v>5.133053942150617</v>
      </c>
    </row>
    <row r="51" spans="2:53" s="21" customFormat="1" ht="15">
      <c r="B51" s="798" t="s">
        <v>559</v>
      </c>
      <c r="C51" s="799">
        <v>0</v>
      </c>
      <c r="D51" s="799">
        <v>0</v>
      </c>
      <c r="E51" s="799">
        <v>0</v>
      </c>
      <c r="F51" s="799">
        <v>-0.133905</v>
      </c>
      <c r="G51" s="799">
        <v>-0.133905</v>
      </c>
      <c r="H51" s="799">
        <v>0</v>
      </c>
      <c r="I51" s="799">
        <v>0</v>
      </c>
      <c r="J51" s="799">
        <v>0</v>
      </c>
      <c r="K51" s="799">
        <v>0</v>
      </c>
      <c r="L51" s="799">
        <v>0</v>
      </c>
      <c r="M51" s="799">
        <v>0</v>
      </c>
      <c r="N51" s="799">
        <v>0</v>
      </c>
      <c r="O51" s="799">
        <v>0</v>
      </c>
      <c r="P51" s="799">
        <v>0</v>
      </c>
      <c r="Q51" s="799">
        <v>0</v>
      </c>
      <c r="R51" s="799">
        <v>0</v>
      </c>
      <c r="S51" s="799">
        <v>0</v>
      </c>
      <c r="T51" s="799">
        <v>0</v>
      </c>
      <c r="U51" s="799">
        <v>0</v>
      </c>
      <c r="V51" s="799">
        <v>0</v>
      </c>
      <c r="W51" s="799">
        <v>0</v>
      </c>
      <c r="X51" s="799">
        <v>0</v>
      </c>
      <c r="Y51" s="799">
        <v>0</v>
      </c>
      <c r="Z51" s="799">
        <v>0</v>
      </c>
      <c r="AA51" s="799">
        <v>0</v>
      </c>
      <c r="AB51" s="799">
        <v>0</v>
      </c>
      <c r="AC51" s="799">
        <v>0</v>
      </c>
      <c r="AD51" s="799">
        <v>0</v>
      </c>
      <c r="AE51" s="799">
        <v>0</v>
      </c>
      <c r="AF51" s="799">
        <v>0</v>
      </c>
      <c r="AG51" s="799">
        <v>0</v>
      </c>
      <c r="AH51" s="799">
        <v>0</v>
      </c>
      <c r="AI51" s="799">
        <v>0</v>
      </c>
      <c r="AJ51" s="799">
        <v>0</v>
      </c>
      <c r="AK51" s="799">
        <v>0</v>
      </c>
      <c r="AL51" s="799">
        <v>0</v>
      </c>
      <c r="AM51" s="799">
        <v>0</v>
      </c>
      <c r="AN51" s="799">
        <v>0</v>
      </c>
      <c r="AO51" s="799">
        <v>0</v>
      </c>
      <c r="AP51" s="799">
        <v>0</v>
      </c>
      <c r="AQ51" s="799">
        <v>0</v>
      </c>
      <c r="AR51" s="799">
        <v>0</v>
      </c>
      <c r="AS51" s="799">
        <v>0</v>
      </c>
      <c r="AT51" s="799">
        <v>0</v>
      </c>
      <c r="AU51" s="800">
        <v>0</v>
      </c>
      <c r="AV51" s="799">
        <v>0</v>
      </c>
      <c r="AW51" s="799">
        <v>0</v>
      </c>
      <c r="AX51" s="799">
        <v>0</v>
      </c>
      <c r="AY51" s="799">
        <v>0</v>
      </c>
      <c r="AZ51" s="799">
        <v>0</v>
      </c>
      <c r="BA51" s="799">
        <v>0</v>
      </c>
    </row>
    <row r="52" spans="2:53" s="21" customFormat="1" ht="15">
      <c r="B52" s="798" t="s">
        <v>377</v>
      </c>
      <c r="C52" s="799">
        <v>0.27765902328673275</v>
      </c>
      <c r="D52" s="799">
        <v>0.3455454499739954</v>
      </c>
      <c r="E52" s="799">
        <v>0.8619930754311165</v>
      </c>
      <c r="F52" s="799">
        <v>1.1652202118131987</v>
      </c>
      <c r="G52" s="799">
        <v>2.6504177605050434</v>
      </c>
      <c r="H52" s="799">
        <v>0.08368360638926822</v>
      </c>
      <c r="I52" s="799">
        <v>0.16754569405012962</v>
      </c>
      <c r="J52" s="799">
        <v>1.4212306806090498</v>
      </c>
      <c r="K52" s="799">
        <v>1.6325979739337746</v>
      </c>
      <c r="L52" s="799">
        <v>3.3050579549822223</v>
      </c>
      <c r="M52" s="799">
        <v>0.22839426210543012</v>
      </c>
      <c r="N52" s="799">
        <v>0.2182020791290045</v>
      </c>
      <c r="O52" s="799">
        <v>0.1873351261522488</v>
      </c>
      <c r="P52" s="799">
        <v>-0.176273727251773</v>
      </c>
      <c r="Q52" s="799">
        <v>0.45765774013491034</v>
      </c>
      <c r="R52" s="799">
        <v>1.7435233836145068</v>
      </c>
      <c r="S52" s="799">
        <v>1.0325170668974124</v>
      </c>
      <c r="T52" s="799">
        <v>-0.016972270564198245</v>
      </c>
      <c r="U52" s="799">
        <v>-0.02719463673519129</v>
      </c>
      <c r="V52" s="799">
        <v>2.73187354321253</v>
      </c>
      <c r="W52" s="799">
        <v>-0.012161607995377025</v>
      </c>
      <c r="X52" s="799">
        <v>1.1402762044702703</v>
      </c>
      <c r="Y52" s="799">
        <v>2.8004028486793326</v>
      </c>
      <c r="Z52" s="799">
        <v>0.5335782034745076</v>
      </c>
      <c r="AA52" s="799">
        <v>4.462095648628733</v>
      </c>
      <c r="AB52" s="799">
        <v>0.3767440259305629</v>
      </c>
      <c r="AC52" s="799">
        <v>0.915034625208458</v>
      </c>
      <c r="AD52" s="799">
        <v>2.4403155820932816</v>
      </c>
      <c r="AE52" s="799">
        <v>5.943434956326341</v>
      </c>
      <c r="AF52" s="799">
        <v>9.675529189558643</v>
      </c>
      <c r="AG52" s="799">
        <v>1.0386373853208308</v>
      </c>
      <c r="AH52" s="799">
        <v>0.8630719229967099</v>
      </c>
      <c r="AI52" s="799">
        <v>-1.5113873476702957</v>
      </c>
      <c r="AJ52" s="799">
        <v>50.4600577337616</v>
      </c>
      <c r="AK52" s="799">
        <v>50.85037969440884</v>
      </c>
      <c r="AL52" s="799">
        <v>0.155109316887548</v>
      </c>
      <c r="AM52" s="799">
        <v>-0.7562156165415428</v>
      </c>
      <c r="AN52" s="799">
        <v>0.5875335407739127</v>
      </c>
      <c r="AO52" s="799">
        <v>0.5830710453199227</v>
      </c>
      <c r="AP52" s="799">
        <v>0.5694982864398407</v>
      </c>
      <c r="AQ52" s="799">
        <v>0.18678333730876093</v>
      </c>
      <c r="AR52" s="799">
        <v>0.019285715763650194</v>
      </c>
      <c r="AS52" s="799">
        <v>4.190009166148547</v>
      </c>
      <c r="AT52" s="799">
        <v>3.4814031839567874</v>
      </c>
      <c r="AU52" s="800">
        <v>7.877481403177745</v>
      </c>
      <c r="AV52" s="799">
        <v>-56.60069243154297</v>
      </c>
      <c r="AW52" s="799">
        <v>0.5035576352770385</v>
      </c>
      <c r="AX52" s="799">
        <v>-0.04290804969602325</v>
      </c>
      <c r="AY52" s="799">
        <v>8.486278201721507</v>
      </c>
      <c r="AZ52" s="799">
        <v>-47.65376464424044</v>
      </c>
      <c r="BA52" s="799">
        <v>-0.10350148180917075</v>
      </c>
    </row>
    <row r="53" spans="2:53" s="21" customFormat="1" ht="15">
      <c r="B53" s="798" t="s">
        <v>378</v>
      </c>
      <c r="C53" s="799">
        <v>0.2683689814087894</v>
      </c>
      <c r="D53" s="799">
        <v>0.35516002332985996</v>
      </c>
      <c r="E53" s="799">
        <v>0.10925442030379377</v>
      </c>
      <c r="F53" s="799">
        <v>0.42588461427807073</v>
      </c>
      <c r="G53" s="799">
        <v>1.1586680393205138</v>
      </c>
      <c r="H53" s="799">
        <v>0.43531315415058536</v>
      </c>
      <c r="I53" s="799">
        <v>3.2602728790718896</v>
      </c>
      <c r="J53" s="799">
        <v>0.9387881017305917</v>
      </c>
      <c r="K53" s="799">
        <v>0.9187755203132242</v>
      </c>
      <c r="L53" s="799">
        <v>5.5531496552662905</v>
      </c>
      <c r="M53" s="799">
        <v>-0.7363326695493937</v>
      </c>
      <c r="N53" s="799">
        <v>0.42508380715427097</v>
      </c>
      <c r="O53" s="799">
        <v>0.4239271484607017</v>
      </c>
      <c r="P53" s="799">
        <v>0.5323752324080039</v>
      </c>
      <c r="Q53" s="799">
        <v>0.6450535184735828</v>
      </c>
      <c r="R53" s="799">
        <v>0.059885295441592074</v>
      </c>
      <c r="S53" s="799">
        <v>0.5616311910349114</v>
      </c>
      <c r="T53" s="799">
        <v>0.45734025130807243</v>
      </c>
      <c r="U53" s="799">
        <v>0.7642215178913943</v>
      </c>
      <c r="V53" s="799">
        <v>1.8430782556759702</v>
      </c>
      <c r="W53" s="799">
        <v>4.333020822661141</v>
      </c>
      <c r="X53" s="799">
        <v>0.40571367681273596</v>
      </c>
      <c r="Y53" s="799">
        <v>6.890375115929479</v>
      </c>
      <c r="Z53" s="799">
        <v>4.3391435935697515</v>
      </c>
      <c r="AA53" s="799">
        <v>15.96825320897311</v>
      </c>
      <c r="AB53" s="799">
        <v>0.0553908291778365</v>
      </c>
      <c r="AC53" s="799">
        <v>1.9462436861040104</v>
      </c>
      <c r="AD53" s="799">
        <v>1.4290863079822227</v>
      </c>
      <c r="AE53" s="799">
        <v>8.649864750521493</v>
      </c>
      <c r="AF53" s="799">
        <v>12.080585573785562</v>
      </c>
      <c r="AG53" s="799">
        <v>0.46056043295711724</v>
      </c>
      <c r="AH53" s="799">
        <v>0.45936848227396765</v>
      </c>
      <c r="AI53" s="799">
        <v>1.4837250372983228</v>
      </c>
      <c r="AJ53" s="799">
        <v>-0.9490351574359217</v>
      </c>
      <c r="AK53" s="799">
        <v>1.454618795093486</v>
      </c>
      <c r="AL53" s="799">
        <v>-0.28289434956381</v>
      </c>
      <c r="AM53" s="799">
        <v>0.31304195760241005</v>
      </c>
      <c r="AN53" s="799">
        <v>0.2807984156669176</v>
      </c>
      <c r="AO53" s="799">
        <v>0.35522489921153877</v>
      </c>
      <c r="AP53" s="799">
        <v>0.6661709229170565</v>
      </c>
      <c r="AQ53" s="799">
        <v>0.5471497585077709</v>
      </c>
      <c r="AR53" s="799">
        <v>1.0531364129357437</v>
      </c>
      <c r="AS53" s="799">
        <v>2.167660859324654</v>
      </c>
      <c r="AT53" s="799">
        <v>1.2204272780344199</v>
      </c>
      <c r="AU53" s="800">
        <v>4.988374308802588</v>
      </c>
      <c r="AV53" s="799">
        <v>0.5205767299200261</v>
      </c>
      <c r="AW53" s="799">
        <v>17.67754571936175</v>
      </c>
      <c r="AX53" s="799">
        <v>2.1052273228529925</v>
      </c>
      <c r="AY53" s="799">
        <v>-5.737097068113289</v>
      </c>
      <c r="AZ53" s="799">
        <v>14.56625270402148</v>
      </c>
      <c r="BA53" s="799">
        <v>17.96317380087229</v>
      </c>
    </row>
    <row r="54" spans="2:53" s="21" customFormat="1" ht="15">
      <c r="B54" s="798" t="s">
        <v>379</v>
      </c>
      <c r="C54" s="799">
        <v>-3.907980001379177</v>
      </c>
      <c r="D54" s="799">
        <v>0.9732639050955402</v>
      </c>
      <c r="E54" s="799">
        <v>1.0473152689240477</v>
      </c>
      <c r="F54" s="799">
        <v>1.639485346418717</v>
      </c>
      <c r="G54" s="799">
        <v>-0.24791548094087235</v>
      </c>
      <c r="H54" s="799">
        <v>5.6927112606438435</v>
      </c>
      <c r="I54" s="799">
        <v>9.890812299590285</v>
      </c>
      <c r="J54" s="799">
        <v>7.9017615975977025</v>
      </c>
      <c r="K54" s="799">
        <v>4.5371719433287065</v>
      </c>
      <c r="L54" s="799">
        <v>28.02245710116054</v>
      </c>
      <c r="M54" s="799">
        <v>10.868369533737052</v>
      </c>
      <c r="N54" s="799">
        <v>13.81302119380231</v>
      </c>
      <c r="O54" s="799">
        <v>14.976472656491119</v>
      </c>
      <c r="P54" s="799">
        <v>13.812278929169127</v>
      </c>
      <c r="Q54" s="799">
        <v>53.4701423131996</v>
      </c>
      <c r="R54" s="799">
        <v>20.401960092861472</v>
      </c>
      <c r="S54" s="799">
        <v>10.027900955364743</v>
      </c>
      <c r="T54" s="799">
        <v>10.766730874436746</v>
      </c>
      <c r="U54" s="799">
        <v>8.96004200578724</v>
      </c>
      <c r="V54" s="799">
        <v>50.156633928450205</v>
      </c>
      <c r="W54" s="799">
        <v>9.788241470487145</v>
      </c>
      <c r="X54" s="799">
        <v>9.054830519153544</v>
      </c>
      <c r="Y54" s="799">
        <v>17.0995123066837</v>
      </c>
      <c r="Z54" s="799">
        <v>24.79393098262167</v>
      </c>
      <c r="AA54" s="799">
        <v>60.73651527894605</v>
      </c>
      <c r="AB54" s="799">
        <v>11.435227193704062</v>
      </c>
      <c r="AC54" s="799">
        <v>4.6549062746603145</v>
      </c>
      <c r="AD54" s="799">
        <v>15.051613599396106</v>
      </c>
      <c r="AE54" s="799">
        <v>3.724586563896599</v>
      </c>
      <c r="AF54" s="799">
        <v>34.866333631657085</v>
      </c>
      <c r="AG54" s="799">
        <v>5.400371663637481</v>
      </c>
      <c r="AH54" s="799">
        <v>7.92735039432627</v>
      </c>
      <c r="AI54" s="799">
        <v>9.087163550795093</v>
      </c>
      <c r="AJ54" s="799">
        <v>7.563897611004805</v>
      </c>
      <c r="AK54" s="799">
        <v>29.97878321976365</v>
      </c>
      <c r="AL54" s="799">
        <v>12.231558415322636</v>
      </c>
      <c r="AM54" s="799">
        <v>1.2341289451635586</v>
      </c>
      <c r="AN54" s="799">
        <v>4.8774702723228405</v>
      </c>
      <c r="AO54" s="799">
        <v>29.32835880563964</v>
      </c>
      <c r="AP54" s="799">
        <v>47.67151643844868</v>
      </c>
      <c r="AQ54" s="799">
        <v>1.6662476822018342</v>
      </c>
      <c r="AR54" s="799">
        <v>18.720447586757576</v>
      </c>
      <c r="AS54" s="799">
        <v>7.352002440279432</v>
      </c>
      <c r="AT54" s="799">
        <v>29.97310911949167</v>
      </c>
      <c r="AU54" s="800">
        <v>57.711806828730516</v>
      </c>
      <c r="AV54" s="799">
        <v>9.484348354031978</v>
      </c>
      <c r="AW54" s="799">
        <v>39.56477231655805</v>
      </c>
      <c r="AX54" s="799">
        <v>28.343168141522234</v>
      </c>
      <c r="AY54" s="799">
        <v>11.046796575910005</v>
      </c>
      <c r="AZ54" s="799">
        <v>88.43908538802228</v>
      </c>
      <c r="BA54" s="799">
        <v>10.18638319988069</v>
      </c>
    </row>
    <row r="55" spans="2:53" s="21" customFormat="1" ht="14.25" customHeight="1">
      <c r="B55" s="798" t="s">
        <v>560</v>
      </c>
      <c r="C55" s="799">
        <v>0.067681</v>
      </c>
      <c r="D55" s="799">
        <v>0.30256079999999996</v>
      </c>
      <c r="E55" s="799">
        <v>0.038056</v>
      </c>
      <c r="F55" s="799">
        <v>0.01737</v>
      </c>
      <c r="G55" s="799">
        <v>0.42566779999999993</v>
      </c>
      <c r="H55" s="799">
        <v>0.34997</v>
      </c>
      <c r="I55" s="799">
        <v>0.464855</v>
      </c>
      <c r="J55" s="799">
        <v>0.649941</v>
      </c>
      <c r="K55" s="799">
        <v>0.91699</v>
      </c>
      <c r="L55" s="799">
        <v>2.381756</v>
      </c>
      <c r="M55" s="799">
        <v>1.204485</v>
      </c>
      <c r="N55" s="799">
        <v>0.8690604000000001</v>
      </c>
      <c r="O55" s="799">
        <v>0.20673116000000002</v>
      </c>
      <c r="P55" s="799">
        <v>0.23989139</v>
      </c>
      <c r="Q55" s="799">
        <v>2.52016795</v>
      </c>
      <c r="R55" s="799">
        <v>0.25706655</v>
      </c>
      <c r="S55" s="799">
        <v>0.24024952</v>
      </c>
      <c r="T55" s="799">
        <v>0.19774332</v>
      </c>
      <c r="U55" s="799">
        <v>0.14345275</v>
      </c>
      <c r="V55" s="799">
        <v>0.83851214</v>
      </c>
      <c r="W55" s="799">
        <v>0.17248312</v>
      </c>
      <c r="X55" s="799">
        <v>0.1994182</v>
      </c>
      <c r="Y55" s="799">
        <v>0.19982018000000001</v>
      </c>
      <c r="Z55" s="799">
        <v>0.4</v>
      </c>
      <c r="AA55" s="799">
        <v>0.9717215</v>
      </c>
      <c r="AB55" s="799">
        <v>0</v>
      </c>
      <c r="AC55" s="799">
        <v>0</v>
      </c>
      <c r="AD55" s="799">
        <v>0</v>
      </c>
      <c r="AE55" s="799">
        <v>0</v>
      </c>
      <c r="AF55" s="799">
        <v>0</v>
      </c>
      <c r="AG55" s="799">
        <v>0</v>
      </c>
      <c r="AH55" s="799">
        <v>0</v>
      </c>
      <c r="AI55" s="799">
        <v>0</v>
      </c>
      <c r="AJ55" s="799">
        <v>0</v>
      </c>
      <c r="AK55" s="799">
        <v>0</v>
      </c>
      <c r="AL55" s="799">
        <v>0</v>
      </c>
      <c r="AM55" s="799">
        <v>0</v>
      </c>
      <c r="AN55" s="799">
        <v>0</v>
      </c>
      <c r="AO55" s="799">
        <v>0</v>
      </c>
      <c r="AP55" s="799">
        <v>0</v>
      </c>
      <c r="AQ55" s="799">
        <v>0</v>
      </c>
      <c r="AR55" s="799">
        <v>0</v>
      </c>
      <c r="AS55" s="799">
        <v>0</v>
      </c>
      <c r="AT55" s="799">
        <v>0</v>
      </c>
      <c r="AU55" s="800">
        <v>0</v>
      </c>
      <c r="AV55" s="799">
        <v>0.2664622</v>
      </c>
      <c r="AW55" s="799">
        <v>6.661669010000001</v>
      </c>
      <c r="AX55" s="799">
        <v>0.6767098800000001</v>
      </c>
      <c r="AY55" s="799">
        <v>-3.77254573</v>
      </c>
      <c r="AZ55" s="799">
        <v>3.8322953600000007</v>
      </c>
      <c r="BA55" s="799">
        <v>1.9820499999999999</v>
      </c>
    </row>
    <row r="56" spans="2:53" s="21" customFormat="1" ht="15">
      <c r="B56" s="798" t="s">
        <v>561</v>
      </c>
      <c r="C56" s="799">
        <v>0.001</v>
      </c>
      <c r="D56" s="799">
        <v>0.001392</v>
      </c>
      <c r="E56" s="799">
        <v>0.001392</v>
      </c>
      <c r="F56" s="799">
        <v>0.011136</v>
      </c>
      <c r="G56" s="799">
        <v>0.01492</v>
      </c>
      <c r="H56" s="799">
        <v>0</v>
      </c>
      <c r="I56" s="799">
        <v>0</v>
      </c>
      <c r="J56" s="799">
        <v>0</v>
      </c>
      <c r="K56" s="799">
        <v>0</v>
      </c>
      <c r="L56" s="799">
        <v>0</v>
      </c>
      <c r="M56" s="799">
        <v>0</v>
      </c>
      <c r="N56" s="799">
        <v>0</v>
      </c>
      <c r="O56" s="799">
        <v>0</v>
      </c>
      <c r="P56" s="799">
        <v>0</v>
      </c>
      <c r="Q56" s="799">
        <v>0</v>
      </c>
      <c r="R56" s="799">
        <v>0</v>
      </c>
      <c r="S56" s="799">
        <v>0</v>
      </c>
      <c r="T56" s="799">
        <v>0</v>
      </c>
      <c r="U56" s="799">
        <v>0</v>
      </c>
      <c r="V56" s="799">
        <v>0</v>
      </c>
      <c r="W56" s="799">
        <v>0</v>
      </c>
      <c r="X56" s="799">
        <v>0</v>
      </c>
      <c r="Y56" s="799">
        <v>0</v>
      </c>
      <c r="Z56" s="799">
        <v>0</v>
      </c>
      <c r="AA56" s="799">
        <v>0</v>
      </c>
      <c r="AB56" s="799">
        <v>0</v>
      </c>
      <c r="AC56" s="799">
        <v>0</v>
      </c>
      <c r="AD56" s="799">
        <v>0</v>
      </c>
      <c r="AE56" s="799">
        <v>0</v>
      </c>
      <c r="AF56" s="799">
        <v>0</v>
      </c>
      <c r="AG56" s="799">
        <v>0</v>
      </c>
      <c r="AH56" s="799">
        <v>0</v>
      </c>
      <c r="AI56" s="799">
        <v>0</v>
      </c>
      <c r="AJ56" s="799">
        <v>0</v>
      </c>
      <c r="AK56" s="799">
        <v>0</v>
      </c>
      <c r="AL56" s="799">
        <v>0</v>
      </c>
      <c r="AM56" s="799">
        <v>0</v>
      </c>
      <c r="AN56" s="799">
        <v>0</v>
      </c>
      <c r="AO56" s="799">
        <v>0</v>
      </c>
      <c r="AP56" s="799">
        <v>0</v>
      </c>
      <c r="AQ56" s="799">
        <v>0</v>
      </c>
      <c r="AR56" s="799">
        <v>0</v>
      </c>
      <c r="AS56" s="799">
        <v>0</v>
      </c>
      <c r="AT56" s="799">
        <v>0</v>
      </c>
      <c r="AU56" s="800">
        <v>0</v>
      </c>
      <c r="AV56" s="799">
        <v>3.5E-07</v>
      </c>
      <c r="AW56" s="799">
        <v>0</v>
      </c>
      <c r="AX56" s="799">
        <v>8.1472472</v>
      </c>
      <c r="AY56" s="799">
        <v>3.1211794329336526</v>
      </c>
      <c r="AZ56" s="799">
        <v>11.268426982933654</v>
      </c>
      <c r="BA56" s="799">
        <v>8.51968338</v>
      </c>
    </row>
    <row r="57" spans="2:53" s="21" customFormat="1" ht="15">
      <c r="B57" s="798" t="s">
        <v>359</v>
      </c>
      <c r="C57" s="799">
        <v>379.7778698377835</v>
      </c>
      <c r="D57" s="799">
        <v>106.3931533161366</v>
      </c>
      <c r="E57" s="799">
        <v>993.5540863437004</v>
      </c>
      <c r="F57" s="799">
        <v>-649.8581753250966</v>
      </c>
      <c r="G57" s="799">
        <v>829.8669341725239</v>
      </c>
      <c r="H57" s="799">
        <v>113.7034205595261</v>
      </c>
      <c r="I57" s="799">
        <v>104.47529974388355</v>
      </c>
      <c r="J57" s="799">
        <v>231.96194452699402</v>
      </c>
      <c r="K57" s="799">
        <v>-337.15367139560726</v>
      </c>
      <c r="L57" s="799">
        <v>112.98699343479643</v>
      </c>
      <c r="M57" s="799">
        <v>558.2351922336361</v>
      </c>
      <c r="N57" s="799">
        <v>182.28166585567982</v>
      </c>
      <c r="O57" s="799">
        <v>168.33875261348012</v>
      </c>
      <c r="P57" s="799">
        <v>255.61844164643384</v>
      </c>
      <c r="Q57" s="799">
        <v>1164.4740523492299</v>
      </c>
      <c r="R57" s="799">
        <v>251.21146975432373</v>
      </c>
      <c r="S57" s="799">
        <v>70.69785080771692</v>
      </c>
      <c r="T57" s="799">
        <v>-53.245454411249995</v>
      </c>
      <c r="U57" s="799">
        <v>359.3264295317393</v>
      </c>
      <c r="V57" s="799">
        <v>627.9902956825299</v>
      </c>
      <c r="W57" s="799">
        <v>252.49979588912336</v>
      </c>
      <c r="X57" s="799">
        <v>-204.20136473642583</v>
      </c>
      <c r="Y57" s="799">
        <v>492.44140985927754</v>
      </c>
      <c r="Z57" s="799">
        <v>342.8918547897335</v>
      </c>
      <c r="AA57" s="799">
        <v>883.6316958017085</v>
      </c>
      <c r="AB57" s="799">
        <v>463.6397743910515</v>
      </c>
      <c r="AC57" s="799">
        <v>945.031932724228</v>
      </c>
      <c r="AD57" s="799">
        <v>474.76658702053754</v>
      </c>
      <c r="AE57" s="799">
        <v>330.4617107686007</v>
      </c>
      <c r="AF57" s="799">
        <v>2213.900004904418</v>
      </c>
      <c r="AG57" s="799">
        <v>374.08812352946376</v>
      </c>
      <c r="AH57" s="799">
        <v>378.815284808168</v>
      </c>
      <c r="AI57" s="799">
        <v>50.38146752598969</v>
      </c>
      <c r="AJ57" s="799">
        <v>521.0250254879652</v>
      </c>
      <c r="AK57" s="799">
        <v>1324.3099013515866</v>
      </c>
      <c r="AL57" s="799">
        <v>280.99989438225515</v>
      </c>
      <c r="AM57" s="799">
        <v>462.22106831083056</v>
      </c>
      <c r="AN57" s="799">
        <v>336.6717453964126</v>
      </c>
      <c r="AO57" s="799">
        <v>383.41974506907934</v>
      </c>
      <c r="AP57" s="799">
        <v>1463.3124531585777</v>
      </c>
      <c r="AQ57" s="799">
        <v>348.88950437213407</v>
      </c>
      <c r="AR57" s="799">
        <v>31.24244716969602</v>
      </c>
      <c r="AS57" s="799">
        <v>1843.505901572992</v>
      </c>
      <c r="AT57" s="799">
        <v>388.29888775153506</v>
      </c>
      <c r="AU57" s="800">
        <v>2611.936740866357</v>
      </c>
      <c r="AV57" s="799">
        <v>405.37994210941906</v>
      </c>
      <c r="AW57" s="799">
        <v>44.62605311368253</v>
      </c>
      <c r="AX57" s="799">
        <v>366.83712439917895</v>
      </c>
      <c r="AY57" s="799">
        <v>636.7310577039531</v>
      </c>
      <c r="AZ57" s="799">
        <v>1453.5741773262334</v>
      </c>
      <c r="BA57" s="799">
        <v>458.4992363747156</v>
      </c>
    </row>
    <row r="58" spans="2:53" s="21" customFormat="1" ht="15">
      <c r="B58" s="798" t="s">
        <v>269</v>
      </c>
      <c r="C58" s="799">
        <v>466.5026170465572</v>
      </c>
      <c r="D58" s="799">
        <v>838.4731339645886</v>
      </c>
      <c r="E58" s="799">
        <v>548.4956845968364</v>
      </c>
      <c r="F58" s="799">
        <v>489.4350936451353</v>
      </c>
      <c r="G58" s="799">
        <v>2342.906529253118</v>
      </c>
      <c r="H58" s="799">
        <v>289.0914000458264</v>
      </c>
      <c r="I58" s="799">
        <v>416.7966778673809</v>
      </c>
      <c r="J58" s="799">
        <v>527.0676683902409</v>
      </c>
      <c r="K58" s="799">
        <v>359.65901978800304</v>
      </c>
      <c r="L58" s="799">
        <v>1592.60155202169</v>
      </c>
      <c r="M58" s="799">
        <v>471.93242191625643</v>
      </c>
      <c r="N58" s="799">
        <v>426.4456259315549</v>
      </c>
      <c r="O58" s="799">
        <v>628.7573667571713</v>
      </c>
      <c r="P58" s="799">
        <v>627.2970675998231</v>
      </c>
      <c r="Q58" s="799">
        <v>2154.4324822048043</v>
      </c>
      <c r="R58" s="799">
        <v>486.3527728781644</v>
      </c>
      <c r="S58" s="799">
        <v>937.0375104216149</v>
      </c>
      <c r="T58" s="799">
        <v>523.5514524858121</v>
      </c>
      <c r="U58" s="799">
        <v>528.6509152384283</v>
      </c>
      <c r="V58" s="799">
        <v>2475.5926510240206</v>
      </c>
      <c r="W58" s="799">
        <v>710.5604463693459</v>
      </c>
      <c r="X58" s="799">
        <v>728.9246069787058</v>
      </c>
      <c r="Y58" s="799">
        <v>797.2497408317828</v>
      </c>
      <c r="Z58" s="799">
        <v>601.178775465302</v>
      </c>
      <c r="AA58" s="799">
        <v>2837.9135696451244</v>
      </c>
      <c r="AB58" s="799">
        <v>703.7359158440262</v>
      </c>
      <c r="AC58" s="799">
        <v>914.630634377453</v>
      </c>
      <c r="AD58" s="799">
        <v>437.2829488406049</v>
      </c>
      <c r="AE58" s="799">
        <v>184.67510480836063</v>
      </c>
      <c r="AF58" s="799">
        <v>2240.3246038704447</v>
      </c>
      <c r="AG58" s="799">
        <v>780.2728605182456</v>
      </c>
      <c r="AH58" s="799">
        <v>747.83861045697</v>
      </c>
      <c r="AI58" s="799">
        <v>405.75849319554703</v>
      </c>
      <c r="AJ58" s="799">
        <v>188.642202811255</v>
      </c>
      <c r="AK58" s="799">
        <v>2122.512166982018</v>
      </c>
      <c r="AL58" s="799">
        <v>369.565853013655</v>
      </c>
      <c r="AM58" s="799">
        <v>589.152825221505</v>
      </c>
      <c r="AN58" s="799">
        <v>609.5487543262291</v>
      </c>
      <c r="AO58" s="799">
        <v>530.8640578463751</v>
      </c>
      <c r="AP58" s="799">
        <v>2099.1314904077644</v>
      </c>
      <c r="AQ58" s="799">
        <v>433.9143915006016</v>
      </c>
      <c r="AR58" s="799">
        <v>621.2542986181642</v>
      </c>
      <c r="AS58" s="799">
        <v>399.74784408360375</v>
      </c>
      <c r="AT58" s="799">
        <v>717.0433066673902</v>
      </c>
      <c r="AU58" s="800">
        <v>2171.95984086976</v>
      </c>
      <c r="AV58" s="799">
        <v>569.2670872967295</v>
      </c>
      <c r="AW58" s="799">
        <v>771.7998256634322</v>
      </c>
      <c r="AX58" s="799">
        <v>492.6630820145461</v>
      </c>
      <c r="AY58" s="799">
        <v>645.1534983784979</v>
      </c>
      <c r="AZ58" s="799">
        <v>2478.8834933532057</v>
      </c>
      <c r="BA58" s="799">
        <v>596.1573356987365</v>
      </c>
    </row>
    <row r="59" spans="2:53" s="21" customFormat="1" ht="15">
      <c r="B59" s="798" t="s">
        <v>593</v>
      </c>
      <c r="C59" s="799">
        <v>0.03218</v>
      </c>
      <c r="D59" s="799">
        <v>0</v>
      </c>
      <c r="E59" s="799">
        <v>0</v>
      </c>
      <c r="F59" s="799">
        <v>0</v>
      </c>
      <c r="G59" s="799">
        <v>0.03218</v>
      </c>
      <c r="H59" s="799">
        <v>0</v>
      </c>
      <c r="I59" s="799">
        <v>0</v>
      </c>
      <c r="J59" s="799">
        <v>0</v>
      </c>
      <c r="K59" s="799">
        <v>0</v>
      </c>
      <c r="L59" s="799">
        <v>0</v>
      </c>
      <c r="M59" s="799">
        <v>0</v>
      </c>
      <c r="N59" s="799">
        <v>0</v>
      </c>
      <c r="O59" s="799">
        <v>0</v>
      </c>
      <c r="P59" s="799">
        <v>0</v>
      </c>
      <c r="Q59" s="799">
        <v>0</v>
      </c>
      <c r="R59" s="799">
        <v>0</v>
      </c>
      <c r="S59" s="799">
        <v>0</v>
      </c>
      <c r="T59" s="799">
        <v>0</v>
      </c>
      <c r="U59" s="799">
        <v>0</v>
      </c>
      <c r="V59" s="799">
        <v>0</v>
      </c>
      <c r="W59" s="799">
        <v>0</v>
      </c>
      <c r="X59" s="799">
        <v>0</v>
      </c>
      <c r="Y59" s="799">
        <v>0</v>
      </c>
      <c r="Z59" s="799">
        <v>0</v>
      </c>
      <c r="AA59" s="799">
        <v>0</v>
      </c>
      <c r="AB59" s="799">
        <v>0</v>
      </c>
      <c r="AC59" s="799">
        <v>0</v>
      </c>
      <c r="AD59" s="799">
        <v>0</v>
      </c>
      <c r="AE59" s="799">
        <v>0</v>
      </c>
      <c r="AF59" s="799">
        <v>0</v>
      </c>
      <c r="AG59" s="799">
        <v>0</v>
      </c>
      <c r="AH59" s="799">
        <v>0</v>
      </c>
      <c r="AI59" s="799">
        <v>0</v>
      </c>
      <c r="AJ59" s="799">
        <v>0</v>
      </c>
      <c r="AK59" s="799">
        <v>0</v>
      </c>
      <c r="AL59" s="799">
        <v>0</v>
      </c>
      <c r="AM59" s="799">
        <v>0</v>
      </c>
      <c r="AN59" s="799">
        <v>0</v>
      </c>
      <c r="AO59" s="799">
        <v>0</v>
      </c>
      <c r="AP59" s="799">
        <v>0</v>
      </c>
      <c r="AQ59" s="799">
        <v>0</v>
      </c>
      <c r="AR59" s="799">
        <v>0</v>
      </c>
      <c r="AS59" s="799">
        <v>0</v>
      </c>
      <c r="AT59" s="799">
        <v>0</v>
      </c>
      <c r="AU59" s="800">
        <v>0</v>
      </c>
      <c r="AV59" s="799">
        <v>0.51434823</v>
      </c>
      <c r="AW59" s="799">
        <v>0.03190968999999999</v>
      </c>
      <c r="AX59" s="799">
        <v>7.23416988</v>
      </c>
      <c r="AY59" s="799">
        <v>0.142591</v>
      </c>
      <c r="AZ59" s="799">
        <v>7.9230188</v>
      </c>
      <c r="BA59" s="799">
        <v>-0.470143</v>
      </c>
    </row>
    <row r="60" spans="2:53" s="21" customFormat="1" ht="15">
      <c r="B60" s="798" t="s">
        <v>273</v>
      </c>
      <c r="C60" s="799">
        <v>10.735558673778025</v>
      </c>
      <c r="D60" s="799">
        <v>23.484721436232316</v>
      </c>
      <c r="E60" s="799">
        <v>9.199736495940613</v>
      </c>
      <c r="F60" s="799">
        <v>108.54601161474329</v>
      </c>
      <c r="G60" s="799">
        <v>151.96602822069426</v>
      </c>
      <c r="H60" s="799">
        <v>32.97247576137285</v>
      </c>
      <c r="I60" s="799">
        <v>33.98986994205436</v>
      </c>
      <c r="J60" s="799">
        <v>21.516825134296756</v>
      </c>
      <c r="K60" s="799">
        <v>13.605690575055526</v>
      </c>
      <c r="L60" s="799">
        <v>102.0848614127795</v>
      </c>
      <c r="M60" s="799">
        <v>14.725755410227393</v>
      </c>
      <c r="N60" s="799">
        <v>25.58108076089063</v>
      </c>
      <c r="O60" s="799">
        <v>36.963446743310215</v>
      </c>
      <c r="P60" s="799">
        <v>64.24176359500863</v>
      </c>
      <c r="Q60" s="799">
        <v>141.51204650943686</v>
      </c>
      <c r="R60" s="799">
        <v>72.54071234328231</v>
      </c>
      <c r="S60" s="799">
        <v>101.64696886638359</v>
      </c>
      <c r="T60" s="799">
        <v>93.58572584252008</v>
      </c>
      <c r="U60" s="799">
        <v>35.65050099295234</v>
      </c>
      <c r="V60" s="799">
        <v>303.4239080451383</v>
      </c>
      <c r="W60" s="799">
        <v>269.3201940309052</v>
      </c>
      <c r="X60" s="799">
        <v>129.07801397692484</v>
      </c>
      <c r="Y60" s="799">
        <v>75.83474098396096</v>
      </c>
      <c r="Z60" s="799">
        <v>57.35823989788216</v>
      </c>
      <c r="AA60" s="799">
        <v>531.5911888896732</v>
      </c>
      <c r="AB60" s="799">
        <v>45.62519097495826</v>
      </c>
      <c r="AC60" s="799">
        <v>76.07418990676472</v>
      </c>
      <c r="AD60" s="799">
        <v>56.37356978693666</v>
      </c>
      <c r="AE60" s="799">
        <v>45.88322193365649</v>
      </c>
      <c r="AF60" s="799">
        <v>223.95617260231614</v>
      </c>
      <c r="AG60" s="799">
        <v>53.22169230447329</v>
      </c>
      <c r="AH60" s="799">
        <v>28.26195759951319</v>
      </c>
      <c r="AI60" s="799">
        <v>12.62415554966296</v>
      </c>
      <c r="AJ60" s="799">
        <v>80.105933963699</v>
      </c>
      <c r="AK60" s="799">
        <v>174.21373941734845</v>
      </c>
      <c r="AL60" s="799">
        <v>33.41307262535982</v>
      </c>
      <c r="AM60" s="799">
        <v>40.244929928510494</v>
      </c>
      <c r="AN60" s="799">
        <v>17.01443021338715</v>
      </c>
      <c r="AO60" s="799">
        <v>97.044045151645</v>
      </c>
      <c r="AP60" s="799">
        <v>187.71647791890246</v>
      </c>
      <c r="AQ60" s="799">
        <v>87.6382944804367</v>
      </c>
      <c r="AR60" s="799">
        <v>37.92759792719411</v>
      </c>
      <c r="AS60" s="799">
        <v>35.661712314773105</v>
      </c>
      <c r="AT60" s="799">
        <v>80.44814239611071</v>
      </c>
      <c r="AU60" s="800">
        <v>241.6757471185146</v>
      </c>
      <c r="AV60" s="799">
        <v>45.57024700164086</v>
      </c>
      <c r="AW60" s="799">
        <v>56.664285329150296</v>
      </c>
      <c r="AX60" s="799">
        <v>98.0115390023236</v>
      </c>
      <c r="AY60" s="799">
        <v>53.73255129782805</v>
      </c>
      <c r="AZ60" s="799">
        <v>253.9786226309428</v>
      </c>
      <c r="BA60" s="799">
        <v>43.453197666274946</v>
      </c>
    </row>
    <row r="61" spans="2:53" s="21" customFormat="1" ht="15">
      <c r="B61" s="798" t="s">
        <v>562</v>
      </c>
      <c r="C61" s="799">
        <v>0</v>
      </c>
      <c r="D61" s="799">
        <v>0</v>
      </c>
      <c r="E61" s="799">
        <v>0.46</v>
      </c>
      <c r="F61" s="799">
        <v>0</v>
      </c>
      <c r="G61" s="799">
        <v>0.46</v>
      </c>
      <c r="H61" s="799">
        <v>0.039968</v>
      </c>
      <c r="I61" s="799">
        <v>0.149968</v>
      </c>
      <c r="J61" s="799">
        <v>0</v>
      </c>
      <c r="K61" s="799">
        <v>0</v>
      </c>
      <c r="L61" s="799">
        <v>0.189936</v>
      </c>
      <c r="M61" s="799">
        <v>0.065166</v>
      </c>
      <c r="N61" s="799">
        <v>0.2</v>
      </c>
      <c r="O61" s="799">
        <v>0</v>
      </c>
      <c r="P61" s="799">
        <v>0.249968</v>
      </c>
      <c r="Q61" s="799">
        <v>0.515134</v>
      </c>
      <c r="R61" s="799">
        <v>0</v>
      </c>
      <c r="S61" s="799">
        <v>0</v>
      </c>
      <c r="T61" s="799">
        <v>0</v>
      </c>
      <c r="U61" s="799">
        <v>0</v>
      </c>
      <c r="V61" s="799">
        <v>0</v>
      </c>
      <c r="W61" s="799">
        <v>0</v>
      </c>
      <c r="X61" s="799">
        <v>0</v>
      </c>
      <c r="Y61" s="799">
        <v>0</v>
      </c>
      <c r="Z61" s="799">
        <v>0</v>
      </c>
      <c r="AA61" s="799">
        <v>0</v>
      </c>
      <c r="AB61" s="799">
        <v>0</v>
      </c>
      <c r="AC61" s="799">
        <v>0</v>
      </c>
      <c r="AD61" s="799">
        <v>0</v>
      </c>
      <c r="AE61" s="799">
        <v>0</v>
      </c>
      <c r="AF61" s="799">
        <v>0</v>
      </c>
      <c r="AG61" s="799">
        <v>0</v>
      </c>
      <c r="AH61" s="799">
        <v>0</v>
      </c>
      <c r="AI61" s="799">
        <v>0</v>
      </c>
      <c r="AJ61" s="799">
        <v>0</v>
      </c>
      <c r="AK61" s="799">
        <v>0</v>
      </c>
      <c r="AL61" s="799">
        <v>0</v>
      </c>
      <c r="AM61" s="799">
        <v>0</v>
      </c>
      <c r="AN61" s="799">
        <v>0</v>
      </c>
      <c r="AO61" s="799">
        <v>0</v>
      </c>
      <c r="AP61" s="799">
        <v>0</v>
      </c>
      <c r="AQ61" s="799">
        <v>0</v>
      </c>
      <c r="AR61" s="799">
        <v>0</v>
      </c>
      <c r="AS61" s="799">
        <v>0</v>
      </c>
      <c r="AT61" s="799">
        <v>0</v>
      </c>
      <c r="AU61" s="800">
        <v>0</v>
      </c>
      <c r="AV61" s="799">
        <v>0</v>
      </c>
      <c r="AW61" s="799">
        <v>0.014984999999999998</v>
      </c>
      <c r="AX61" s="799">
        <v>0.014985</v>
      </c>
      <c r="AY61" s="799">
        <v>0.014985</v>
      </c>
      <c r="AZ61" s="799">
        <v>0.044954999999999995</v>
      </c>
      <c r="BA61" s="799">
        <v>0.02997</v>
      </c>
    </row>
    <row r="62" spans="2:53" s="21" customFormat="1" ht="15">
      <c r="B62" s="798" t="s">
        <v>563</v>
      </c>
      <c r="C62" s="799">
        <v>1.25878</v>
      </c>
      <c r="D62" s="799">
        <v>0</v>
      </c>
      <c r="E62" s="799">
        <v>0.9847805</v>
      </c>
      <c r="F62" s="799">
        <v>0.72998</v>
      </c>
      <c r="G62" s="799">
        <v>2.9735405</v>
      </c>
      <c r="H62" s="799">
        <v>0.27268568</v>
      </c>
      <c r="I62" s="799">
        <v>0.45912369999999997</v>
      </c>
      <c r="J62" s="799">
        <v>0.43997</v>
      </c>
      <c r="K62" s="799">
        <v>1.683</v>
      </c>
      <c r="L62" s="799">
        <v>2.85477938</v>
      </c>
      <c r="M62" s="799">
        <v>0.026967</v>
      </c>
      <c r="N62" s="799">
        <v>0.341266</v>
      </c>
      <c r="O62" s="799">
        <v>0.042</v>
      </c>
      <c r="P62" s="799">
        <v>0</v>
      </c>
      <c r="Q62" s="799">
        <v>0.410233</v>
      </c>
      <c r="R62" s="799">
        <v>0.04484223</v>
      </c>
      <c r="S62" s="799">
        <v>0.0899085</v>
      </c>
      <c r="T62" s="799">
        <v>0.0399545</v>
      </c>
      <c r="U62" s="799">
        <v>0.23866894</v>
      </c>
      <c r="V62" s="799">
        <v>0.41337417</v>
      </c>
      <c r="W62" s="799">
        <v>0</v>
      </c>
      <c r="X62" s="799">
        <v>0.01775209</v>
      </c>
      <c r="Y62" s="799">
        <v>0.03191936</v>
      </c>
      <c r="Z62" s="799">
        <v>0</v>
      </c>
      <c r="AA62" s="799">
        <v>0.049671450000000006</v>
      </c>
      <c r="AB62" s="799">
        <v>0</v>
      </c>
      <c r="AC62" s="799">
        <v>0</v>
      </c>
      <c r="AD62" s="799">
        <v>0</v>
      </c>
      <c r="AE62" s="799">
        <v>0</v>
      </c>
      <c r="AF62" s="799">
        <v>0</v>
      </c>
      <c r="AG62" s="799">
        <v>0</v>
      </c>
      <c r="AH62" s="799">
        <v>0</v>
      </c>
      <c r="AI62" s="799">
        <v>0</v>
      </c>
      <c r="AJ62" s="799">
        <v>0</v>
      </c>
      <c r="AK62" s="799">
        <v>0</v>
      </c>
      <c r="AL62" s="799">
        <v>0</v>
      </c>
      <c r="AM62" s="799">
        <v>0</v>
      </c>
      <c r="AN62" s="799">
        <v>0</v>
      </c>
      <c r="AO62" s="799">
        <v>0</v>
      </c>
      <c r="AP62" s="799">
        <v>0</v>
      </c>
      <c r="AQ62" s="799">
        <v>0</v>
      </c>
      <c r="AR62" s="799">
        <v>0</v>
      </c>
      <c r="AS62" s="799">
        <v>0</v>
      </c>
      <c r="AT62" s="799">
        <v>0</v>
      </c>
      <c r="AU62" s="800">
        <v>0</v>
      </c>
      <c r="AV62" s="799">
        <v>0</v>
      </c>
      <c r="AW62" s="799">
        <v>0</v>
      </c>
      <c r="AX62" s="799">
        <v>0.04361672</v>
      </c>
      <c r="AY62" s="799">
        <v>0</v>
      </c>
      <c r="AZ62" s="799">
        <v>0.04361672</v>
      </c>
      <c r="BA62" s="799">
        <v>0.044754470000000005</v>
      </c>
    </row>
    <row r="63" spans="2:53" s="21" customFormat="1" ht="15">
      <c r="B63" s="798" t="s">
        <v>564</v>
      </c>
      <c r="C63" s="799">
        <v>0.044883589999999994</v>
      </c>
      <c r="D63" s="799">
        <v>0.099604</v>
      </c>
      <c r="E63" s="799">
        <v>0.07265</v>
      </c>
      <c r="F63" s="799">
        <v>0.2737928</v>
      </c>
      <c r="G63" s="799">
        <v>0.49093039</v>
      </c>
      <c r="H63" s="799">
        <v>0.073</v>
      </c>
      <c r="I63" s="799">
        <v>0.197</v>
      </c>
      <c r="J63" s="799">
        <v>0.163891</v>
      </c>
      <c r="K63" s="799">
        <v>0.39436031</v>
      </c>
      <c r="L63" s="799">
        <v>0.82825131</v>
      </c>
      <c r="M63" s="799">
        <v>0.32764578000000005</v>
      </c>
      <c r="N63" s="799">
        <v>0.21854113</v>
      </c>
      <c r="O63" s="799">
        <v>0.2535204</v>
      </c>
      <c r="P63" s="799">
        <v>0.7387578100000001</v>
      </c>
      <c r="Q63" s="799">
        <v>1.5384651200000001</v>
      </c>
      <c r="R63" s="799">
        <v>0.84378296</v>
      </c>
      <c r="S63" s="799">
        <v>1.00710177</v>
      </c>
      <c r="T63" s="799">
        <v>0.9853718200000001</v>
      </c>
      <c r="U63" s="799">
        <v>0.33999390000000007</v>
      </c>
      <c r="V63" s="799">
        <v>3.17625045</v>
      </c>
      <c r="W63" s="799">
        <v>0.10924</v>
      </c>
      <c r="X63" s="799">
        <v>0.4803934500000001</v>
      </c>
      <c r="Y63" s="799">
        <v>1.41853992</v>
      </c>
      <c r="Z63" s="799">
        <v>2.1</v>
      </c>
      <c r="AA63" s="799">
        <v>4.10817337</v>
      </c>
      <c r="AB63" s="799">
        <v>0</v>
      </c>
      <c r="AC63" s="799">
        <v>0</v>
      </c>
      <c r="AD63" s="799">
        <v>0</v>
      </c>
      <c r="AE63" s="799">
        <v>0</v>
      </c>
      <c r="AF63" s="799">
        <v>0</v>
      </c>
      <c r="AG63" s="799">
        <v>0</v>
      </c>
      <c r="AH63" s="799">
        <v>0</v>
      </c>
      <c r="AI63" s="799">
        <v>0</v>
      </c>
      <c r="AJ63" s="799">
        <v>0</v>
      </c>
      <c r="AK63" s="799">
        <v>0</v>
      </c>
      <c r="AL63" s="799">
        <v>0</v>
      </c>
      <c r="AM63" s="799">
        <v>0</v>
      </c>
      <c r="AN63" s="799">
        <v>0</v>
      </c>
      <c r="AO63" s="799">
        <v>0</v>
      </c>
      <c r="AP63" s="799">
        <v>0</v>
      </c>
      <c r="AQ63" s="799">
        <v>0</v>
      </c>
      <c r="AR63" s="799">
        <v>0</v>
      </c>
      <c r="AS63" s="799">
        <v>0</v>
      </c>
      <c r="AT63" s="799">
        <v>0</v>
      </c>
      <c r="AU63" s="800">
        <v>0</v>
      </c>
      <c r="AV63" s="799">
        <v>0.16993919</v>
      </c>
      <c r="AW63" s="799">
        <v>0.4373962</v>
      </c>
      <c r="AX63" s="799">
        <v>-0.10348750000000004</v>
      </c>
      <c r="AY63" s="799">
        <v>0.34465507</v>
      </c>
      <c r="AZ63" s="799">
        <v>0.84850296</v>
      </c>
      <c r="BA63" s="799">
        <v>-0.029888559999999988</v>
      </c>
    </row>
    <row r="64" spans="2:53" s="21" customFormat="1" ht="15">
      <c r="B64" s="798" t="s">
        <v>355</v>
      </c>
      <c r="C64" s="799">
        <v>115.59410776195166</v>
      </c>
      <c r="D64" s="799">
        <v>178.12888724873375</v>
      </c>
      <c r="E64" s="799">
        <v>89.54420234693814</v>
      </c>
      <c r="F64" s="799">
        <v>-185.9501555560787</v>
      </c>
      <c r="G64" s="799">
        <v>197.31704180154486</v>
      </c>
      <c r="H64" s="799">
        <v>-23.538226060649734</v>
      </c>
      <c r="I64" s="799">
        <v>-3.699991460677292</v>
      </c>
      <c r="J64" s="799">
        <v>-8.960529484480555</v>
      </c>
      <c r="K64" s="799">
        <v>37.34678126583516</v>
      </c>
      <c r="L64" s="799">
        <v>1.148034260027579</v>
      </c>
      <c r="M64" s="799">
        <v>72.74351429945101</v>
      </c>
      <c r="N64" s="799">
        <v>52.77773861190735</v>
      </c>
      <c r="O64" s="799">
        <v>812.6564036114953</v>
      </c>
      <c r="P64" s="799">
        <v>133.73527227211616</v>
      </c>
      <c r="Q64" s="799">
        <v>1071.91292879497</v>
      </c>
      <c r="R64" s="799">
        <v>156.09416301096337</v>
      </c>
      <c r="S64" s="799">
        <v>174.04317203123367</v>
      </c>
      <c r="T64" s="799">
        <v>164.0177193157614</v>
      </c>
      <c r="U64" s="799">
        <v>-2285.8991787852638</v>
      </c>
      <c r="V64" s="799">
        <v>-1791.7441244273055</v>
      </c>
      <c r="W64" s="799">
        <v>147.39501243056185</v>
      </c>
      <c r="X64" s="799">
        <v>167.8673475350965</v>
      </c>
      <c r="Y64" s="799">
        <v>223.45431317039865</v>
      </c>
      <c r="Z64" s="799">
        <v>93.56023557433217</v>
      </c>
      <c r="AA64" s="799">
        <v>632.2769087103891</v>
      </c>
      <c r="AB64" s="799">
        <v>163.89656120409222</v>
      </c>
      <c r="AC64" s="799">
        <v>157.42247714260185</v>
      </c>
      <c r="AD64" s="799">
        <v>167.97082130460777</v>
      </c>
      <c r="AE64" s="799">
        <v>-39.34609055573853</v>
      </c>
      <c r="AF64" s="799">
        <v>449.9437690955633</v>
      </c>
      <c r="AG64" s="799">
        <v>229.9960043840571</v>
      </c>
      <c r="AH64" s="799">
        <v>112.15578083387004</v>
      </c>
      <c r="AI64" s="799">
        <v>88.22090402077747</v>
      </c>
      <c r="AJ64" s="799">
        <v>476.9804416882282</v>
      </c>
      <c r="AK64" s="799">
        <v>907.3531309269329</v>
      </c>
      <c r="AL64" s="799">
        <v>427.77297734157275</v>
      </c>
      <c r="AM64" s="799">
        <v>216.9068283731644</v>
      </c>
      <c r="AN64" s="799">
        <v>24.65896267589592</v>
      </c>
      <c r="AO64" s="799">
        <v>326.18486754546086</v>
      </c>
      <c r="AP64" s="799">
        <v>995.5236359360939</v>
      </c>
      <c r="AQ64" s="799">
        <v>74.54928717560232</v>
      </c>
      <c r="AR64" s="799">
        <v>181.35879655284498</v>
      </c>
      <c r="AS64" s="799">
        <v>105.08394296841016</v>
      </c>
      <c r="AT64" s="799">
        <v>244.43591147118866</v>
      </c>
      <c r="AU64" s="800">
        <v>605.4279381680461</v>
      </c>
      <c r="AV64" s="799">
        <v>150.86726625024122</v>
      </c>
      <c r="AW64" s="799">
        <v>86.01532229261775</v>
      </c>
      <c r="AX64" s="799">
        <v>93.68941994362321</v>
      </c>
      <c r="AY64" s="799">
        <v>-102.30489446380497</v>
      </c>
      <c r="AZ64" s="799">
        <v>228.2671140226772</v>
      </c>
      <c r="BA64" s="799">
        <v>6.431334580978287</v>
      </c>
    </row>
    <row r="65" spans="2:53" s="21" customFormat="1" ht="15">
      <c r="B65" s="798" t="s">
        <v>565</v>
      </c>
      <c r="C65" s="799">
        <v>0.26746770000000003</v>
      </c>
      <c r="D65" s="799">
        <v>0.1135</v>
      </c>
      <c r="E65" s="799">
        <v>0.155</v>
      </c>
      <c r="F65" s="799">
        <v>0.184985</v>
      </c>
      <c r="G65" s="799">
        <v>0.7209527</v>
      </c>
      <c r="H65" s="799">
        <v>0.30374815000000005</v>
      </c>
      <c r="I65" s="799">
        <v>0.1515</v>
      </c>
      <c r="J65" s="799">
        <v>0.060006</v>
      </c>
      <c r="K65" s="799">
        <v>0.028</v>
      </c>
      <c r="L65" s="799">
        <v>0.5432541500000001</v>
      </c>
      <c r="M65" s="799">
        <v>0.016</v>
      </c>
      <c r="N65" s="799">
        <v>0.03</v>
      </c>
      <c r="O65" s="799">
        <v>0.033</v>
      </c>
      <c r="P65" s="799">
        <v>0.0369</v>
      </c>
      <c r="Q65" s="799">
        <v>0.1159</v>
      </c>
      <c r="R65" s="799">
        <v>0.145</v>
      </c>
      <c r="S65" s="799">
        <v>0.0466</v>
      </c>
      <c r="T65" s="799">
        <v>0.20903088</v>
      </c>
      <c r="U65" s="799">
        <v>0.03083</v>
      </c>
      <c r="V65" s="799">
        <v>0.43146088000000005</v>
      </c>
      <c r="W65" s="799">
        <v>0.03</v>
      </c>
      <c r="X65" s="799">
        <v>0.229341</v>
      </c>
      <c r="Y65" s="799">
        <v>0.26244</v>
      </c>
      <c r="Z65" s="799">
        <v>0.2</v>
      </c>
      <c r="AA65" s="799">
        <v>0.721781</v>
      </c>
      <c r="AB65" s="799">
        <v>0</v>
      </c>
      <c r="AC65" s="799">
        <v>0</v>
      </c>
      <c r="AD65" s="799">
        <v>0</v>
      </c>
      <c r="AE65" s="799">
        <v>0</v>
      </c>
      <c r="AF65" s="799">
        <v>0</v>
      </c>
      <c r="AG65" s="799">
        <v>0</v>
      </c>
      <c r="AH65" s="799">
        <v>0</v>
      </c>
      <c r="AI65" s="799">
        <v>0</v>
      </c>
      <c r="AJ65" s="799">
        <v>0</v>
      </c>
      <c r="AK65" s="799">
        <v>0</v>
      </c>
      <c r="AL65" s="799">
        <v>0</v>
      </c>
      <c r="AM65" s="799">
        <v>0</v>
      </c>
      <c r="AN65" s="799">
        <v>0</v>
      </c>
      <c r="AO65" s="799">
        <v>0</v>
      </c>
      <c r="AP65" s="799">
        <v>0</v>
      </c>
      <c r="AQ65" s="799">
        <v>0</v>
      </c>
      <c r="AR65" s="799">
        <v>0</v>
      </c>
      <c r="AS65" s="799">
        <v>0</v>
      </c>
      <c r="AT65" s="799">
        <v>0</v>
      </c>
      <c r="AU65" s="800">
        <v>0</v>
      </c>
      <c r="AV65" s="799">
        <v>6.749999999999999</v>
      </c>
      <c r="AW65" s="799">
        <v>0</v>
      </c>
      <c r="AX65" s="799">
        <v>0.11116045</v>
      </c>
      <c r="AY65" s="799">
        <v>0.06490800000000001</v>
      </c>
      <c r="AZ65" s="799">
        <v>6.926068449999999</v>
      </c>
      <c r="BA65" s="799">
        <v>0.057085</v>
      </c>
    </row>
    <row r="66" spans="2:53" s="21" customFormat="1" ht="14.25" customHeight="1">
      <c r="B66" s="798" t="s">
        <v>566</v>
      </c>
      <c r="C66" s="799">
        <v>0.025</v>
      </c>
      <c r="D66" s="799">
        <v>0</v>
      </c>
      <c r="E66" s="799">
        <v>0.0435</v>
      </c>
      <c r="F66" s="799">
        <v>0.557544</v>
      </c>
      <c r="G66" s="799">
        <v>0.626044</v>
      </c>
      <c r="H66" s="799">
        <v>0.139975</v>
      </c>
      <c r="I66" s="799">
        <v>0.12495</v>
      </c>
      <c r="J66" s="799">
        <v>0.3878483100000001</v>
      </c>
      <c r="K66" s="799">
        <v>0.15329242999999998</v>
      </c>
      <c r="L66" s="799">
        <v>0.80606574</v>
      </c>
      <c r="M66" s="799">
        <v>0.1407</v>
      </c>
      <c r="N66" s="799">
        <v>0.14995</v>
      </c>
      <c r="O66" s="799">
        <v>1.55888</v>
      </c>
      <c r="P66" s="799">
        <v>0.10193878</v>
      </c>
      <c r="Q66" s="799">
        <v>1.9514687800000001</v>
      </c>
      <c r="R66" s="799">
        <v>0.809895</v>
      </c>
      <c r="S66" s="799">
        <v>1.23105</v>
      </c>
      <c r="T66" s="799">
        <v>4.619536470000001</v>
      </c>
      <c r="U66" s="799">
        <v>0.23351009000000011</v>
      </c>
      <c r="V66" s="799">
        <v>6.893991560000001</v>
      </c>
      <c r="W66" s="799">
        <v>1.6564249299999998</v>
      </c>
      <c r="X66" s="799">
        <v>1.20320662</v>
      </c>
      <c r="Y66" s="799">
        <v>0.62217368</v>
      </c>
      <c r="Z66" s="799">
        <v>0.5</v>
      </c>
      <c r="AA66" s="799">
        <v>3.98180523</v>
      </c>
      <c r="AB66" s="799">
        <v>0</v>
      </c>
      <c r="AC66" s="799">
        <v>0</v>
      </c>
      <c r="AD66" s="799">
        <v>0</v>
      </c>
      <c r="AE66" s="799">
        <v>0</v>
      </c>
      <c r="AF66" s="799">
        <v>0</v>
      </c>
      <c r="AG66" s="799">
        <v>0</v>
      </c>
      <c r="AH66" s="799">
        <v>0</v>
      </c>
      <c r="AI66" s="799">
        <v>0</v>
      </c>
      <c r="AJ66" s="799">
        <v>0</v>
      </c>
      <c r="AK66" s="799">
        <v>0</v>
      </c>
      <c r="AL66" s="799">
        <v>0</v>
      </c>
      <c r="AM66" s="799">
        <v>0</v>
      </c>
      <c r="AN66" s="799">
        <v>0</v>
      </c>
      <c r="AO66" s="799">
        <v>0</v>
      </c>
      <c r="AP66" s="799">
        <v>0</v>
      </c>
      <c r="AQ66" s="799">
        <v>0</v>
      </c>
      <c r="AR66" s="799">
        <v>0</v>
      </c>
      <c r="AS66" s="799">
        <v>0</v>
      </c>
      <c r="AT66" s="799">
        <v>0</v>
      </c>
      <c r="AU66" s="800">
        <v>0</v>
      </c>
      <c r="AV66" s="799">
        <v>2.57009577</v>
      </c>
      <c r="AW66" s="799">
        <v>1.00025203</v>
      </c>
      <c r="AX66" s="799">
        <v>3.2125303100000004</v>
      </c>
      <c r="AY66" s="799">
        <v>10.222488519999999</v>
      </c>
      <c r="AZ66" s="799">
        <v>17.005366629999997</v>
      </c>
      <c r="BA66" s="799">
        <v>1.1630109</v>
      </c>
    </row>
    <row r="67" spans="2:53" s="21" customFormat="1" ht="14.25" customHeight="1">
      <c r="B67" s="798" t="s">
        <v>567</v>
      </c>
      <c r="C67" s="799">
        <v>0</v>
      </c>
      <c r="D67" s="799">
        <v>0</v>
      </c>
      <c r="E67" s="799">
        <v>0</v>
      </c>
      <c r="F67" s="799">
        <v>0</v>
      </c>
      <c r="G67" s="799">
        <v>0</v>
      </c>
      <c r="H67" s="799">
        <v>0</v>
      </c>
      <c r="I67" s="799">
        <v>0</v>
      </c>
      <c r="J67" s="799">
        <v>0</v>
      </c>
      <c r="K67" s="799">
        <v>0</v>
      </c>
      <c r="L67" s="799">
        <v>0</v>
      </c>
      <c r="M67" s="799">
        <v>0</v>
      </c>
      <c r="N67" s="799">
        <v>0</v>
      </c>
      <c r="O67" s="799">
        <v>0</v>
      </c>
      <c r="P67" s="799">
        <v>0</v>
      </c>
      <c r="Q67" s="799">
        <v>0</v>
      </c>
      <c r="R67" s="799">
        <v>0</v>
      </c>
      <c r="S67" s="799">
        <v>0</v>
      </c>
      <c r="T67" s="799">
        <v>0</v>
      </c>
      <c r="U67" s="799">
        <v>0</v>
      </c>
      <c r="V67" s="799">
        <v>0</v>
      </c>
      <c r="W67" s="799">
        <v>0</v>
      </c>
      <c r="X67" s="799">
        <v>0</v>
      </c>
      <c r="Y67" s="799">
        <v>0</v>
      </c>
      <c r="Z67" s="799">
        <v>0</v>
      </c>
      <c r="AA67" s="799">
        <v>0</v>
      </c>
      <c r="AB67" s="799">
        <v>0</v>
      </c>
      <c r="AC67" s="799">
        <v>0</v>
      </c>
      <c r="AD67" s="799">
        <v>0</v>
      </c>
      <c r="AE67" s="799">
        <v>0</v>
      </c>
      <c r="AF67" s="799">
        <v>0</v>
      </c>
      <c r="AG67" s="799">
        <v>0</v>
      </c>
      <c r="AH67" s="799">
        <v>0</v>
      </c>
      <c r="AI67" s="799">
        <v>0</v>
      </c>
      <c r="AJ67" s="799">
        <v>0</v>
      </c>
      <c r="AK67" s="799">
        <v>0</v>
      </c>
      <c r="AL67" s="799">
        <v>0</v>
      </c>
      <c r="AM67" s="799">
        <v>0</v>
      </c>
      <c r="AN67" s="799">
        <v>0</v>
      </c>
      <c r="AO67" s="799">
        <v>0</v>
      </c>
      <c r="AP67" s="799">
        <v>0</v>
      </c>
      <c r="AQ67" s="799">
        <v>0</v>
      </c>
      <c r="AR67" s="799">
        <v>0</v>
      </c>
      <c r="AS67" s="799">
        <v>0</v>
      </c>
      <c r="AT67" s="799">
        <v>0</v>
      </c>
      <c r="AU67" s="800">
        <v>0</v>
      </c>
      <c r="AV67" s="799">
        <v>0</v>
      </c>
      <c r="AW67" s="799">
        <v>0.899985</v>
      </c>
      <c r="AX67" s="799">
        <v>0</v>
      </c>
      <c r="AY67" s="799">
        <v>93.46022323</v>
      </c>
      <c r="AZ67" s="799">
        <v>94.36020823</v>
      </c>
      <c r="BA67" s="799">
        <v>0</v>
      </c>
    </row>
    <row r="68" spans="2:53" s="21" customFormat="1" ht="14.25" customHeight="1">
      <c r="B68" s="798" t="s">
        <v>327</v>
      </c>
      <c r="C68" s="799">
        <v>42.57090390109251</v>
      </c>
      <c r="D68" s="799">
        <v>69.05034925898126</v>
      </c>
      <c r="E68" s="799">
        <v>56.857971720238915</v>
      </c>
      <c r="F68" s="799">
        <v>44.44684943113492</v>
      </c>
      <c r="G68" s="799">
        <v>212.9260743114476</v>
      </c>
      <c r="H68" s="799">
        <v>56.66840221171444</v>
      </c>
      <c r="I68" s="799">
        <v>107.76301131899602</v>
      </c>
      <c r="J68" s="799">
        <v>108.01761234826034</v>
      </c>
      <c r="K68" s="799">
        <v>59.580335143543685</v>
      </c>
      <c r="L68" s="799">
        <v>332.0293610225145</v>
      </c>
      <c r="M68" s="799">
        <v>64.56094365245485</v>
      </c>
      <c r="N68" s="799">
        <v>139.1530861585358</v>
      </c>
      <c r="O68" s="799">
        <v>87.30071074679759</v>
      </c>
      <c r="P68" s="799">
        <v>114.87890311496336</v>
      </c>
      <c r="Q68" s="799">
        <v>405.89364367275164</v>
      </c>
      <c r="R68" s="799">
        <v>73.676313022166</v>
      </c>
      <c r="S68" s="799">
        <v>167.52139893134267</v>
      </c>
      <c r="T68" s="799">
        <v>108.42824390394378</v>
      </c>
      <c r="U68" s="799">
        <v>157.4170609465383</v>
      </c>
      <c r="V68" s="799">
        <v>507.0430168039908</v>
      </c>
      <c r="W68" s="799">
        <v>94.10087596347309</v>
      </c>
      <c r="X68" s="799">
        <v>288.23972986592867</v>
      </c>
      <c r="Y68" s="799">
        <v>74.87232773238703</v>
      </c>
      <c r="Z68" s="799">
        <v>146.19585326536884</v>
      </c>
      <c r="AA68" s="799">
        <v>603.4087868271577</v>
      </c>
      <c r="AB68" s="799">
        <v>72.8004691338344</v>
      </c>
      <c r="AC68" s="799">
        <v>137.74602012680145</v>
      </c>
      <c r="AD68" s="799">
        <v>80.07163778384901</v>
      </c>
      <c r="AE68" s="799">
        <v>27.343595273545777</v>
      </c>
      <c r="AF68" s="799">
        <v>317.9617223180306</v>
      </c>
      <c r="AG68" s="799">
        <v>77.5103753466257</v>
      </c>
      <c r="AH68" s="799">
        <v>80.92477253069964</v>
      </c>
      <c r="AI68" s="799">
        <v>54.7287401668009</v>
      </c>
      <c r="AJ68" s="799">
        <v>11.548604764246434</v>
      </c>
      <c r="AK68" s="799">
        <v>224.71249280837264</v>
      </c>
      <c r="AL68" s="799">
        <v>92.27202131066605</v>
      </c>
      <c r="AM68" s="799">
        <v>94.02049506334868</v>
      </c>
      <c r="AN68" s="799">
        <v>74.82892286785201</v>
      </c>
      <c r="AO68" s="799">
        <v>33.66254878598885</v>
      </c>
      <c r="AP68" s="799">
        <v>294.78398802785557</v>
      </c>
      <c r="AQ68" s="799">
        <v>253.62910242420827</v>
      </c>
      <c r="AR68" s="799">
        <v>99.69178016510111</v>
      </c>
      <c r="AS68" s="799">
        <v>109.08172807713211</v>
      </c>
      <c r="AT68" s="799">
        <v>134.5948916861162</v>
      </c>
      <c r="AU68" s="800">
        <v>596.9975023525576</v>
      </c>
      <c r="AV68" s="799">
        <v>70.2203564375732</v>
      </c>
      <c r="AW68" s="799">
        <v>111.30100876655962</v>
      </c>
      <c r="AX68" s="799">
        <v>62.467735224703006</v>
      </c>
      <c r="AY68" s="799">
        <v>-446.67191020647226</v>
      </c>
      <c r="AZ68" s="799">
        <v>-202.68280977763644</v>
      </c>
      <c r="BA68" s="799">
        <v>274.21900449888176</v>
      </c>
    </row>
    <row r="69" spans="2:53" s="21" customFormat="1" ht="14.25" customHeight="1">
      <c r="B69" s="798" t="s">
        <v>767</v>
      </c>
      <c r="C69" s="799">
        <v>18.76743944032045</v>
      </c>
      <c r="D69" s="799">
        <v>21.797301855837627</v>
      </c>
      <c r="E69" s="799">
        <v>18.39789515007003</v>
      </c>
      <c r="F69" s="799">
        <v>14.18924571465584</v>
      </c>
      <c r="G69" s="799">
        <v>73.15188216088394</v>
      </c>
      <c r="H69" s="799">
        <v>17.51119878311909</v>
      </c>
      <c r="I69" s="799">
        <v>43.984033354047924</v>
      </c>
      <c r="J69" s="799">
        <v>47.02812106663529</v>
      </c>
      <c r="K69" s="799">
        <v>67.14489949583322</v>
      </c>
      <c r="L69" s="799">
        <v>175.66825269963553</v>
      </c>
      <c r="M69" s="799">
        <v>-5.288486944599846</v>
      </c>
      <c r="N69" s="799">
        <v>120.78953761529716</v>
      </c>
      <c r="O69" s="799">
        <v>38.86027550807273</v>
      </c>
      <c r="P69" s="799">
        <v>-212.9213175566472</v>
      </c>
      <c r="Q69" s="799">
        <v>-58.55999137787717</v>
      </c>
      <c r="R69" s="799">
        <v>74.47065407364973</v>
      </c>
      <c r="S69" s="799">
        <v>124.80631908794996</v>
      </c>
      <c r="T69" s="799">
        <v>116.05097322209436</v>
      </c>
      <c r="U69" s="799">
        <v>171.61413181664489</v>
      </c>
      <c r="V69" s="799">
        <v>486.9420782003389</v>
      </c>
      <c r="W69" s="799">
        <v>124.39299256712249</v>
      </c>
      <c r="X69" s="799">
        <v>111.0138947523585</v>
      </c>
      <c r="Y69" s="799">
        <v>142.63616853041978</v>
      </c>
      <c r="Z69" s="799">
        <v>81.44703380696394</v>
      </c>
      <c r="AA69" s="799">
        <v>459.4900896568647</v>
      </c>
      <c r="AB69" s="799">
        <v>66.40137245154486</v>
      </c>
      <c r="AC69" s="799">
        <v>123.35541425910074</v>
      </c>
      <c r="AD69" s="799">
        <v>83.58716540864228</v>
      </c>
      <c r="AE69" s="799">
        <v>75.78144658698592</v>
      </c>
      <c r="AF69" s="799">
        <v>349.1253987062738</v>
      </c>
      <c r="AG69" s="799">
        <v>80.03249210475953</v>
      </c>
      <c r="AH69" s="799">
        <v>66.1755060762155</v>
      </c>
      <c r="AI69" s="799">
        <v>59.83201291756002</v>
      </c>
      <c r="AJ69" s="799">
        <v>-13.771015504487613</v>
      </c>
      <c r="AK69" s="799">
        <v>192.26899559404742</v>
      </c>
      <c r="AL69" s="799">
        <v>25.49022309224381</v>
      </c>
      <c r="AM69" s="799">
        <v>38.09881596922481</v>
      </c>
      <c r="AN69" s="799">
        <v>26.851981340845576</v>
      </c>
      <c r="AO69" s="799">
        <v>42.68588123124603</v>
      </c>
      <c r="AP69" s="799">
        <v>133.12690163356024</v>
      </c>
      <c r="AQ69" s="799">
        <v>31.362397760448783</v>
      </c>
      <c r="AR69" s="799">
        <v>49.86779851151551</v>
      </c>
      <c r="AS69" s="799">
        <v>27.917020341494705</v>
      </c>
      <c r="AT69" s="799">
        <v>74.94204713970049</v>
      </c>
      <c r="AU69" s="800">
        <v>184.08926375315949</v>
      </c>
      <c r="AV69" s="799">
        <v>45.900365244092924</v>
      </c>
      <c r="AW69" s="799">
        <v>56.54706061580879</v>
      </c>
      <c r="AX69" s="799">
        <v>16.606158812088267</v>
      </c>
      <c r="AY69" s="799">
        <v>81.57151839979183</v>
      </c>
      <c r="AZ69" s="799">
        <v>200.6251030717818</v>
      </c>
      <c r="BA69" s="799">
        <v>53.29076939680795</v>
      </c>
    </row>
    <row r="70" spans="2:53" s="21" customFormat="1" ht="15">
      <c r="B70" s="798" t="s">
        <v>380</v>
      </c>
      <c r="C70" s="799">
        <v>0.18434902173663315</v>
      </c>
      <c r="D70" s="799">
        <v>0.21537693182924575</v>
      </c>
      <c r="E70" s="799">
        <v>0.8388353169575643</v>
      </c>
      <c r="F70" s="799">
        <v>3.4889687717716185</v>
      </c>
      <c r="G70" s="799">
        <v>4.7275300422950615</v>
      </c>
      <c r="H70" s="799">
        <v>0.18048242236195017</v>
      </c>
      <c r="I70" s="799">
        <v>0.6203446503056723</v>
      </c>
      <c r="J70" s="799">
        <v>0.18265867810018396</v>
      </c>
      <c r="K70" s="799">
        <v>0.3744278307297673</v>
      </c>
      <c r="L70" s="799">
        <v>1.3579135814975738</v>
      </c>
      <c r="M70" s="799">
        <v>1.152444425787799</v>
      </c>
      <c r="N70" s="799">
        <v>0.31448243306754836</v>
      </c>
      <c r="O70" s="799">
        <v>0.21794058174359238</v>
      </c>
      <c r="P70" s="799">
        <v>0.5981337592207979</v>
      </c>
      <c r="Q70" s="799">
        <v>2.2830011998197377</v>
      </c>
      <c r="R70" s="799">
        <v>0.5330821552593656</v>
      </c>
      <c r="S70" s="799">
        <v>2.551265096313267</v>
      </c>
      <c r="T70" s="799">
        <v>1.2866130846160115</v>
      </c>
      <c r="U70" s="799">
        <v>0.7722156187892802</v>
      </c>
      <c r="V70" s="799">
        <v>5.143175954977925</v>
      </c>
      <c r="W70" s="799">
        <v>0.9480558107265918</v>
      </c>
      <c r="X70" s="799">
        <v>0.8289914843896896</v>
      </c>
      <c r="Y70" s="799">
        <v>3.7383837814823124</v>
      </c>
      <c r="Z70" s="799">
        <v>0.5360781745294894</v>
      </c>
      <c r="AA70" s="799">
        <v>6.051509251128083</v>
      </c>
      <c r="AB70" s="799">
        <v>0.9277808586165684</v>
      </c>
      <c r="AC70" s="799">
        <v>2.4521868586850397</v>
      </c>
      <c r="AD70" s="799">
        <v>1.9737523419190943</v>
      </c>
      <c r="AE70" s="799">
        <v>2.0052352223665717</v>
      </c>
      <c r="AF70" s="799">
        <v>7.358955281587274</v>
      </c>
      <c r="AG70" s="799">
        <v>0.842842245685565</v>
      </c>
      <c r="AH70" s="799">
        <v>1.6341464106019432</v>
      </c>
      <c r="AI70" s="799">
        <v>1.8193878470691718</v>
      </c>
      <c r="AJ70" s="799">
        <v>-0.6057357923677681</v>
      </c>
      <c r="AK70" s="799">
        <v>3.6906407109889123</v>
      </c>
      <c r="AL70" s="799">
        <v>0.49850059780971007</v>
      </c>
      <c r="AM70" s="799">
        <v>0.8656724637684333</v>
      </c>
      <c r="AN70" s="799">
        <v>0.9147505769934817</v>
      </c>
      <c r="AO70" s="799">
        <v>0.9021605737931839</v>
      </c>
      <c r="AP70" s="799">
        <v>3.181084212364809</v>
      </c>
      <c r="AQ70" s="799">
        <v>4.63656182685968</v>
      </c>
      <c r="AR70" s="799">
        <v>2.6815880890915937</v>
      </c>
      <c r="AS70" s="799">
        <v>0.8103345584830914</v>
      </c>
      <c r="AT70" s="799">
        <v>6.682751517532856</v>
      </c>
      <c r="AU70" s="800">
        <v>14.811235991967223</v>
      </c>
      <c r="AV70" s="799">
        <v>2.7757979082140203</v>
      </c>
      <c r="AW70" s="799">
        <v>0.5615746034532547</v>
      </c>
      <c r="AX70" s="799">
        <v>1.5538326476577695</v>
      </c>
      <c r="AY70" s="799">
        <v>7.691771079718622</v>
      </c>
      <c r="AZ70" s="799">
        <v>12.582976239043667</v>
      </c>
      <c r="BA70" s="799">
        <v>5.033330707624696</v>
      </c>
    </row>
    <row r="71" spans="2:53" s="21" customFormat="1" ht="15">
      <c r="B71" s="798" t="s">
        <v>271</v>
      </c>
      <c r="C71" s="799">
        <v>267.3946866090693</v>
      </c>
      <c r="D71" s="799">
        <v>453.0592263828383</v>
      </c>
      <c r="E71" s="799">
        <v>319.39103202076956</v>
      </c>
      <c r="F71" s="799">
        <v>359.92421659446967</v>
      </c>
      <c r="G71" s="799">
        <v>1399.769161607147</v>
      </c>
      <c r="H71" s="799">
        <v>162.07337544521008</v>
      </c>
      <c r="I71" s="799">
        <v>292.0652814735778</v>
      </c>
      <c r="J71" s="799">
        <v>284.1109547944828</v>
      </c>
      <c r="K71" s="799">
        <v>210.53958087486163</v>
      </c>
      <c r="L71" s="799">
        <v>948.7891925881323</v>
      </c>
      <c r="M71" s="799">
        <v>245.9459033835603</v>
      </c>
      <c r="N71" s="799">
        <v>408.3227637799616</v>
      </c>
      <c r="O71" s="799">
        <v>341.4631961861513</v>
      </c>
      <c r="P71" s="799">
        <v>412.72028320302366</v>
      </c>
      <c r="Q71" s="799">
        <v>1408.4521465526968</v>
      </c>
      <c r="R71" s="799">
        <v>284.9281458738561</v>
      </c>
      <c r="S71" s="799">
        <v>527.3537273364722</v>
      </c>
      <c r="T71" s="799">
        <v>281.78963345721195</v>
      </c>
      <c r="U71" s="799">
        <v>262.80596501939436</v>
      </c>
      <c r="V71" s="799">
        <v>1356.8774716869345</v>
      </c>
      <c r="W71" s="799">
        <v>235.33931600504422</v>
      </c>
      <c r="X71" s="799">
        <v>551.6588070746509</v>
      </c>
      <c r="Y71" s="799">
        <v>192.58232244648678</v>
      </c>
      <c r="Z71" s="799">
        <v>420.7231470779807</v>
      </c>
      <c r="AA71" s="799">
        <v>1400.3035926041625</v>
      </c>
      <c r="AB71" s="799">
        <v>201.26417327757366</v>
      </c>
      <c r="AC71" s="799">
        <v>352.3697111877085</v>
      </c>
      <c r="AD71" s="799">
        <v>364.5114522420597</v>
      </c>
      <c r="AE71" s="799">
        <v>169.84568750819759</v>
      </c>
      <c r="AF71" s="799">
        <v>1087.9910242155395</v>
      </c>
      <c r="AG71" s="799">
        <v>91.19211829042987</v>
      </c>
      <c r="AH71" s="799">
        <v>271.0712718352322</v>
      </c>
      <c r="AI71" s="799">
        <v>196.5269051190121</v>
      </c>
      <c r="AJ71" s="799">
        <v>158.89842555398167</v>
      </c>
      <c r="AK71" s="799">
        <v>717.6887207986558</v>
      </c>
      <c r="AL71" s="799">
        <v>174.99542386688466</v>
      </c>
      <c r="AM71" s="799">
        <v>286.73730735490994</v>
      </c>
      <c r="AN71" s="799">
        <v>154.10563375960098</v>
      </c>
      <c r="AO71" s="799">
        <v>263.3020199008886</v>
      </c>
      <c r="AP71" s="799">
        <v>879.1403848822841</v>
      </c>
      <c r="AQ71" s="799">
        <v>177.38228763248753</v>
      </c>
      <c r="AR71" s="799">
        <v>609.6670440147026</v>
      </c>
      <c r="AS71" s="799">
        <v>193.55390318534225</v>
      </c>
      <c r="AT71" s="799">
        <v>279.5932743201353</v>
      </c>
      <c r="AU71" s="800">
        <v>1260.1965091526677</v>
      </c>
      <c r="AV71" s="799">
        <v>216.976795277555</v>
      </c>
      <c r="AW71" s="799">
        <v>171.8645774349319</v>
      </c>
      <c r="AX71" s="799">
        <v>71.3650338358708</v>
      </c>
      <c r="AY71" s="799">
        <v>869.3038681568901</v>
      </c>
      <c r="AZ71" s="799">
        <v>1329.5102747052479</v>
      </c>
      <c r="BA71" s="799">
        <v>216.99354740550746</v>
      </c>
    </row>
    <row r="72" spans="2:53" s="21" customFormat="1" ht="14.25" customHeight="1">
      <c r="B72" s="798" t="s">
        <v>568</v>
      </c>
      <c r="C72" s="799">
        <v>0</v>
      </c>
      <c r="D72" s="799">
        <v>0</v>
      </c>
      <c r="E72" s="799">
        <v>0.006</v>
      </c>
      <c r="F72" s="799">
        <v>0</v>
      </c>
      <c r="G72" s="799">
        <v>0.006</v>
      </c>
      <c r="H72" s="799">
        <v>0</v>
      </c>
      <c r="I72" s="799">
        <v>0</v>
      </c>
      <c r="J72" s="799">
        <v>0</v>
      </c>
      <c r="K72" s="799">
        <v>0</v>
      </c>
      <c r="L72" s="799">
        <v>0</v>
      </c>
      <c r="M72" s="799">
        <v>0</v>
      </c>
      <c r="N72" s="799">
        <v>0</v>
      </c>
      <c r="O72" s="799">
        <v>0</v>
      </c>
      <c r="P72" s="799">
        <v>0</v>
      </c>
      <c r="Q72" s="799">
        <v>0</v>
      </c>
      <c r="R72" s="799">
        <v>0</v>
      </c>
      <c r="S72" s="799">
        <v>0</v>
      </c>
      <c r="T72" s="799">
        <v>0</v>
      </c>
      <c r="U72" s="799">
        <v>0</v>
      </c>
      <c r="V72" s="799">
        <v>0</v>
      </c>
      <c r="W72" s="799">
        <v>0</v>
      </c>
      <c r="X72" s="799">
        <v>0</v>
      </c>
      <c r="Y72" s="799">
        <v>0</v>
      </c>
      <c r="Z72" s="799">
        <v>0</v>
      </c>
      <c r="AA72" s="799">
        <v>0</v>
      </c>
      <c r="AB72" s="799">
        <v>0</v>
      </c>
      <c r="AC72" s="799">
        <v>0</v>
      </c>
      <c r="AD72" s="799">
        <v>0</v>
      </c>
      <c r="AE72" s="799">
        <v>0</v>
      </c>
      <c r="AF72" s="799">
        <v>0</v>
      </c>
      <c r="AG72" s="799">
        <v>0</v>
      </c>
      <c r="AH72" s="799">
        <v>0</v>
      </c>
      <c r="AI72" s="799">
        <v>0</v>
      </c>
      <c r="AJ72" s="799">
        <v>0</v>
      </c>
      <c r="AK72" s="799">
        <v>0</v>
      </c>
      <c r="AL72" s="799">
        <v>0</v>
      </c>
      <c r="AM72" s="799">
        <v>0</v>
      </c>
      <c r="AN72" s="799">
        <v>0</v>
      </c>
      <c r="AO72" s="799">
        <v>0</v>
      </c>
      <c r="AP72" s="799">
        <v>0</v>
      </c>
      <c r="AQ72" s="799">
        <v>0</v>
      </c>
      <c r="AR72" s="799">
        <v>0</v>
      </c>
      <c r="AS72" s="799">
        <v>0</v>
      </c>
      <c r="AT72" s="799">
        <v>0</v>
      </c>
      <c r="AU72" s="800">
        <v>0</v>
      </c>
      <c r="AV72" s="799">
        <v>0</v>
      </c>
      <c r="AW72" s="799">
        <v>0</v>
      </c>
      <c r="AX72" s="799">
        <v>0</v>
      </c>
      <c r="AY72" s="799">
        <v>0</v>
      </c>
      <c r="AZ72" s="799">
        <v>0</v>
      </c>
      <c r="BA72" s="799">
        <v>0</v>
      </c>
    </row>
    <row r="73" spans="2:53" s="21" customFormat="1" ht="15">
      <c r="B73" s="798" t="s">
        <v>784</v>
      </c>
      <c r="C73" s="799">
        <v>0.5481625371593772</v>
      </c>
      <c r="D73" s="799">
        <v>0.8723409818978337</v>
      </c>
      <c r="E73" s="799">
        <v>0.8525222765862823</v>
      </c>
      <c r="F73" s="799">
        <v>2.146565541335383</v>
      </c>
      <c r="G73" s="799">
        <v>4.419591336978876</v>
      </c>
      <c r="H73" s="799">
        <v>1.6846950820614088</v>
      </c>
      <c r="I73" s="799">
        <v>5.838153028024732</v>
      </c>
      <c r="J73" s="799">
        <v>0.6485861778098051</v>
      </c>
      <c r="K73" s="799">
        <v>1.6571972307187308</v>
      </c>
      <c r="L73" s="799">
        <v>9.828631518614678</v>
      </c>
      <c r="M73" s="799">
        <v>-0.03312019749158457</v>
      </c>
      <c r="N73" s="799">
        <v>-0.11653696720251902</v>
      </c>
      <c r="O73" s="799">
        <v>-0.05555393995669933</v>
      </c>
      <c r="P73" s="799">
        <v>-0.14235137160673925</v>
      </c>
      <c r="Q73" s="799">
        <v>-0.34756247625754216</v>
      </c>
      <c r="R73" s="799">
        <v>0.4836562537651743</v>
      </c>
      <c r="S73" s="799">
        <v>26.203102156699792</v>
      </c>
      <c r="T73" s="799">
        <v>0.35044465193278784</v>
      </c>
      <c r="U73" s="799">
        <v>-1.8268895759244237</v>
      </c>
      <c r="V73" s="799">
        <v>25.210313486473332</v>
      </c>
      <c r="W73" s="799">
        <v>2.188237092906399</v>
      </c>
      <c r="X73" s="799">
        <v>1.9096460874080117</v>
      </c>
      <c r="Y73" s="799">
        <v>0.30116848266472807</v>
      </c>
      <c r="Z73" s="799">
        <v>-0.07680018513848097</v>
      </c>
      <c r="AA73" s="799">
        <v>4.322251477840657</v>
      </c>
      <c r="AB73" s="799">
        <v>0.719419687313955</v>
      </c>
      <c r="AC73" s="799">
        <v>0.5017432413101269</v>
      </c>
      <c r="AD73" s="799">
        <v>0.4229683625727667</v>
      </c>
      <c r="AE73" s="799">
        <v>-5.986428473142327</v>
      </c>
      <c r="AF73" s="799">
        <v>-4.3422971819454785</v>
      </c>
      <c r="AG73" s="799">
        <v>-3.0291885438111015</v>
      </c>
      <c r="AH73" s="799">
        <v>1.3746591946431925</v>
      </c>
      <c r="AI73" s="799">
        <v>23.51189791314755</v>
      </c>
      <c r="AJ73" s="799">
        <v>1.9164579187932287</v>
      </c>
      <c r="AK73" s="799">
        <v>23.77382648277287</v>
      </c>
      <c r="AL73" s="799">
        <v>-0.6815821498922631</v>
      </c>
      <c r="AM73" s="799">
        <v>20.103793784287234</v>
      </c>
      <c r="AN73" s="799">
        <v>6.8169322189113055</v>
      </c>
      <c r="AO73" s="799">
        <v>72.32284444131389</v>
      </c>
      <c r="AP73" s="799">
        <v>98.56198829462016</v>
      </c>
      <c r="AQ73" s="799">
        <v>7.0115163677222085</v>
      </c>
      <c r="AR73" s="799">
        <v>5.538281502722654</v>
      </c>
      <c r="AS73" s="799">
        <v>7.7224373995434545</v>
      </c>
      <c r="AT73" s="799">
        <v>12.895841431372773</v>
      </c>
      <c r="AU73" s="800">
        <v>33.16807670136109</v>
      </c>
      <c r="AV73" s="799">
        <v>7.109195937500811</v>
      </c>
      <c r="AW73" s="799">
        <v>-6.251802347491148</v>
      </c>
      <c r="AX73" s="799">
        <v>45.67094109450478</v>
      </c>
      <c r="AY73" s="799">
        <v>4.678853856695458</v>
      </c>
      <c r="AZ73" s="799">
        <v>51.2071885412099</v>
      </c>
      <c r="BA73" s="799">
        <v>15.481374908067718</v>
      </c>
    </row>
    <row r="74" spans="2:53" s="21" customFormat="1" ht="15">
      <c r="B74" s="798" t="s">
        <v>569</v>
      </c>
      <c r="C74" s="799">
        <v>0</v>
      </c>
      <c r="D74" s="799">
        <v>0</v>
      </c>
      <c r="E74" s="799">
        <v>0</v>
      </c>
      <c r="F74" s="799">
        <v>0</v>
      </c>
      <c r="G74" s="799">
        <v>0</v>
      </c>
      <c r="H74" s="799">
        <v>0</v>
      </c>
      <c r="I74" s="799">
        <v>0</v>
      </c>
      <c r="J74" s="799">
        <v>0</v>
      </c>
      <c r="K74" s="799">
        <v>0</v>
      </c>
      <c r="L74" s="799">
        <v>0</v>
      </c>
      <c r="M74" s="799">
        <v>0</v>
      </c>
      <c r="N74" s="799">
        <v>0</v>
      </c>
      <c r="O74" s="799">
        <v>0</v>
      </c>
      <c r="P74" s="799">
        <v>0</v>
      </c>
      <c r="Q74" s="799">
        <v>0</v>
      </c>
      <c r="R74" s="799">
        <v>0</v>
      </c>
      <c r="S74" s="799">
        <v>0</v>
      </c>
      <c r="T74" s="799">
        <v>0</v>
      </c>
      <c r="U74" s="799">
        <v>0</v>
      </c>
      <c r="V74" s="799">
        <v>0</v>
      </c>
      <c r="W74" s="799">
        <v>0</v>
      </c>
      <c r="X74" s="799">
        <v>0</v>
      </c>
      <c r="Y74" s="799">
        <v>0</v>
      </c>
      <c r="Z74" s="799">
        <v>0</v>
      </c>
      <c r="AA74" s="799">
        <v>0</v>
      </c>
      <c r="AB74" s="799">
        <v>0</v>
      </c>
      <c r="AC74" s="799">
        <v>0</v>
      </c>
      <c r="AD74" s="799">
        <v>0</v>
      </c>
      <c r="AE74" s="799">
        <v>0</v>
      </c>
      <c r="AF74" s="799">
        <v>0</v>
      </c>
      <c r="AG74" s="799">
        <v>0</v>
      </c>
      <c r="AH74" s="799">
        <v>0</v>
      </c>
      <c r="AI74" s="799">
        <v>0</v>
      </c>
      <c r="AJ74" s="799">
        <v>0</v>
      </c>
      <c r="AK74" s="799">
        <v>0</v>
      </c>
      <c r="AL74" s="799">
        <v>0</v>
      </c>
      <c r="AM74" s="799">
        <v>0</v>
      </c>
      <c r="AN74" s="799">
        <v>0</v>
      </c>
      <c r="AO74" s="799">
        <v>0</v>
      </c>
      <c r="AP74" s="799">
        <v>0</v>
      </c>
      <c r="AQ74" s="799">
        <v>0</v>
      </c>
      <c r="AR74" s="799">
        <v>0</v>
      </c>
      <c r="AS74" s="799">
        <v>0</v>
      </c>
      <c r="AT74" s="799">
        <v>0</v>
      </c>
      <c r="AU74" s="800">
        <v>0</v>
      </c>
      <c r="AV74" s="799">
        <v>0.399968</v>
      </c>
      <c r="AW74" s="799">
        <v>0</v>
      </c>
      <c r="AX74" s="799">
        <v>3.2E-05</v>
      </c>
      <c r="AY74" s="799">
        <v>0</v>
      </c>
      <c r="AZ74" s="799">
        <v>0.39999999999999997</v>
      </c>
      <c r="BA74" s="799">
        <v>0.05</v>
      </c>
    </row>
    <row r="75" spans="2:53" s="21" customFormat="1" ht="14.25" customHeight="1">
      <c r="B75" s="798" t="s">
        <v>381</v>
      </c>
      <c r="C75" s="799">
        <v>0.1062157142004622</v>
      </c>
      <c r="D75" s="799">
        <v>1.505301484643393</v>
      </c>
      <c r="E75" s="799">
        <v>0.3524710336838332</v>
      </c>
      <c r="F75" s="799">
        <v>-0.20136660504192772</v>
      </c>
      <c r="G75" s="799">
        <v>1.762621627485761</v>
      </c>
      <c r="H75" s="799">
        <v>0.15115379520945793</v>
      </c>
      <c r="I75" s="799">
        <v>0.6274968974582407</v>
      </c>
      <c r="J75" s="799">
        <v>1.3927602586666734</v>
      </c>
      <c r="K75" s="799">
        <v>-0.013729132724332738</v>
      </c>
      <c r="L75" s="799">
        <v>2.1576818186100395</v>
      </c>
      <c r="M75" s="799">
        <v>0.656416025314566</v>
      </c>
      <c r="N75" s="799">
        <v>1.3851289777768498</v>
      </c>
      <c r="O75" s="799">
        <v>0.5094677357686307</v>
      </c>
      <c r="P75" s="799">
        <v>0.35514464127163536</v>
      </c>
      <c r="Q75" s="799">
        <v>2.906157380131682</v>
      </c>
      <c r="R75" s="799">
        <v>1.268218973702778</v>
      </c>
      <c r="S75" s="799">
        <v>1.020954256102656</v>
      </c>
      <c r="T75" s="799">
        <v>0.41381204843883806</v>
      </c>
      <c r="U75" s="799">
        <v>1.054285820475094</v>
      </c>
      <c r="V75" s="799">
        <v>3.7572710987193663</v>
      </c>
      <c r="W75" s="799">
        <v>0.30127894825200163</v>
      </c>
      <c r="X75" s="799">
        <v>0.13039433567831524</v>
      </c>
      <c r="Y75" s="799">
        <v>0.06728207086791055</v>
      </c>
      <c r="Z75" s="799">
        <v>1.1411318592353057</v>
      </c>
      <c r="AA75" s="799">
        <v>1.640087214033533</v>
      </c>
      <c r="AB75" s="799">
        <v>0.8300864663520215</v>
      </c>
      <c r="AC75" s="799">
        <v>0.5914480282763958</v>
      </c>
      <c r="AD75" s="799">
        <v>0.27522455881107794</v>
      </c>
      <c r="AE75" s="799">
        <v>0.43408133732999676</v>
      </c>
      <c r="AF75" s="799">
        <v>2.130840390769492</v>
      </c>
      <c r="AG75" s="799">
        <v>0.15531598972951025</v>
      </c>
      <c r="AH75" s="799">
        <v>0.16343361253493727</v>
      </c>
      <c r="AI75" s="799">
        <v>0.1601484337208655</v>
      </c>
      <c r="AJ75" s="799">
        <v>0.2774385246399562</v>
      </c>
      <c r="AK75" s="799">
        <v>0.7563365606252692</v>
      </c>
      <c r="AL75" s="799">
        <v>7.344001935510772</v>
      </c>
      <c r="AM75" s="799">
        <v>1.0586207938494998</v>
      </c>
      <c r="AN75" s="799">
        <v>3.1126462239324506</v>
      </c>
      <c r="AO75" s="799">
        <v>0.7992271447753557</v>
      </c>
      <c r="AP75" s="799">
        <v>12.31449609806808</v>
      </c>
      <c r="AQ75" s="799">
        <v>0.6767382932206162</v>
      </c>
      <c r="AR75" s="799">
        <v>3.066308274053569</v>
      </c>
      <c r="AS75" s="799">
        <v>0.8081512055671755</v>
      </c>
      <c r="AT75" s="799">
        <v>1.3590898954635828</v>
      </c>
      <c r="AU75" s="800">
        <v>5.910287668304944</v>
      </c>
      <c r="AV75" s="799">
        <v>0.7800784124595741</v>
      </c>
      <c r="AW75" s="799">
        <v>1.1781865723363216</v>
      </c>
      <c r="AX75" s="799">
        <v>1.1047533527587077</v>
      </c>
      <c r="AY75" s="799">
        <v>-0.511057392328379</v>
      </c>
      <c r="AZ75" s="799">
        <v>2.5519609452262246</v>
      </c>
      <c r="BA75" s="799">
        <v>0.5045634575126356</v>
      </c>
    </row>
    <row r="76" spans="2:53" s="21" customFormat="1" ht="14.25" customHeight="1">
      <c r="B76" s="798" t="s">
        <v>277</v>
      </c>
      <c r="C76" s="799">
        <v>5.6299999385197586</v>
      </c>
      <c r="D76" s="799">
        <v>3.226413458066207</v>
      </c>
      <c r="E76" s="799">
        <v>2.476598301189275</v>
      </c>
      <c r="F76" s="799">
        <v>5.085742066549521</v>
      </c>
      <c r="G76" s="799">
        <v>16.418753764324762</v>
      </c>
      <c r="H76" s="799">
        <v>3.696668996086525</v>
      </c>
      <c r="I76" s="799">
        <v>4.550190429928627</v>
      </c>
      <c r="J76" s="799">
        <v>10.145213973117349</v>
      </c>
      <c r="K76" s="799">
        <v>8.867335680053019</v>
      </c>
      <c r="L76" s="799">
        <v>27.259409079185517</v>
      </c>
      <c r="M76" s="799">
        <v>7.632814717374217</v>
      </c>
      <c r="N76" s="799">
        <v>8.228649449378505</v>
      </c>
      <c r="O76" s="799">
        <v>7.426500056465836</v>
      </c>
      <c r="P76" s="799">
        <v>11.755796209696628</v>
      </c>
      <c r="Q76" s="799">
        <v>35.043760432915185</v>
      </c>
      <c r="R76" s="799">
        <v>12.855008571065156</v>
      </c>
      <c r="S76" s="799">
        <v>13.700338179095134</v>
      </c>
      <c r="T76" s="799">
        <v>9.634685026970141</v>
      </c>
      <c r="U76" s="799">
        <v>-23.791032346738266</v>
      </c>
      <c r="V76" s="799">
        <v>12.398999430392163</v>
      </c>
      <c r="W76" s="799">
        <v>6.783054009456899</v>
      </c>
      <c r="X76" s="799">
        <v>0.3187615666119814</v>
      </c>
      <c r="Y76" s="799">
        <v>74.20555025860348</v>
      </c>
      <c r="Z76" s="799">
        <v>3.4705867474493655</v>
      </c>
      <c r="AA76" s="799">
        <v>84.77795258212173</v>
      </c>
      <c r="AB76" s="799">
        <v>18.956230708294544</v>
      </c>
      <c r="AC76" s="799">
        <v>7.218219095618076</v>
      </c>
      <c r="AD76" s="799">
        <v>16.51635576998465</v>
      </c>
      <c r="AE76" s="799">
        <v>-23.926756382754828</v>
      </c>
      <c r="AF76" s="799">
        <v>18.764049191142437</v>
      </c>
      <c r="AG76" s="799">
        <v>22.171879853105043</v>
      </c>
      <c r="AH76" s="799">
        <v>15.392499689322381</v>
      </c>
      <c r="AI76" s="799">
        <v>22.55725528028444</v>
      </c>
      <c r="AJ76" s="799">
        <v>8.690903664878014</v>
      </c>
      <c r="AK76" s="799">
        <v>68.81253848758988</v>
      </c>
      <c r="AL76" s="799">
        <v>7.66236650269659</v>
      </c>
      <c r="AM76" s="799">
        <v>10.434809407294644</v>
      </c>
      <c r="AN76" s="799">
        <v>0.20183968239615582</v>
      </c>
      <c r="AO76" s="799">
        <v>10.804207051782964</v>
      </c>
      <c r="AP76" s="799">
        <v>29.10322264417035</v>
      </c>
      <c r="AQ76" s="799">
        <v>42.418786668123545</v>
      </c>
      <c r="AR76" s="799">
        <v>19.732733884137865</v>
      </c>
      <c r="AS76" s="799">
        <v>24.056955473425134</v>
      </c>
      <c r="AT76" s="799">
        <v>28.537940992031764</v>
      </c>
      <c r="AU76" s="800">
        <v>114.7464170177183</v>
      </c>
      <c r="AV76" s="799">
        <v>17.92723045219148</v>
      </c>
      <c r="AW76" s="799">
        <v>34.541533387664785</v>
      </c>
      <c r="AX76" s="799">
        <v>8.63942958698716</v>
      </c>
      <c r="AY76" s="799">
        <v>54.290316670283076</v>
      </c>
      <c r="AZ76" s="799">
        <v>115.3985100971265</v>
      </c>
      <c r="BA76" s="799">
        <v>18.14887916701972</v>
      </c>
    </row>
    <row r="77" spans="2:53" s="21" customFormat="1" ht="14.25" customHeight="1">
      <c r="B77" s="798" t="s">
        <v>768</v>
      </c>
      <c r="C77" s="799">
        <v>3.3724288922876338</v>
      </c>
      <c r="D77" s="799">
        <v>4.344431045766489</v>
      </c>
      <c r="E77" s="799">
        <v>2.8803390019743604</v>
      </c>
      <c r="F77" s="799">
        <v>3.063370999738818</v>
      </c>
      <c r="G77" s="799">
        <v>13.660569939767303</v>
      </c>
      <c r="H77" s="799">
        <v>-11.65513356031747</v>
      </c>
      <c r="I77" s="799">
        <v>10.108423100948283</v>
      </c>
      <c r="J77" s="799">
        <v>4.606801272411247</v>
      </c>
      <c r="K77" s="799">
        <v>13.62747109018891</v>
      </c>
      <c r="L77" s="799">
        <v>16.68756190323097</v>
      </c>
      <c r="M77" s="799">
        <v>10.36626616116048</v>
      </c>
      <c r="N77" s="799">
        <v>5.5439118257973865</v>
      </c>
      <c r="O77" s="799">
        <v>13.442228887845735</v>
      </c>
      <c r="P77" s="799">
        <v>11.382205709498834</v>
      </c>
      <c r="Q77" s="799">
        <v>40.73461258430243</v>
      </c>
      <c r="R77" s="799">
        <v>13.000573224260894</v>
      </c>
      <c r="S77" s="799">
        <v>16.043585320744054</v>
      </c>
      <c r="T77" s="799">
        <v>9.239500307634772</v>
      </c>
      <c r="U77" s="799">
        <v>22.786889029534947</v>
      </c>
      <c r="V77" s="799">
        <v>61.070547882174665</v>
      </c>
      <c r="W77" s="799">
        <v>7.070214778476807</v>
      </c>
      <c r="X77" s="799">
        <v>14.354826328865236</v>
      </c>
      <c r="Y77" s="799">
        <v>39.8021443087114</v>
      </c>
      <c r="Z77" s="799">
        <v>10.943152345487885</v>
      </c>
      <c r="AA77" s="799">
        <v>72.17033776154133</v>
      </c>
      <c r="AB77" s="799">
        <v>13.846297225226888</v>
      </c>
      <c r="AC77" s="799">
        <v>30.25988984408467</v>
      </c>
      <c r="AD77" s="799">
        <v>5.322965293168865</v>
      </c>
      <c r="AE77" s="799">
        <v>11.035985954544461</v>
      </c>
      <c r="AF77" s="799">
        <v>60.46513831702488</v>
      </c>
      <c r="AG77" s="799">
        <v>5.171345768843016</v>
      </c>
      <c r="AH77" s="799">
        <v>23.042280266142946</v>
      </c>
      <c r="AI77" s="799">
        <v>10.48743206042768</v>
      </c>
      <c r="AJ77" s="799">
        <v>-8.729956543113982</v>
      </c>
      <c r="AK77" s="799">
        <v>29.97110155229966</v>
      </c>
      <c r="AL77" s="799">
        <v>7.804156940477507</v>
      </c>
      <c r="AM77" s="799">
        <v>2.7730744745148397</v>
      </c>
      <c r="AN77" s="799">
        <v>3.200936601496028</v>
      </c>
      <c r="AO77" s="799">
        <v>4.784303159405985</v>
      </c>
      <c r="AP77" s="799">
        <v>18.56247117589436</v>
      </c>
      <c r="AQ77" s="799">
        <v>19.50510922387146</v>
      </c>
      <c r="AR77" s="799">
        <v>3.9997029257576653</v>
      </c>
      <c r="AS77" s="799">
        <v>21.19314900671102</v>
      </c>
      <c r="AT77" s="799">
        <v>25.502405798549855</v>
      </c>
      <c r="AU77" s="800">
        <v>70.20036695489</v>
      </c>
      <c r="AV77" s="799">
        <v>7.928558946693045</v>
      </c>
      <c r="AW77" s="799">
        <v>19.689428749294695</v>
      </c>
      <c r="AX77" s="799">
        <v>17.56116864279771</v>
      </c>
      <c r="AY77" s="799">
        <v>23.19633017089261</v>
      </c>
      <c r="AZ77" s="799">
        <v>68.37548650967805</v>
      </c>
      <c r="BA77" s="799">
        <v>7.570034677545485</v>
      </c>
    </row>
    <row r="78" spans="2:53" s="21" customFormat="1" ht="15">
      <c r="B78" s="798" t="s">
        <v>570</v>
      </c>
      <c r="C78" s="799">
        <v>0</v>
      </c>
      <c r="D78" s="799">
        <v>0</v>
      </c>
      <c r="E78" s="799">
        <v>0</v>
      </c>
      <c r="F78" s="799">
        <v>0</v>
      </c>
      <c r="G78" s="799">
        <v>0</v>
      </c>
      <c r="H78" s="799">
        <v>0</v>
      </c>
      <c r="I78" s="799">
        <v>0</v>
      </c>
      <c r="J78" s="799">
        <v>0</v>
      </c>
      <c r="K78" s="799">
        <v>0</v>
      </c>
      <c r="L78" s="799">
        <v>0</v>
      </c>
      <c r="M78" s="799">
        <v>0</v>
      </c>
      <c r="N78" s="799">
        <v>0</v>
      </c>
      <c r="O78" s="799">
        <v>0</v>
      </c>
      <c r="P78" s="799">
        <v>0</v>
      </c>
      <c r="Q78" s="799">
        <v>0</v>
      </c>
      <c r="R78" s="799">
        <v>0</v>
      </c>
      <c r="S78" s="799">
        <v>0</v>
      </c>
      <c r="T78" s="799">
        <v>0</v>
      </c>
      <c r="U78" s="799">
        <v>0</v>
      </c>
      <c r="V78" s="799">
        <v>0</v>
      </c>
      <c r="W78" s="799">
        <v>0</v>
      </c>
      <c r="X78" s="799">
        <v>0</v>
      </c>
      <c r="Y78" s="799">
        <v>0</v>
      </c>
      <c r="Z78" s="799">
        <v>0</v>
      </c>
      <c r="AA78" s="799">
        <v>0</v>
      </c>
      <c r="AB78" s="799">
        <v>0</v>
      </c>
      <c r="AC78" s="799">
        <v>0</v>
      </c>
      <c r="AD78" s="799">
        <v>0</v>
      </c>
      <c r="AE78" s="799">
        <v>0</v>
      </c>
      <c r="AF78" s="799">
        <v>0</v>
      </c>
      <c r="AG78" s="799">
        <v>0</v>
      </c>
      <c r="AH78" s="799">
        <v>0</v>
      </c>
      <c r="AI78" s="799">
        <v>0</v>
      </c>
      <c r="AJ78" s="799">
        <v>0</v>
      </c>
      <c r="AK78" s="799">
        <v>0</v>
      </c>
      <c r="AL78" s="799">
        <v>0</v>
      </c>
      <c r="AM78" s="799">
        <v>0</v>
      </c>
      <c r="AN78" s="799">
        <v>0</v>
      </c>
      <c r="AO78" s="799">
        <v>0</v>
      </c>
      <c r="AP78" s="799">
        <v>0</v>
      </c>
      <c r="AQ78" s="799">
        <v>0</v>
      </c>
      <c r="AR78" s="799">
        <v>0</v>
      </c>
      <c r="AS78" s="799">
        <v>0</v>
      </c>
      <c r="AT78" s="799">
        <v>0</v>
      </c>
      <c r="AU78" s="800">
        <v>0</v>
      </c>
      <c r="AV78" s="799">
        <v>0</v>
      </c>
      <c r="AW78" s="799">
        <v>0</v>
      </c>
      <c r="AX78" s="799">
        <v>0</v>
      </c>
      <c r="AY78" s="799">
        <v>0</v>
      </c>
      <c r="AZ78" s="799">
        <v>0</v>
      </c>
      <c r="BA78" s="799">
        <v>0</v>
      </c>
    </row>
    <row r="79" spans="2:53" s="21" customFormat="1" ht="15">
      <c r="B79" s="798" t="s">
        <v>571</v>
      </c>
      <c r="C79" s="799">
        <v>0</v>
      </c>
      <c r="D79" s="799">
        <v>0</v>
      </c>
      <c r="E79" s="799">
        <v>0</v>
      </c>
      <c r="F79" s="799">
        <v>0</v>
      </c>
      <c r="G79" s="799">
        <v>0</v>
      </c>
      <c r="H79" s="799">
        <v>0</v>
      </c>
      <c r="I79" s="799">
        <v>0</v>
      </c>
      <c r="J79" s="799">
        <v>0</v>
      </c>
      <c r="K79" s="799">
        <v>0</v>
      </c>
      <c r="L79" s="799">
        <v>0</v>
      </c>
      <c r="M79" s="799">
        <v>0</v>
      </c>
      <c r="N79" s="799">
        <v>0</v>
      </c>
      <c r="O79" s="799">
        <v>0</v>
      </c>
      <c r="P79" s="799">
        <v>0</v>
      </c>
      <c r="Q79" s="799">
        <v>0</v>
      </c>
      <c r="R79" s="799">
        <v>0</v>
      </c>
      <c r="S79" s="799">
        <v>0</v>
      </c>
      <c r="T79" s="799">
        <v>0</v>
      </c>
      <c r="U79" s="799">
        <v>0</v>
      </c>
      <c r="V79" s="799">
        <v>0</v>
      </c>
      <c r="W79" s="799">
        <v>0</v>
      </c>
      <c r="X79" s="799">
        <v>0</v>
      </c>
      <c r="Y79" s="799">
        <v>0</v>
      </c>
      <c r="Z79" s="799">
        <v>0</v>
      </c>
      <c r="AA79" s="799">
        <v>0</v>
      </c>
      <c r="AB79" s="799">
        <v>0</v>
      </c>
      <c r="AC79" s="799">
        <v>0</v>
      </c>
      <c r="AD79" s="799">
        <v>0</v>
      </c>
      <c r="AE79" s="799">
        <v>0</v>
      </c>
      <c r="AF79" s="799">
        <v>0</v>
      </c>
      <c r="AG79" s="799">
        <v>0</v>
      </c>
      <c r="AH79" s="799">
        <v>0</v>
      </c>
      <c r="AI79" s="799">
        <v>0</v>
      </c>
      <c r="AJ79" s="799">
        <v>0</v>
      </c>
      <c r="AK79" s="799">
        <v>0</v>
      </c>
      <c r="AL79" s="799">
        <v>0</v>
      </c>
      <c r="AM79" s="799">
        <v>0</v>
      </c>
      <c r="AN79" s="799">
        <v>0</v>
      </c>
      <c r="AO79" s="799">
        <v>0</v>
      </c>
      <c r="AP79" s="799">
        <v>0</v>
      </c>
      <c r="AQ79" s="799">
        <v>0</v>
      </c>
      <c r="AR79" s="799">
        <v>0</v>
      </c>
      <c r="AS79" s="799">
        <v>0</v>
      </c>
      <c r="AT79" s="799">
        <v>0</v>
      </c>
      <c r="AU79" s="800">
        <v>0</v>
      </c>
      <c r="AV79" s="799">
        <v>0</v>
      </c>
      <c r="AW79" s="799">
        <v>0</v>
      </c>
      <c r="AX79" s="799">
        <v>0</v>
      </c>
      <c r="AY79" s="799">
        <v>0</v>
      </c>
      <c r="AZ79" s="799">
        <v>0</v>
      </c>
      <c r="BA79" s="799">
        <v>0</v>
      </c>
    </row>
    <row r="80" spans="2:53" s="21" customFormat="1" ht="15">
      <c r="B80" s="798" t="s">
        <v>572</v>
      </c>
      <c r="C80" s="799">
        <v>0.019972</v>
      </c>
      <c r="D80" s="799">
        <v>0</v>
      </c>
      <c r="E80" s="799">
        <v>0</v>
      </c>
      <c r="F80" s="799">
        <v>0</v>
      </c>
      <c r="G80" s="799">
        <v>0.019972</v>
      </c>
      <c r="H80" s="799">
        <v>0</v>
      </c>
      <c r="I80" s="799">
        <v>0</v>
      </c>
      <c r="J80" s="799">
        <v>0</v>
      </c>
      <c r="K80" s="799">
        <v>0</v>
      </c>
      <c r="L80" s="799">
        <v>0</v>
      </c>
      <c r="M80" s="799">
        <v>0</v>
      </c>
      <c r="N80" s="799">
        <v>0</v>
      </c>
      <c r="O80" s="799">
        <v>0</v>
      </c>
      <c r="P80" s="799">
        <v>0</v>
      </c>
      <c r="Q80" s="799">
        <v>0</v>
      </c>
      <c r="R80" s="799">
        <v>0</v>
      </c>
      <c r="S80" s="799">
        <v>0</v>
      </c>
      <c r="T80" s="799">
        <v>0</v>
      </c>
      <c r="U80" s="799">
        <v>0</v>
      </c>
      <c r="V80" s="799">
        <v>0</v>
      </c>
      <c r="W80" s="799">
        <v>0</v>
      </c>
      <c r="X80" s="799">
        <v>0</v>
      </c>
      <c r="Y80" s="799">
        <v>0</v>
      </c>
      <c r="Z80" s="799">
        <v>0</v>
      </c>
      <c r="AA80" s="799">
        <v>0</v>
      </c>
      <c r="AB80" s="799">
        <v>0</v>
      </c>
      <c r="AC80" s="799">
        <v>0</v>
      </c>
      <c r="AD80" s="799">
        <v>0</v>
      </c>
      <c r="AE80" s="799">
        <v>0</v>
      </c>
      <c r="AF80" s="799">
        <v>0</v>
      </c>
      <c r="AG80" s="799">
        <v>0</v>
      </c>
      <c r="AH80" s="799">
        <v>0</v>
      </c>
      <c r="AI80" s="799">
        <v>0</v>
      </c>
      <c r="AJ80" s="799">
        <v>0</v>
      </c>
      <c r="AK80" s="799">
        <v>0</v>
      </c>
      <c r="AL80" s="799">
        <v>0</v>
      </c>
      <c r="AM80" s="799">
        <v>0</v>
      </c>
      <c r="AN80" s="799">
        <v>0</v>
      </c>
      <c r="AO80" s="799">
        <v>0</v>
      </c>
      <c r="AP80" s="799">
        <v>0</v>
      </c>
      <c r="AQ80" s="799">
        <v>0</v>
      </c>
      <c r="AR80" s="799">
        <v>0</v>
      </c>
      <c r="AS80" s="799">
        <v>0</v>
      </c>
      <c r="AT80" s="799">
        <v>0</v>
      </c>
      <c r="AU80" s="800">
        <v>0</v>
      </c>
      <c r="AV80" s="799">
        <v>0</v>
      </c>
      <c r="AW80" s="799">
        <v>-0.049965999999999997</v>
      </c>
      <c r="AX80" s="799">
        <v>0</v>
      </c>
      <c r="AY80" s="799">
        <v>0.239775</v>
      </c>
      <c r="AZ80" s="799">
        <v>0.189809</v>
      </c>
      <c r="BA80" s="799">
        <v>0</v>
      </c>
    </row>
    <row r="81" spans="2:53" s="21" customFormat="1" ht="15">
      <c r="B81" s="798" t="s">
        <v>573</v>
      </c>
      <c r="C81" s="799">
        <v>0</v>
      </c>
      <c r="D81" s="799">
        <v>0</v>
      </c>
      <c r="E81" s="799">
        <v>0</v>
      </c>
      <c r="F81" s="799">
        <v>0</v>
      </c>
      <c r="G81" s="799">
        <v>0</v>
      </c>
      <c r="H81" s="799">
        <v>0</v>
      </c>
      <c r="I81" s="799">
        <v>0</v>
      </c>
      <c r="J81" s="799">
        <v>0</v>
      </c>
      <c r="K81" s="799">
        <v>0</v>
      </c>
      <c r="L81" s="799">
        <v>0</v>
      </c>
      <c r="M81" s="799">
        <v>0</v>
      </c>
      <c r="N81" s="799">
        <v>0</v>
      </c>
      <c r="O81" s="799">
        <v>0</v>
      </c>
      <c r="P81" s="799">
        <v>0</v>
      </c>
      <c r="Q81" s="799">
        <v>0</v>
      </c>
      <c r="R81" s="799">
        <v>0</v>
      </c>
      <c r="S81" s="799">
        <v>0</v>
      </c>
      <c r="T81" s="799">
        <v>0</v>
      </c>
      <c r="U81" s="799">
        <v>0</v>
      </c>
      <c r="V81" s="799">
        <v>0</v>
      </c>
      <c r="W81" s="799">
        <v>0</v>
      </c>
      <c r="X81" s="799">
        <v>0</v>
      </c>
      <c r="Y81" s="799">
        <v>0</v>
      </c>
      <c r="Z81" s="799">
        <v>0</v>
      </c>
      <c r="AA81" s="799">
        <v>0</v>
      </c>
      <c r="AB81" s="799">
        <v>0</v>
      </c>
      <c r="AC81" s="799">
        <v>0</v>
      </c>
      <c r="AD81" s="799">
        <v>0</v>
      </c>
      <c r="AE81" s="799">
        <v>0</v>
      </c>
      <c r="AF81" s="799">
        <v>0</v>
      </c>
      <c r="AG81" s="799">
        <v>0</v>
      </c>
      <c r="AH81" s="799">
        <v>0</v>
      </c>
      <c r="AI81" s="799">
        <v>0</v>
      </c>
      <c r="AJ81" s="799">
        <v>0</v>
      </c>
      <c r="AK81" s="799">
        <v>0</v>
      </c>
      <c r="AL81" s="799">
        <v>0</v>
      </c>
      <c r="AM81" s="799">
        <v>0</v>
      </c>
      <c r="AN81" s="799">
        <v>0</v>
      </c>
      <c r="AO81" s="799">
        <v>0</v>
      </c>
      <c r="AP81" s="799">
        <v>0</v>
      </c>
      <c r="AQ81" s="799">
        <v>0</v>
      </c>
      <c r="AR81" s="799">
        <v>0</v>
      </c>
      <c r="AS81" s="799">
        <v>0</v>
      </c>
      <c r="AT81" s="799">
        <v>0</v>
      </c>
      <c r="AU81" s="800">
        <v>0</v>
      </c>
      <c r="AV81" s="799">
        <v>0</v>
      </c>
      <c r="AW81" s="799">
        <v>0</v>
      </c>
      <c r="AX81" s="799">
        <v>0</v>
      </c>
      <c r="AY81" s="799">
        <v>0</v>
      </c>
      <c r="AZ81" s="799">
        <v>0</v>
      </c>
      <c r="BA81" s="799">
        <v>0</v>
      </c>
    </row>
    <row r="82" spans="2:53" s="21" customFormat="1" ht="15">
      <c r="B82" s="798" t="s">
        <v>574</v>
      </c>
      <c r="C82" s="799">
        <v>0</v>
      </c>
      <c r="D82" s="799">
        <v>0.10082917999999999</v>
      </c>
      <c r="E82" s="799">
        <v>0</v>
      </c>
      <c r="F82" s="799">
        <v>0.5999595</v>
      </c>
      <c r="G82" s="799">
        <v>0.7007886799999999</v>
      </c>
      <c r="H82" s="799">
        <v>0</v>
      </c>
      <c r="I82" s="799">
        <v>0</v>
      </c>
      <c r="J82" s="799">
        <v>0</v>
      </c>
      <c r="K82" s="799">
        <v>0</v>
      </c>
      <c r="L82" s="799">
        <v>0</v>
      </c>
      <c r="M82" s="799">
        <v>0</v>
      </c>
      <c r="N82" s="799">
        <v>0</v>
      </c>
      <c r="O82" s="799">
        <v>0</v>
      </c>
      <c r="P82" s="799">
        <v>0</v>
      </c>
      <c r="Q82" s="799">
        <v>0</v>
      </c>
      <c r="R82" s="799">
        <v>0</v>
      </c>
      <c r="S82" s="799">
        <v>0</v>
      </c>
      <c r="T82" s="799">
        <v>0</v>
      </c>
      <c r="U82" s="799">
        <v>0</v>
      </c>
      <c r="V82" s="799">
        <v>0</v>
      </c>
      <c r="W82" s="799">
        <v>0</v>
      </c>
      <c r="X82" s="799">
        <v>0</v>
      </c>
      <c r="Y82" s="799">
        <v>0</v>
      </c>
      <c r="Z82" s="799">
        <v>0</v>
      </c>
      <c r="AA82" s="799">
        <v>0</v>
      </c>
      <c r="AB82" s="799">
        <v>0</v>
      </c>
      <c r="AC82" s="799">
        <v>0</v>
      </c>
      <c r="AD82" s="799">
        <v>0</v>
      </c>
      <c r="AE82" s="799">
        <v>0</v>
      </c>
      <c r="AF82" s="799">
        <v>0</v>
      </c>
      <c r="AG82" s="799">
        <v>0</v>
      </c>
      <c r="AH82" s="799">
        <v>0</v>
      </c>
      <c r="AI82" s="799">
        <v>0</v>
      </c>
      <c r="AJ82" s="799">
        <v>0</v>
      </c>
      <c r="AK82" s="799">
        <v>0</v>
      </c>
      <c r="AL82" s="799">
        <v>0</v>
      </c>
      <c r="AM82" s="799">
        <v>0</v>
      </c>
      <c r="AN82" s="799">
        <v>0</v>
      </c>
      <c r="AO82" s="799">
        <v>0</v>
      </c>
      <c r="AP82" s="799">
        <v>0</v>
      </c>
      <c r="AQ82" s="799">
        <v>0</v>
      </c>
      <c r="AR82" s="799">
        <v>0</v>
      </c>
      <c r="AS82" s="799">
        <v>0</v>
      </c>
      <c r="AT82" s="799">
        <v>0</v>
      </c>
      <c r="AU82" s="800">
        <v>0</v>
      </c>
      <c r="AV82" s="799">
        <v>0</v>
      </c>
      <c r="AW82" s="799">
        <v>0</v>
      </c>
      <c r="AX82" s="799">
        <v>0</v>
      </c>
      <c r="AY82" s="799">
        <v>0</v>
      </c>
      <c r="AZ82" s="799">
        <v>0</v>
      </c>
      <c r="BA82" s="799">
        <v>0</v>
      </c>
    </row>
    <row r="83" spans="2:53" s="21" customFormat="1" ht="14.25" customHeight="1">
      <c r="B83" s="798" t="s">
        <v>575</v>
      </c>
      <c r="C83" s="799">
        <v>0</v>
      </c>
      <c r="D83" s="799">
        <v>0</v>
      </c>
      <c r="E83" s="799">
        <v>0.04847</v>
      </c>
      <c r="F83" s="799">
        <v>0</v>
      </c>
      <c r="G83" s="799">
        <v>0.04847</v>
      </c>
      <c r="H83" s="799">
        <v>0</v>
      </c>
      <c r="I83" s="799">
        <v>0</v>
      </c>
      <c r="J83" s="799">
        <v>0</v>
      </c>
      <c r="K83" s="799">
        <v>0</v>
      </c>
      <c r="L83" s="799">
        <v>0</v>
      </c>
      <c r="M83" s="799">
        <v>0</v>
      </c>
      <c r="N83" s="799">
        <v>0</v>
      </c>
      <c r="O83" s="799">
        <v>0</v>
      </c>
      <c r="P83" s="799">
        <v>0</v>
      </c>
      <c r="Q83" s="799">
        <v>0</v>
      </c>
      <c r="R83" s="799">
        <v>0</v>
      </c>
      <c r="S83" s="799">
        <v>0</v>
      </c>
      <c r="T83" s="799">
        <v>0</v>
      </c>
      <c r="U83" s="799">
        <v>0</v>
      </c>
      <c r="V83" s="799">
        <v>0</v>
      </c>
      <c r="W83" s="799">
        <v>0</v>
      </c>
      <c r="X83" s="799">
        <v>0</v>
      </c>
      <c r="Y83" s="799">
        <v>0</v>
      </c>
      <c r="Z83" s="799">
        <v>0</v>
      </c>
      <c r="AA83" s="799">
        <v>0</v>
      </c>
      <c r="AB83" s="799">
        <v>0</v>
      </c>
      <c r="AC83" s="799">
        <v>0</v>
      </c>
      <c r="AD83" s="799">
        <v>0</v>
      </c>
      <c r="AE83" s="799">
        <v>0</v>
      </c>
      <c r="AF83" s="799">
        <v>0</v>
      </c>
      <c r="AG83" s="799">
        <v>0</v>
      </c>
      <c r="AH83" s="799">
        <v>0</v>
      </c>
      <c r="AI83" s="799">
        <v>0</v>
      </c>
      <c r="AJ83" s="799">
        <v>0</v>
      </c>
      <c r="AK83" s="799">
        <v>0</v>
      </c>
      <c r="AL83" s="799">
        <v>0</v>
      </c>
      <c r="AM83" s="799">
        <v>0</v>
      </c>
      <c r="AN83" s="799">
        <v>0</v>
      </c>
      <c r="AO83" s="799">
        <v>0</v>
      </c>
      <c r="AP83" s="799">
        <v>0</v>
      </c>
      <c r="AQ83" s="799">
        <v>0</v>
      </c>
      <c r="AR83" s="799">
        <v>0</v>
      </c>
      <c r="AS83" s="799">
        <v>0</v>
      </c>
      <c r="AT83" s="799">
        <v>0</v>
      </c>
      <c r="AU83" s="800">
        <v>0</v>
      </c>
      <c r="AV83" s="799">
        <v>0</v>
      </c>
      <c r="AW83" s="799">
        <v>0</v>
      </c>
      <c r="AX83" s="799">
        <v>0</v>
      </c>
      <c r="AY83" s="799">
        <v>0</v>
      </c>
      <c r="AZ83" s="799">
        <v>0</v>
      </c>
      <c r="BA83" s="799">
        <v>0</v>
      </c>
    </row>
    <row r="84" spans="2:53" s="21" customFormat="1" ht="15">
      <c r="B84" s="798" t="s">
        <v>325</v>
      </c>
      <c r="C84" s="799">
        <v>97.52062455287496</v>
      </c>
      <c r="D84" s="799">
        <v>14.35621581456866</v>
      </c>
      <c r="E84" s="799">
        <v>7.324183639541153</v>
      </c>
      <c r="F84" s="799">
        <v>17.01611254983435</v>
      </c>
      <c r="G84" s="799">
        <v>136.21713655681913</v>
      </c>
      <c r="H84" s="799">
        <v>10.50713347774812</v>
      </c>
      <c r="I84" s="799">
        <v>-12.799271069159206</v>
      </c>
      <c r="J84" s="799">
        <v>-1.0325505010845113</v>
      </c>
      <c r="K84" s="799">
        <v>7.3247091873664285</v>
      </c>
      <c r="L84" s="799">
        <v>4.0000210948708315</v>
      </c>
      <c r="M84" s="799">
        <v>9.942671763889908</v>
      </c>
      <c r="N84" s="799">
        <v>27.598588130182915</v>
      </c>
      <c r="O84" s="799">
        <v>29.470345799835844</v>
      </c>
      <c r="P84" s="799">
        <v>38.45846772203205</v>
      </c>
      <c r="Q84" s="799">
        <v>105.4700734159407</v>
      </c>
      <c r="R84" s="799">
        <v>80.60109320158374</v>
      </c>
      <c r="S84" s="799">
        <v>18.47674886395845</v>
      </c>
      <c r="T84" s="799">
        <v>175.75100925081975</v>
      </c>
      <c r="U84" s="799">
        <v>89.61061410092309</v>
      </c>
      <c r="V84" s="799">
        <v>364.439465417285</v>
      </c>
      <c r="W84" s="799">
        <v>86.00536010423221</v>
      </c>
      <c r="X84" s="799">
        <v>69.03308052323933</v>
      </c>
      <c r="Y84" s="799">
        <v>56.983985313052386</v>
      </c>
      <c r="Z84" s="799">
        <v>29.108779163739833</v>
      </c>
      <c r="AA84" s="799">
        <v>241.13120510426376</v>
      </c>
      <c r="AB84" s="799">
        <v>36.89909953160285</v>
      </c>
      <c r="AC84" s="799">
        <v>87.20327809909665</v>
      </c>
      <c r="AD84" s="799">
        <v>93.77231172931425</v>
      </c>
      <c r="AE84" s="799">
        <v>25.104738729837003</v>
      </c>
      <c r="AF84" s="799">
        <v>242.97942808985076</v>
      </c>
      <c r="AG84" s="799">
        <v>18.298556893840345</v>
      </c>
      <c r="AH84" s="799">
        <v>30.694958485470575</v>
      </c>
      <c r="AI84" s="799">
        <v>-4.590768968717221</v>
      </c>
      <c r="AJ84" s="799">
        <v>-129.0454617769674</v>
      </c>
      <c r="AK84" s="799">
        <v>-84.6427153663737</v>
      </c>
      <c r="AL84" s="799">
        <v>-0.25914542487729664</v>
      </c>
      <c r="AM84" s="799">
        <v>33.83694595537952</v>
      </c>
      <c r="AN84" s="799">
        <v>-66.15968376431283</v>
      </c>
      <c r="AO84" s="799">
        <v>-34.45388350655355</v>
      </c>
      <c r="AP84" s="799">
        <v>-67.03576674036415</v>
      </c>
      <c r="AQ84" s="799">
        <v>15.696245683881866</v>
      </c>
      <c r="AR84" s="799">
        <v>44.255220942574155</v>
      </c>
      <c r="AS84" s="799">
        <v>53.54302770803196</v>
      </c>
      <c r="AT84" s="799">
        <v>4.406635713856058</v>
      </c>
      <c r="AU84" s="800">
        <v>117.90113004834404</v>
      </c>
      <c r="AV84" s="799">
        <v>17.733848798400516</v>
      </c>
      <c r="AW84" s="799">
        <v>503.55002757822785</v>
      </c>
      <c r="AX84" s="799">
        <v>288.00562280854956</v>
      </c>
      <c r="AY84" s="799">
        <v>-370.81606689071214</v>
      </c>
      <c r="AZ84" s="799">
        <v>438.47343229446574</v>
      </c>
      <c r="BA84" s="799">
        <v>30.498309023269503</v>
      </c>
    </row>
    <row r="85" spans="2:53" s="21" customFormat="1" ht="15">
      <c r="B85" s="798" t="s">
        <v>382</v>
      </c>
      <c r="C85" s="799">
        <v>0.000983</v>
      </c>
      <c r="D85" s="799">
        <v>0.00048</v>
      </c>
      <c r="E85" s="799">
        <v>0.0009</v>
      </c>
      <c r="F85" s="799">
        <v>0.0006</v>
      </c>
      <c r="G85" s="799">
        <v>0.0029629999999999995</v>
      </c>
      <c r="H85" s="799">
        <v>0.0006</v>
      </c>
      <c r="I85" s="799">
        <v>0.015602</v>
      </c>
      <c r="J85" s="799">
        <v>0.063982</v>
      </c>
      <c r="K85" s="799">
        <v>0</v>
      </c>
      <c r="L85" s="799">
        <v>0.080184</v>
      </c>
      <c r="M85" s="799">
        <v>0.0065</v>
      </c>
      <c r="N85" s="799">
        <v>0.050998</v>
      </c>
      <c r="O85" s="799">
        <v>0.36426336</v>
      </c>
      <c r="P85" s="799">
        <v>0.10424433</v>
      </c>
      <c r="Q85" s="799">
        <v>0.52600569</v>
      </c>
      <c r="R85" s="799">
        <v>0.7288459908515222</v>
      </c>
      <c r="S85" s="799">
        <v>0.4919705188408215</v>
      </c>
      <c r="T85" s="799">
        <v>0.07308803850069082</v>
      </c>
      <c r="U85" s="799">
        <v>0.02284930937735624</v>
      </c>
      <c r="V85" s="799">
        <v>1.316753857570391</v>
      </c>
      <c r="W85" s="799">
        <v>0.03288624736363375</v>
      </c>
      <c r="X85" s="799">
        <v>0.0187481527437312</v>
      </c>
      <c r="Y85" s="799">
        <v>0.142699635011042</v>
      </c>
      <c r="Z85" s="799">
        <v>0.06197111022112786</v>
      </c>
      <c r="AA85" s="799">
        <v>0.2563051453395348</v>
      </c>
      <c r="AB85" s="799">
        <v>0.49290190096315634</v>
      </c>
      <c r="AC85" s="799">
        <v>0.7535642363746858</v>
      </c>
      <c r="AD85" s="799">
        <v>0.11762960508375513</v>
      </c>
      <c r="AE85" s="799">
        <v>0.13374922270590145</v>
      </c>
      <c r="AF85" s="799">
        <v>1.4978449651274988</v>
      </c>
      <c r="AG85" s="799">
        <v>0.28277696327374313</v>
      </c>
      <c r="AH85" s="799">
        <v>0.29295565988048045</v>
      </c>
      <c r="AI85" s="799">
        <v>0.13248525276814474</v>
      </c>
      <c r="AJ85" s="799">
        <v>0.07569960744845847</v>
      </c>
      <c r="AK85" s="799">
        <v>0.7839174833708268</v>
      </c>
      <c r="AL85" s="799">
        <v>0.13439236208974423</v>
      </c>
      <c r="AM85" s="799">
        <v>0.2799000969772965</v>
      </c>
      <c r="AN85" s="799">
        <v>0.05715888623141699</v>
      </c>
      <c r="AO85" s="799">
        <v>0.13588076602665922</v>
      </c>
      <c r="AP85" s="799">
        <v>0.6073321113251169</v>
      </c>
      <c r="AQ85" s="799">
        <v>0.172327357722335</v>
      </c>
      <c r="AR85" s="799">
        <v>0.08651877755322487</v>
      </c>
      <c r="AS85" s="799">
        <v>0.2510419361030092</v>
      </c>
      <c r="AT85" s="799">
        <v>0.0448430001131217</v>
      </c>
      <c r="AU85" s="800">
        <v>0.5547310714916908</v>
      </c>
      <c r="AV85" s="799">
        <v>0.10770386026307355</v>
      </c>
      <c r="AW85" s="799">
        <v>0.042827602635731335</v>
      </c>
      <c r="AX85" s="799">
        <v>0.1631553757758594</v>
      </c>
      <c r="AY85" s="799">
        <v>0.13585493935479762</v>
      </c>
      <c r="AZ85" s="799">
        <v>0.44954177802946194</v>
      </c>
      <c r="BA85" s="799">
        <v>0.08211704440440745</v>
      </c>
    </row>
    <row r="86" spans="2:53" s="21" customFormat="1" ht="14.25" customHeight="1">
      <c r="B86" s="798" t="s">
        <v>576</v>
      </c>
      <c r="C86" s="799">
        <v>100.71482469879214</v>
      </c>
      <c r="D86" s="799">
        <v>149.99787745659896</v>
      </c>
      <c r="E86" s="799">
        <v>-780.288348714834</v>
      </c>
      <c r="F86" s="799">
        <v>65.77278350351389</v>
      </c>
      <c r="G86" s="799">
        <v>-463.80286305592904</v>
      </c>
      <c r="H86" s="799">
        <v>66.85935860357354</v>
      </c>
      <c r="I86" s="799">
        <v>106.80151462812687</v>
      </c>
      <c r="J86" s="799">
        <v>92.5004723214751</v>
      </c>
      <c r="K86" s="799">
        <v>-562.1911868956303</v>
      </c>
      <c r="L86" s="799">
        <v>-296.02984134245474</v>
      </c>
      <c r="M86" s="799">
        <v>110.92791079681383</v>
      </c>
      <c r="N86" s="799">
        <v>70.83872175866006</v>
      </c>
      <c r="O86" s="799">
        <v>151.77416621026472</v>
      </c>
      <c r="P86" s="799">
        <v>121.58373924160139</v>
      </c>
      <c r="Q86" s="799">
        <v>455.12453800734</v>
      </c>
      <c r="R86" s="799">
        <v>254.59996197427122</v>
      </c>
      <c r="S86" s="799">
        <v>43.877843690442376</v>
      </c>
      <c r="T86" s="799">
        <v>280.12745885196006</v>
      </c>
      <c r="U86" s="799">
        <v>270.88622405073136</v>
      </c>
      <c r="V86" s="799">
        <v>849.4914885674051</v>
      </c>
      <c r="W86" s="799">
        <v>156.29877696851165</v>
      </c>
      <c r="X86" s="799">
        <v>165.4233823013625</v>
      </c>
      <c r="Y86" s="799">
        <v>131.47757410289242</v>
      </c>
      <c r="Z86" s="799">
        <v>102.87915870851221</v>
      </c>
      <c r="AA86" s="799">
        <v>556.0788920812788</v>
      </c>
      <c r="AB86" s="799">
        <v>189.09625263812126</v>
      </c>
      <c r="AC86" s="799">
        <v>177.07243211536297</v>
      </c>
      <c r="AD86" s="799">
        <v>178.57649119072755</v>
      </c>
      <c r="AE86" s="799">
        <v>118.51452663084173</v>
      </c>
      <c r="AF86" s="799">
        <v>663.2597025750534</v>
      </c>
      <c r="AG86" s="799">
        <v>-463.24414416106674</v>
      </c>
      <c r="AH86" s="799">
        <v>153.28480935592137</v>
      </c>
      <c r="AI86" s="799">
        <v>109.0797315599506</v>
      </c>
      <c r="AJ86" s="799">
        <v>70.44870343244833</v>
      </c>
      <c r="AK86" s="799">
        <v>-130.43089981274645</v>
      </c>
      <c r="AL86" s="799">
        <v>132.10161246253597</v>
      </c>
      <c r="AM86" s="799">
        <v>106.1514548439244</v>
      </c>
      <c r="AN86" s="799">
        <v>188.81950653066866</v>
      </c>
      <c r="AO86" s="799">
        <v>362.1970659372919</v>
      </c>
      <c r="AP86" s="799">
        <v>789.269639774421</v>
      </c>
      <c r="AQ86" s="799">
        <v>88.21532180497005</v>
      </c>
      <c r="AR86" s="799">
        <v>62.671256061975114</v>
      </c>
      <c r="AS86" s="799">
        <v>1199.352569365107</v>
      </c>
      <c r="AT86" s="799">
        <v>370.5257553883978</v>
      </c>
      <c r="AU86" s="800">
        <v>1720.76490262045</v>
      </c>
      <c r="AV86" s="799">
        <v>114.77728251334167</v>
      </c>
      <c r="AW86" s="799">
        <v>141.05114449270903</v>
      </c>
      <c r="AX86" s="799">
        <v>254.11892142821682</v>
      </c>
      <c r="AY86" s="799">
        <v>164.94838686883827</v>
      </c>
      <c r="AZ86" s="799">
        <v>674.8957353031058</v>
      </c>
      <c r="BA86" s="799">
        <v>94.20884092738203</v>
      </c>
    </row>
    <row r="87" spans="2:53" s="21" customFormat="1" ht="15">
      <c r="B87" s="798" t="s">
        <v>577</v>
      </c>
      <c r="C87" s="799">
        <v>0.075</v>
      </c>
      <c r="D87" s="799">
        <v>0.03</v>
      </c>
      <c r="E87" s="799">
        <v>0</v>
      </c>
      <c r="F87" s="799">
        <v>0</v>
      </c>
      <c r="G87" s="799">
        <v>0.105</v>
      </c>
      <c r="H87" s="799">
        <v>0</v>
      </c>
      <c r="I87" s="799">
        <v>0</v>
      </c>
      <c r="J87" s="799">
        <v>0</v>
      </c>
      <c r="K87" s="799">
        <v>0</v>
      </c>
      <c r="L87" s="799">
        <v>0</v>
      </c>
      <c r="M87" s="799">
        <v>0</v>
      </c>
      <c r="N87" s="799">
        <v>0</v>
      </c>
      <c r="O87" s="799">
        <v>0</v>
      </c>
      <c r="P87" s="799">
        <v>0</v>
      </c>
      <c r="Q87" s="799">
        <v>0</v>
      </c>
      <c r="R87" s="799">
        <v>0</v>
      </c>
      <c r="S87" s="799">
        <v>0</v>
      </c>
      <c r="T87" s="799">
        <v>0</v>
      </c>
      <c r="U87" s="799">
        <v>0</v>
      </c>
      <c r="V87" s="799">
        <v>0</v>
      </c>
      <c r="W87" s="799">
        <v>0</v>
      </c>
      <c r="X87" s="799">
        <v>0</v>
      </c>
      <c r="Y87" s="799">
        <v>0</v>
      </c>
      <c r="Z87" s="799">
        <v>0</v>
      </c>
      <c r="AA87" s="799">
        <v>0</v>
      </c>
      <c r="AB87" s="799">
        <v>0</v>
      </c>
      <c r="AC87" s="799">
        <v>0</v>
      </c>
      <c r="AD87" s="799">
        <v>0</v>
      </c>
      <c r="AE87" s="799">
        <v>0</v>
      </c>
      <c r="AF87" s="799">
        <v>0</v>
      </c>
      <c r="AG87" s="799">
        <v>0</v>
      </c>
      <c r="AH87" s="799">
        <v>0</v>
      </c>
      <c r="AI87" s="799">
        <v>0</v>
      </c>
      <c r="AJ87" s="799">
        <v>0</v>
      </c>
      <c r="AK87" s="799">
        <v>0</v>
      </c>
      <c r="AL87" s="799">
        <v>0</v>
      </c>
      <c r="AM87" s="799">
        <v>0</v>
      </c>
      <c r="AN87" s="799">
        <v>0</v>
      </c>
      <c r="AO87" s="799">
        <v>0</v>
      </c>
      <c r="AP87" s="799">
        <v>0</v>
      </c>
      <c r="AQ87" s="799">
        <v>0</v>
      </c>
      <c r="AR87" s="799">
        <v>0</v>
      </c>
      <c r="AS87" s="799">
        <v>0</v>
      </c>
      <c r="AT87" s="799">
        <v>0</v>
      </c>
      <c r="AU87" s="800">
        <v>0</v>
      </c>
      <c r="AV87" s="799">
        <v>0.07</v>
      </c>
      <c r="AW87" s="799">
        <v>0.14500000000000002</v>
      </c>
      <c r="AX87" s="799">
        <v>-0.066</v>
      </c>
      <c r="AY87" s="799">
        <v>-0.050701460000000004</v>
      </c>
      <c r="AZ87" s="799">
        <v>0.09829854000000002</v>
      </c>
      <c r="BA87" s="799">
        <v>0.06</v>
      </c>
    </row>
    <row r="88" spans="2:53" s="21" customFormat="1" ht="15">
      <c r="B88" s="798" t="s">
        <v>383</v>
      </c>
      <c r="C88" s="799">
        <v>4.131101203619764</v>
      </c>
      <c r="D88" s="799">
        <v>6.5830795916017575</v>
      </c>
      <c r="E88" s="799">
        <v>6.121401766087492</v>
      </c>
      <c r="F88" s="799">
        <v>3.680301741749323</v>
      </c>
      <c r="G88" s="799">
        <v>20.515884303058336</v>
      </c>
      <c r="H88" s="799">
        <v>2.9746255145826295</v>
      </c>
      <c r="I88" s="799">
        <v>3.330567812833429</v>
      </c>
      <c r="J88" s="799">
        <v>5.342659986563516</v>
      </c>
      <c r="K88" s="799">
        <v>6.791594546922335</v>
      </c>
      <c r="L88" s="799">
        <v>18.439447860901907</v>
      </c>
      <c r="M88" s="799">
        <v>-0.512547306564717</v>
      </c>
      <c r="N88" s="799">
        <v>2.621778017947901</v>
      </c>
      <c r="O88" s="799">
        <v>8.617998698299205</v>
      </c>
      <c r="P88" s="799">
        <v>3.0972541573324914</v>
      </c>
      <c r="Q88" s="799">
        <v>13.82448356701488</v>
      </c>
      <c r="R88" s="799">
        <v>3.441274643276399</v>
      </c>
      <c r="S88" s="799">
        <v>9.525214196655309</v>
      </c>
      <c r="T88" s="799">
        <v>1.9199256545994139</v>
      </c>
      <c r="U88" s="799">
        <v>2.0058985357677845</v>
      </c>
      <c r="V88" s="799">
        <v>16.892313030298908</v>
      </c>
      <c r="W88" s="799">
        <v>3.9803031512429348</v>
      </c>
      <c r="X88" s="799">
        <v>4.140711943477621</v>
      </c>
      <c r="Y88" s="799">
        <v>4.484212689489416</v>
      </c>
      <c r="Z88" s="799">
        <v>4.851817663067076</v>
      </c>
      <c r="AA88" s="799">
        <v>17.457045447277046</v>
      </c>
      <c r="AB88" s="799">
        <v>3.400503894818169</v>
      </c>
      <c r="AC88" s="799">
        <v>10.515710672815088</v>
      </c>
      <c r="AD88" s="799">
        <v>4.102330913883699</v>
      </c>
      <c r="AE88" s="799">
        <v>1.040215683353917</v>
      </c>
      <c r="AF88" s="799">
        <v>19.058761164870873</v>
      </c>
      <c r="AG88" s="799">
        <v>88.91279184803366</v>
      </c>
      <c r="AH88" s="799">
        <v>1.0892822601649725</v>
      </c>
      <c r="AI88" s="799">
        <v>0.5744983386339653</v>
      </c>
      <c r="AJ88" s="799">
        <v>-1.1413938778608284</v>
      </c>
      <c r="AK88" s="799">
        <v>89.43517856897176</v>
      </c>
      <c r="AL88" s="799">
        <v>1.031458156213353</v>
      </c>
      <c r="AM88" s="799">
        <v>1.4461023838653426</v>
      </c>
      <c r="AN88" s="799">
        <v>1.0367505653568752</v>
      </c>
      <c r="AO88" s="799">
        <v>36.01521980044797</v>
      </c>
      <c r="AP88" s="799">
        <v>39.52953090588355</v>
      </c>
      <c r="AQ88" s="799">
        <v>3.8331487632331696</v>
      </c>
      <c r="AR88" s="799">
        <v>2.4091858876390244</v>
      </c>
      <c r="AS88" s="799">
        <v>46.26348420086484</v>
      </c>
      <c r="AT88" s="799">
        <v>0.9045926689922978</v>
      </c>
      <c r="AU88" s="800">
        <v>53.41041152072933</v>
      </c>
      <c r="AV88" s="799">
        <v>3.5746702156978065</v>
      </c>
      <c r="AW88" s="799">
        <v>3.0362591733664526</v>
      </c>
      <c r="AX88" s="799">
        <v>27.468666109156715</v>
      </c>
      <c r="AY88" s="799">
        <v>1.4464263389709184</v>
      </c>
      <c r="AZ88" s="799">
        <v>35.52602183719189</v>
      </c>
      <c r="BA88" s="799">
        <v>1.6937611270432187</v>
      </c>
    </row>
    <row r="89" spans="2:53" s="21" customFormat="1" ht="15">
      <c r="B89" s="798" t="s">
        <v>578</v>
      </c>
      <c r="C89" s="799">
        <v>0.05853659</v>
      </c>
      <c r="D89" s="799">
        <v>0</v>
      </c>
      <c r="E89" s="799">
        <v>0</v>
      </c>
      <c r="F89" s="799">
        <v>0.16503310000000002</v>
      </c>
      <c r="G89" s="799">
        <v>0.22356969000000002</v>
      </c>
      <c r="H89" s="799">
        <v>0</v>
      </c>
      <c r="I89" s="799">
        <v>0</v>
      </c>
      <c r="J89" s="799">
        <v>0</v>
      </c>
      <c r="K89" s="799">
        <v>0</v>
      </c>
      <c r="L89" s="799">
        <v>0</v>
      </c>
      <c r="M89" s="799">
        <v>0</v>
      </c>
      <c r="N89" s="799">
        <v>0</v>
      </c>
      <c r="O89" s="799">
        <v>0</v>
      </c>
      <c r="P89" s="799">
        <v>0</v>
      </c>
      <c r="Q89" s="799">
        <v>0</v>
      </c>
      <c r="R89" s="799">
        <v>0</v>
      </c>
      <c r="S89" s="799">
        <v>0</v>
      </c>
      <c r="T89" s="799">
        <v>0</v>
      </c>
      <c r="U89" s="799">
        <v>0</v>
      </c>
      <c r="V89" s="799">
        <v>0</v>
      </c>
      <c r="W89" s="799">
        <v>0</v>
      </c>
      <c r="X89" s="799">
        <v>0</v>
      </c>
      <c r="Y89" s="799">
        <v>0</v>
      </c>
      <c r="Z89" s="799">
        <v>0</v>
      </c>
      <c r="AA89" s="799">
        <v>0</v>
      </c>
      <c r="AB89" s="799">
        <v>0</v>
      </c>
      <c r="AC89" s="799">
        <v>0</v>
      </c>
      <c r="AD89" s="799">
        <v>0</v>
      </c>
      <c r="AE89" s="799">
        <v>0</v>
      </c>
      <c r="AF89" s="799">
        <v>0</v>
      </c>
      <c r="AG89" s="799">
        <v>0</v>
      </c>
      <c r="AH89" s="799">
        <v>0</v>
      </c>
      <c r="AI89" s="799">
        <v>0</v>
      </c>
      <c r="AJ89" s="799">
        <v>0</v>
      </c>
      <c r="AK89" s="799">
        <v>0</v>
      </c>
      <c r="AL89" s="799">
        <v>0</v>
      </c>
      <c r="AM89" s="799">
        <v>0</v>
      </c>
      <c r="AN89" s="799">
        <v>0</v>
      </c>
      <c r="AO89" s="799">
        <v>0</v>
      </c>
      <c r="AP89" s="799">
        <v>0</v>
      </c>
      <c r="AQ89" s="799">
        <v>0</v>
      </c>
      <c r="AR89" s="799">
        <v>0</v>
      </c>
      <c r="AS89" s="799">
        <v>0</v>
      </c>
      <c r="AT89" s="799">
        <v>0</v>
      </c>
      <c r="AU89" s="800">
        <v>0</v>
      </c>
      <c r="AV89" s="799">
        <v>-0.09613075000000004</v>
      </c>
      <c r="AW89" s="799">
        <v>-1.46033859</v>
      </c>
      <c r="AX89" s="799">
        <v>-0.8537376999999999</v>
      </c>
      <c r="AY89" s="799">
        <v>-0.5993299899999999</v>
      </c>
      <c r="AZ89" s="799">
        <v>-3.0095370299999997</v>
      </c>
      <c r="BA89" s="799">
        <v>-1.04398158</v>
      </c>
    </row>
    <row r="90" spans="2:53" s="21" customFormat="1" ht="14.25" customHeight="1">
      <c r="B90" s="798" t="s">
        <v>579</v>
      </c>
      <c r="C90" s="799">
        <v>0</v>
      </c>
      <c r="D90" s="799">
        <v>0</v>
      </c>
      <c r="E90" s="799">
        <v>0</v>
      </c>
      <c r="F90" s="799">
        <v>0</v>
      </c>
      <c r="G90" s="799">
        <v>0</v>
      </c>
      <c r="H90" s="799">
        <v>0</v>
      </c>
      <c r="I90" s="799">
        <v>0</v>
      </c>
      <c r="J90" s="799">
        <v>0</v>
      </c>
      <c r="K90" s="799">
        <v>0</v>
      </c>
      <c r="L90" s="799">
        <v>0</v>
      </c>
      <c r="M90" s="799">
        <v>0</v>
      </c>
      <c r="N90" s="799">
        <v>0</v>
      </c>
      <c r="O90" s="799">
        <v>0</v>
      </c>
      <c r="P90" s="799">
        <v>0</v>
      </c>
      <c r="Q90" s="799">
        <v>0</v>
      </c>
      <c r="R90" s="799">
        <v>0</v>
      </c>
      <c r="S90" s="799">
        <v>0</v>
      </c>
      <c r="T90" s="799">
        <v>0</v>
      </c>
      <c r="U90" s="799">
        <v>0</v>
      </c>
      <c r="V90" s="799">
        <v>0</v>
      </c>
      <c r="W90" s="799">
        <v>0</v>
      </c>
      <c r="X90" s="799">
        <v>0</v>
      </c>
      <c r="Y90" s="799">
        <v>0</v>
      </c>
      <c r="Z90" s="799">
        <v>0</v>
      </c>
      <c r="AA90" s="799">
        <v>0</v>
      </c>
      <c r="AB90" s="799">
        <v>0</v>
      </c>
      <c r="AC90" s="799">
        <v>0</v>
      </c>
      <c r="AD90" s="799">
        <v>0</v>
      </c>
      <c r="AE90" s="799">
        <v>0</v>
      </c>
      <c r="AF90" s="799">
        <v>0</v>
      </c>
      <c r="AG90" s="799">
        <v>0</v>
      </c>
      <c r="AH90" s="799">
        <v>0</v>
      </c>
      <c r="AI90" s="799">
        <v>0</v>
      </c>
      <c r="AJ90" s="799">
        <v>0</v>
      </c>
      <c r="AK90" s="799">
        <v>0</v>
      </c>
      <c r="AL90" s="799">
        <v>0</v>
      </c>
      <c r="AM90" s="799">
        <v>0</v>
      </c>
      <c r="AN90" s="799">
        <v>0</v>
      </c>
      <c r="AO90" s="799">
        <v>0</v>
      </c>
      <c r="AP90" s="799">
        <v>0</v>
      </c>
      <c r="AQ90" s="799">
        <v>0</v>
      </c>
      <c r="AR90" s="799">
        <v>0</v>
      </c>
      <c r="AS90" s="799">
        <v>0</v>
      </c>
      <c r="AT90" s="799">
        <v>0</v>
      </c>
      <c r="AU90" s="800">
        <v>0</v>
      </c>
      <c r="AV90" s="799">
        <v>0</v>
      </c>
      <c r="AW90" s="799">
        <v>0</v>
      </c>
      <c r="AX90" s="799">
        <v>0</v>
      </c>
      <c r="AY90" s="799">
        <v>0</v>
      </c>
      <c r="AZ90" s="799">
        <v>0</v>
      </c>
      <c r="BA90" s="799">
        <v>0</v>
      </c>
    </row>
    <row r="91" spans="2:53" s="21" customFormat="1" ht="15">
      <c r="B91" s="798" t="s">
        <v>580</v>
      </c>
      <c r="C91" s="799">
        <v>242.57089834645842</v>
      </c>
      <c r="D91" s="799">
        <v>175.67050447081323</v>
      </c>
      <c r="E91" s="799">
        <v>172.56513476938184</v>
      </c>
      <c r="F91" s="799">
        <v>198.31237086597423</v>
      </c>
      <c r="G91" s="799">
        <v>789.1189084526277</v>
      </c>
      <c r="H91" s="799">
        <v>170.32734686150124</v>
      </c>
      <c r="I91" s="799">
        <v>302.7845266025006</v>
      </c>
      <c r="J91" s="799">
        <v>501.0771009984532</v>
      </c>
      <c r="K91" s="799">
        <v>393.55373513725476</v>
      </c>
      <c r="L91" s="799">
        <v>1367.7427095997098</v>
      </c>
      <c r="M91" s="799">
        <v>631.0946665049511</v>
      </c>
      <c r="N91" s="799">
        <v>579.0204695590571</v>
      </c>
      <c r="O91" s="799">
        <v>730.8969775328377</v>
      </c>
      <c r="P91" s="799">
        <v>1567.4572855457036</v>
      </c>
      <c r="Q91" s="799">
        <v>3508.4693991425497</v>
      </c>
      <c r="R91" s="799">
        <v>240.35483349581546</v>
      </c>
      <c r="S91" s="799">
        <v>783.4831670716785</v>
      </c>
      <c r="T91" s="799">
        <v>437.3733351769939</v>
      </c>
      <c r="U91" s="799">
        <v>934.2506059725839</v>
      </c>
      <c r="V91" s="799">
        <v>2395.4619417170716</v>
      </c>
      <c r="W91" s="799">
        <v>476.2096674266354</v>
      </c>
      <c r="X91" s="799">
        <v>608.0582353003348</v>
      </c>
      <c r="Y91" s="799">
        <v>603.462985797027</v>
      </c>
      <c r="Z91" s="799">
        <v>351.7808653450834</v>
      </c>
      <c r="AA91" s="799">
        <v>2039.5117538690806</v>
      </c>
      <c r="AB91" s="799">
        <v>855.5113477674722</v>
      </c>
      <c r="AC91" s="799">
        <v>484.58440115834264</v>
      </c>
      <c r="AD91" s="799">
        <v>503.66241797604005</v>
      </c>
      <c r="AE91" s="799">
        <v>592.2536052131884</v>
      </c>
      <c r="AF91" s="799">
        <v>2436.0117721150436</v>
      </c>
      <c r="AG91" s="799">
        <v>598.3503694224839</v>
      </c>
      <c r="AH91" s="799">
        <v>462.0305104153278</v>
      </c>
      <c r="AI91" s="799">
        <v>489.63832185600234</v>
      </c>
      <c r="AJ91" s="799">
        <v>99.86926032190253</v>
      </c>
      <c r="AK91" s="799">
        <v>1649.8884620157166</v>
      </c>
      <c r="AL91" s="799">
        <v>221.62790516951952</v>
      </c>
      <c r="AM91" s="799">
        <v>302.89541042875277</v>
      </c>
      <c r="AN91" s="799">
        <v>233.70022310418003</v>
      </c>
      <c r="AO91" s="799">
        <v>674.6969970266007</v>
      </c>
      <c r="AP91" s="799">
        <v>1432.920535729053</v>
      </c>
      <c r="AQ91" s="799">
        <v>272.4202790245079</v>
      </c>
      <c r="AR91" s="799">
        <v>371.30011919826444</v>
      </c>
      <c r="AS91" s="799">
        <v>367.6790166190196</v>
      </c>
      <c r="AT91" s="799">
        <v>417.98954875951824</v>
      </c>
      <c r="AU91" s="800">
        <v>1429.38896360131</v>
      </c>
      <c r="AV91" s="799">
        <v>317.12477525519614</v>
      </c>
      <c r="AW91" s="799">
        <v>350.6310732554135</v>
      </c>
      <c r="AX91" s="799">
        <v>165.49453199000948</v>
      </c>
      <c r="AY91" s="799">
        <v>342.90127372375844</v>
      </c>
      <c r="AZ91" s="799">
        <v>1176.1516542243776</v>
      </c>
      <c r="BA91" s="799">
        <v>242.0322594812082</v>
      </c>
    </row>
    <row r="92" spans="2:53" s="21" customFormat="1" ht="15">
      <c r="B92" s="798" t="s">
        <v>581</v>
      </c>
      <c r="C92" s="799">
        <v>0</v>
      </c>
      <c r="D92" s="799">
        <v>0</v>
      </c>
      <c r="E92" s="799">
        <v>0.025</v>
      </c>
      <c r="F92" s="799">
        <v>0.2</v>
      </c>
      <c r="G92" s="799">
        <v>0.225</v>
      </c>
      <c r="H92" s="799">
        <v>0.329975</v>
      </c>
      <c r="I92" s="799">
        <v>0.3431867</v>
      </c>
      <c r="J92" s="799">
        <v>0.1948</v>
      </c>
      <c r="K92" s="799">
        <v>0.179992</v>
      </c>
      <c r="L92" s="799">
        <v>1.0479537</v>
      </c>
      <c r="M92" s="799">
        <v>0.343</v>
      </c>
      <c r="N92" s="799">
        <v>0.339</v>
      </c>
      <c r="O92" s="799">
        <v>0.1495</v>
      </c>
      <c r="P92" s="799">
        <v>0.1075</v>
      </c>
      <c r="Q92" s="799">
        <v>0.9390000000000001</v>
      </c>
      <c r="R92" s="799">
        <v>0.06262</v>
      </c>
      <c r="S92" s="799">
        <v>0.13026</v>
      </c>
      <c r="T92" s="799">
        <v>0.1079</v>
      </c>
      <c r="U92" s="799">
        <v>0.07436045999999999</v>
      </c>
      <c r="V92" s="799">
        <v>0.37514046</v>
      </c>
      <c r="W92" s="799">
        <v>0.04597</v>
      </c>
      <c r="X92" s="799">
        <v>0.078922</v>
      </c>
      <c r="Y92" s="799">
        <v>0.0929</v>
      </c>
      <c r="Z92" s="799">
        <v>0.1</v>
      </c>
      <c r="AA92" s="799">
        <v>0.317792</v>
      </c>
      <c r="AB92" s="799">
        <v>0</v>
      </c>
      <c r="AC92" s="799">
        <v>0</v>
      </c>
      <c r="AD92" s="799">
        <v>0</v>
      </c>
      <c r="AE92" s="799">
        <v>0</v>
      </c>
      <c r="AF92" s="799">
        <v>0</v>
      </c>
      <c r="AG92" s="799">
        <v>0</v>
      </c>
      <c r="AH92" s="799">
        <v>0</v>
      </c>
      <c r="AI92" s="799">
        <v>0</v>
      </c>
      <c r="AJ92" s="799">
        <v>0</v>
      </c>
      <c r="AK92" s="799">
        <v>0</v>
      </c>
      <c r="AL92" s="799">
        <v>0</v>
      </c>
      <c r="AM92" s="799">
        <v>0</v>
      </c>
      <c r="AN92" s="799">
        <v>0</v>
      </c>
      <c r="AO92" s="799">
        <v>0</v>
      </c>
      <c r="AP92" s="799">
        <v>0</v>
      </c>
      <c r="AQ92" s="799">
        <v>0</v>
      </c>
      <c r="AR92" s="799">
        <v>0</v>
      </c>
      <c r="AS92" s="799">
        <v>0</v>
      </c>
      <c r="AT92" s="799">
        <v>0</v>
      </c>
      <c r="AU92" s="800">
        <v>0</v>
      </c>
      <c r="AV92" s="799">
        <v>0.06487</v>
      </c>
      <c r="AW92" s="799">
        <v>0.02887</v>
      </c>
      <c r="AX92" s="799">
        <v>0.0103</v>
      </c>
      <c r="AY92" s="799">
        <v>0.05992</v>
      </c>
      <c r="AZ92" s="799">
        <v>0.16396</v>
      </c>
      <c r="BA92" s="799">
        <v>0.045</v>
      </c>
    </row>
    <row r="93" spans="2:53" s="21" customFormat="1" ht="15">
      <c r="B93" s="798" t="s">
        <v>582</v>
      </c>
      <c r="C93" s="799">
        <v>3.278813053674525</v>
      </c>
      <c r="D93" s="799">
        <v>5.460305523838856</v>
      </c>
      <c r="E93" s="799">
        <v>7.491389151493902</v>
      </c>
      <c r="F93" s="799">
        <v>4.970004164108179</v>
      </c>
      <c r="G93" s="799">
        <v>21.20051189311546</v>
      </c>
      <c r="H93" s="799">
        <v>3.8</v>
      </c>
      <c r="I93" s="799">
        <v>8.499027194960236</v>
      </c>
      <c r="J93" s="799">
        <v>12.481102798460535</v>
      </c>
      <c r="K93" s="799">
        <v>12.991051403587372</v>
      </c>
      <c r="L93" s="799">
        <v>37.784395466767535</v>
      </c>
      <c r="M93" s="799">
        <v>10.014452641138648</v>
      </c>
      <c r="N93" s="799">
        <v>17.356875959361318</v>
      </c>
      <c r="O93" s="799">
        <v>18.35388760651789</v>
      </c>
      <c r="P93" s="799">
        <v>32.15071381293785</v>
      </c>
      <c r="Q93" s="799">
        <v>77.8759300199557</v>
      </c>
      <c r="R93" s="799">
        <v>23.460502950081956</v>
      </c>
      <c r="S93" s="799">
        <v>93.45678233079552</v>
      </c>
      <c r="T93" s="799">
        <v>19.0096682246594</v>
      </c>
      <c r="U93" s="799">
        <v>23.32280196118278</v>
      </c>
      <c r="V93" s="799">
        <v>159.24975546671968</v>
      </c>
      <c r="W93" s="799">
        <v>23.742152741301787</v>
      </c>
      <c r="X93" s="799">
        <v>12.375879331428413</v>
      </c>
      <c r="Y93" s="799">
        <v>22.765199371163085</v>
      </c>
      <c r="Z93" s="799">
        <v>15.459880056165844</v>
      </c>
      <c r="AA93" s="799">
        <v>74.34311150005914</v>
      </c>
      <c r="AB93" s="799">
        <v>87.91200435459541</v>
      </c>
      <c r="AC93" s="799">
        <v>32.39993497297814</v>
      </c>
      <c r="AD93" s="799">
        <v>10.206089037927368</v>
      </c>
      <c r="AE93" s="799">
        <v>134.7402881475604</v>
      </c>
      <c r="AF93" s="799">
        <v>265.25831651306135</v>
      </c>
      <c r="AG93" s="799">
        <v>1.1752453110779193</v>
      </c>
      <c r="AH93" s="799">
        <v>14.256193853868623</v>
      </c>
      <c r="AI93" s="799">
        <v>29.881497446197084</v>
      </c>
      <c r="AJ93" s="799">
        <v>27.529409124338432</v>
      </c>
      <c r="AK93" s="799">
        <v>72.84234573548206</v>
      </c>
      <c r="AL93" s="799">
        <v>34.781416452726745</v>
      </c>
      <c r="AM93" s="799">
        <v>12.865913264001298</v>
      </c>
      <c r="AN93" s="799">
        <v>24.87163065546567</v>
      </c>
      <c r="AO93" s="799">
        <v>13.700139922706171</v>
      </c>
      <c r="AP93" s="799">
        <v>86.21910029489989</v>
      </c>
      <c r="AQ93" s="799">
        <v>20.669410296288767</v>
      </c>
      <c r="AR93" s="799">
        <v>42.200439972980206</v>
      </c>
      <c r="AS93" s="799">
        <v>15.087718702706935</v>
      </c>
      <c r="AT93" s="799">
        <v>42.54966262448564</v>
      </c>
      <c r="AU93" s="800">
        <v>120.50723159646154</v>
      </c>
      <c r="AV93" s="799">
        <v>24.778274563017803</v>
      </c>
      <c r="AW93" s="799">
        <v>53.081758605888055</v>
      </c>
      <c r="AX93" s="799">
        <v>20.27603946752859</v>
      </c>
      <c r="AY93" s="799">
        <v>251.1157206220226</v>
      </c>
      <c r="AZ93" s="799">
        <v>349.25179325845704</v>
      </c>
      <c r="BA93" s="799">
        <v>45.56912433465455</v>
      </c>
    </row>
    <row r="94" spans="2:53" s="21" customFormat="1" ht="14.25" customHeight="1">
      <c r="B94" s="798" t="s">
        <v>384</v>
      </c>
      <c r="C94" s="799"/>
      <c r="D94" s="799"/>
      <c r="E94" s="799">
        <v>0.41977471061817817</v>
      </c>
      <c r="F94" s="799">
        <v>0.3895223392954489</v>
      </c>
      <c r="G94" s="799">
        <v>0.809297049913627</v>
      </c>
      <c r="H94" s="799">
        <v>0.5331278745046645</v>
      </c>
      <c r="I94" s="799">
        <v>0.8137274882961681</v>
      </c>
      <c r="J94" s="799">
        <v>0.37719585069180817</v>
      </c>
      <c r="K94" s="799">
        <v>0.21828986309832468</v>
      </c>
      <c r="L94" s="799">
        <v>1.9423410765909654</v>
      </c>
      <c r="M94" s="799">
        <v>-0.5796383061739425</v>
      </c>
      <c r="N94" s="799">
        <v>0.08935979567190427</v>
      </c>
      <c r="O94" s="799">
        <v>-0.0027070522324103173</v>
      </c>
      <c r="P94" s="799">
        <v>0.26451626231092035</v>
      </c>
      <c r="Q94" s="799">
        <v>-0.2284693004235282</v>
      </c>
      <c r="R94" s="799">
        <v>0.1965181504702029</v>
      </c>
      <c r="S94" s="799">
        <v>0.29375887447652677</v>
      </c>
      <c r="T94" s="799">
        <v>0.9196149198514791</v>
      </c>
      <c r="U94" s="799">
        <v>3.7973799498266554</v>
      </c>
      <c r="V94" s="799">
        <v>5.207271894624864</v>
      </c>
      <c r="W94" s="799">
        <v>0.4139594023420077</v>
      </c>
      <c r="X94" s="799">
        <v>0.6094797003145603</v>
      </c>
      <c r="Y94" s="799">
        <v>0.5729303220857621</v>
      </c>
      <c r="Z94" s="799">
        <v>4.813276442507813</v>
      </c>
      <c r="AA94" s="799">
        <v>6.409645867250143</v>
      </c>
      <c r="AB94" s="799">
        <v>3.9635615607809243</v>
      </c>
      <c r="AC94" s="799">
        <v>6.616715248456987</v>
      </c>
      <c r="AD94" s="799">
        <v>1.0514018462648878</v>
      </c>
      <c r="AE94" s="799">
        <v>3.073640276158878</v>
      </c>
      <c r="AF94" s="799">
        <v>14.705318931661678</v>
      </c>
      <c r="AG94" s="799">
        <v>2.218704498749401</v>
      </c>
      <c r="AH94" s="799">
        <v>0.38928004235001334</v>
      </c>
      <c r="AI94" s="799">
        <v>3.2101685126353257</v>
      </c>
      <c r="AJ94" s="799">
        <v>2.754009658643864</v>
      </c>
      <c r="AK94" s="799">
        <v>8.572162712378603</v>
      </c>
      <c r="AL94" s="799">
        <v>1.2036018541890818</v>
      </c>
      <c r="AM94" s="799">
        <v>2.582316703696642</v>
      </c>
      <c r="AN94" s="799">
        <v>5.475842117217733</v>
      </c>
      <c r="AO94" s="799">
        <v>1.9045155389197554</v>
      </c>
      <c r="AP94" s="799">
        <v>11.166276214023211</v>
      </c>
      <c r="AQ94" s="799">
        <v>-0.41102083167818626</v>
      </c>
      <c r="AR94" s="799">
        <v>2.01024750996338</v>
      </c>
      <c r="AS94" s="799">
        <v>2.106964685788958</v>
      </c>
      <c r="AT94" s="799">
        <v>3.557390584916119</v>
      </c>
      <c r="AU94" s="800">
        <v>7.263581948990271</v>
      </c>
      <c r="AV94" s="799">
        <v>0.8012941596086545</v>
      </c>
      <c r="AW94" s="799">
        <v>1.1091421622803832</v>
      </c>
      <c r="AX94" s="799">
        <v>0.9928049023235208</v>
      </c>
      <c r="AY94" s="799">
        <v>0.7262403627148044</v>
      </c>
      <c r="AZ94" s="799">
        <v>3.629481586927363</v>
      </c>
      <c r="BA94" s="799">
        <v>5.6115345942185195</v>
      </c>
    </row>
    <row r="95" spans="2:53" s="21" customFormat="1" ht="14.25" customHeight="1">
      <c r="B95" s="798" t="s">
        <v>385</v>
      </c>
      <c r="C95" s="799">
        <v>0.15533042000000002</v>
      </c>
      <c r="D95" s="799">
        <v>1.0330265600000001</v>
      </c>
      <c r="E95" s="799">
        <v>6.1086777</v>
      </c>
      <c r="F95" s="799">
        <v>1.2919694</v>
      </c>
      <c r="G95" s="799">
        <v>8.58900408</v>
      </c>
      <c r="H95" s="799">
        <v>0.6724969799999999</v>
      </c>
      <c r="I95" s="799">
        <v>0.020047130000000003</v>
      </c>
      <c r="J95" s="799">
        <v>1.45776993</v>
      </c>
      <c r="K95" s="799">
        <v>0.468578</v>
      </c>
      <c r="L95" s="799">
        <v>2.61889204</v>
      </c>
      <c r="M95" s="799">
        <v>0.350702</v>
      </c>
      <c r="N95" s="799">
        <v>3.677902</v>
      </c>
      <c r="O95" s="799">
        <v>2.838252</v>
      </c>
      <c r="P95" s="799">
        <v>14.63511179</v>
      </c>
      <c r="Q95" s="799">
        <v>21.501967790000002</v>
      </c>
      <c r="R95" s="799">
        <v>5.789666</v>
      </c>
      <c r="S95" s="799">
        <v>0.623766</v>
      </c>
      <c r="T95" s="799">
        <v>0.383536</v>
      </c>
      <c r="U95" s="799">
        <v>0.33006</v>
      </c>
      <c r="V95" s="799">
        <v>7.127028000000001</v>
      </c>
      <c r="W95" s="799">
        <v>0.59303503</v>
      </c>
      <c r="X95" s="799">
        <v>0.75548252</v>
      </c>
      <c r="Y95" s="799">
        <v>4.43793908</v>
      </c>
      <c r="Z95" s="799">
        <v>9.22353849</v>
      </c>
      <c r="AA95" s="799">
        <v>15.009995119999997</v>
      </c>
      <c r="AB95" s="799">
        <v>-0.41234080000000006</v>
      </c>
      <c r="AC95" s="799">
        <v>-2.85194725</v>
      </c>
      <c r="AD95" s="799">
        <v>0.656612</v>
      </c>
      <c r="AE95" s="799">
        <v>0.9143201300000001</v>
      </c>
      <c r="AF95" s="799">
        <v>-1.6933559199999997</v>
      </c>
      <c r="AG95" s="799">
        <v>1.59404592</v>
      </c>
      <c r="AH95" s="799">
        <v>1.20815414</v>
      </c>
      <c r="AI95" s="799">
        <v>0.7670416600000001</v>
      </c>
      <c r="AJ95" s="799">
        <v>2.61585008</v>
      </c>
      <c r="AK95" s="799">
        <v>6.1850918</v>
      </c>
      <c r="AL95" s="799">
        <v>7.73694788</v>
      </c>
      <c r="AM95" s="799">
        <v>1.63872755</v>
      </c>
      <c r="AN95" s="799">
        <v>-0.1282792800000001</v>
      </c>
      <c r="AO95" s="799">
        <v>1.57052273</v>
      </c>
      <c r="AP95" s="799">
        <v>10.81791888</v>
      </c>
      <c r="AQ95" s="799">
        <v>1.2394754900000002</v>
      </c>
      <c r="AR95" s="799">
        <v>12.674045940000003</v>
      </c>
      <c r="AS95" s="799">
        <v>8.392443750000002</v>
      </c>
      <c r="AT95" s="799">
        <v>0.39319419000000005</v>
      </c>
      <c r="AU95" s="800">
        <v>22.699159370000004</v>
      </c>
      <c r="AV95" s="799">
        <v>-1.7124994900000003</v>
      </c>
      <c r="AW95" s="799">
        <v>1.3507437800000002</v>
      </c>
      <c r="AX95" s="799">
        <v>1.10113669</v>
      </c>
      <c r="AY95" s="799">
        <v>1.27721304</v>
      </c>
      <c r="AZ95" s="799">
        <v>2.0165940199999994</v>
      </c>
      <c r="BA95" s="799">
        <v>0.9967580899999999</v>
      </c>
    </row>
    <row r="96" spans="2:53" s="21" customFormat="1" ht="14.25" customHeight="1">
      <c r="B96" s="798" t="s">
        <v>583</v>
      </c>
      <c r="C96" s="799">
        <v>0.6175868351462598</v>
      </c>
      <c r="D96" s="799">
        <v>0.726630624708841</v>
      </c>
      <c r="E96" s="799">
        <v>1.2630414872462006</v>
      </c>
      <c r="F96" s="799">
        <v>1.6150369848569874</v>
      </c>
      <c r="G96" s="799">
        <v>4.222295931958289</v>
      </c>
      <c r="H96" s="799">
        <v>3.353209689360038</v>
      </c>
      <c r="I96" s="799">
        <v>4.131428668964241</v>
      </c>
      <c r="J96" s="799">
        <v>2.601833040929357</v>
      </c>
      <c r="K96" s="799">
        <v>5.787900391003867</v>
      </c>
      <c r="L96" s="799">
        <v>15.874371790257502</v>
      </c>
      <c r="M96" s="799">
        <v>5.383611703676368</v>
      </c>
      <c r="N96" s="799">
        <v>5.172002655691999</v>
      </c>
      <c r="O96" s="799">
        <v>7.515791910700612</v>
      </c>
      <c r="P96" s="799">
        <v>7.2944239495128524</v>
      </c>
      <c r="Q96" s="799">
        <v>25.36583021958183</v>
      </c>
      <c r="R96" s="799">
        <v>11.491739289620506</v>
      </c>
      <c r="S96" s="799">
        <v>11.74284705881504</v>
      </c>
      <c r="T96" s="799">
        <v>8.285365413799818</v>
      </c>
      <c r="U96" s="799">
        <v>12.22007452533854</v>
      </c>
      <c r="V96" s="799">
        <v>43.740026287573905</v>
      </c>
      <c r="W96" s="799">
        <v>12.149225485706058</v>
      </c>
      <c r="X96" s="799">
        <v>3.557292084697518</v>
      </c>
      <c r="Y96" s="799">
        <v>1.6273192324824</v>
      </c>
      <c r="Z96" s="799">
        <v>1.6915673488772842</v>
      </c>
      <c r="AA96" s="799">
        <v>19.02540415176326</v>
      </c>
      <c r="AB96" s="799">
        <v>1.1076789770009565</v>
      </c>
      <c r="AC96" s="799">
        <v>-0.1346132211084825</v>
      </c>
      <c r="AD96" s="799">
        <v>-4.6308109309269465</v>
      </c>
      <c r="AE96" s="799">
        <v>2.075154932779954</v>
      </c>
      <c r="AF96" s="799">
        <v>-1.5825902422545184</v>
      </c>
      <c r="AG96" s="799">
        <v>1.1908186981540083</v>
      </c>
      <c r="AH96" s="799">
        <v>15.25285835263948</v>
      </c>
      <c r="AI96" s="799">
        <v>15.527093765632483</v>
      </c>
      <c r="AJ96" s="799">
        <v>10.906332851802295</v>
      </c>
      <c r="AK96" s="799">
        <v>42.877103668228266</v>
      </c>
      <c r="AL96" s="799">
        <v>7.294481258330776</v>
      </c>
      <c r="AM96" s="799">
        <v>3.33918113666684</v>
      </c>
      <c r="AN96" s="799">
        <v>1.3471926343904113</v>
      </c>
      <c r="AO96" s="799">
        <v>0.7971378465301009</v>
      </c>
      <c r="AP96" s="799">
        <v>12.777992875918128</v>
      </c>
      <c r="AQ96" s="799">
        <v>2.174267324570467</v>
      </c>
      <c r="AR96" s="799">
        <v>2.707255945614548</v>
      </c>
      <c r="AS96" s="799">
        <v>4.506279726798903</v>
      </c>
      <c r="AT96" s="799">
        <v>3.273360823703374</v>
      </c>
      <c r="AU96" s="800">
        <v>12.661163820687293</v>
      </c>
      <c r="AV96" s="799">
        <v>2.5353591611766886</v>
      </c>
      <c r="AW96" s="799">
        <v>4.996876566580406</v>
      </c>
      <c r="AX96" s="799">
        <v>-0.04772782554365654</v>
      </c>
      <c r="AY96" s="799">
        <v>2.4806658091669513</v>
      </c>
      <c r="AZ96" s="799">
        <v>9.96517371138039</v>
      </c>
      <c r="BA96" s="799">
        <v>-0.6008239750687023</v>
      </c>
    </row>
    <row r="97" spans="2:53" s="21" customFormat="1" ht="14.25" customHeight="1">
      <c r="B97" s="798" t="s">
        <v>584</v>
      </c>
      <c r="C97" s="799">
        <v>-0.016800381548041615</v>
      </c>
      <c r="D97" s="799">
        <v>-0.030571686244485086</v>
      </c>
      <c r="E97" s="799">
        <v>-0.1473236785012202</v>
      </c>
      <c r="F97" s="799">
        <v>-0.0628316558851766</v>
      </c>
      <c r="G97" s="799">
        <v>-0.2575274021789235</v>
      </c>
      <c r="H97" s="799">
        <v>0.06569742720341913</v>
      </c>
      <c r="I97" s="799">
        <v>0.10139109591426695</v>
      </c>
      <c r="J97" s="799">
        <v>-0.15940170574877593</v>
      </c>
      <c r="K97" s="799">
        <v>-0.18802549349030834</v>
      </c>
      <c r="L97" s="799">
        <v>-0.1803386761213982</v>
      </c>
      <c r="M97" s="799">
        <v>0.026216237686636713</v>
      </c>
      <c r="N97" s="799">
        <v>-0.37545953912046903</v>
      </c>
      <c r="O97" s="799">
        <v>-0.004981896006969218</v>
      </c>
      <c r="P97" s="799">
        <v>0.2004873254114516</v>
      </c>
      <c r="Q97" s="799">
        <v>-0.15373787202934996</v>
      </c>
      <c r="R97" s="799">
        <v>0.015782738685115788</v>
      </c>
      <c r="S97" s="799">
        <v>0.061190139752904306</v>
      </c>
      <c r="T97" s="799">
        <v>0.3049831826566485</v>
      </c>
      <c r="U97" s="799">
        <v>-0.1990826301153766</v>
      </c>
      <c r="V97" s="799">
        <v>0.18287343097929196</v>
      </c>
      <c r="W97" s="799">
        <v>0.0288264559035033</v>
      </c>
      <c r="X97" s="799">
        <v>0.3694629425307723</v>
      </c>
      <c r="Y97" s="799">
        <v>1.0833919576702773</v>
      </c>
      <c r="Z97" s="799">
        <v>10.393303607845478</v>
      </c>
      <c r="AA97" s="799">
        <v>11.874984963950032</v>
      </c>
      <c r="AB97" s="799">
        <v>0.18282367177566075</v>
      </c>
      <c r="AC97" s="799">
        <v>0.2263282300588602</v>
      </c>
      <c r="AD97" s="799">
        <v>0.45816412460284994</v>
      </c>
      <c r="AE97" s="799">
        <v>-0.09151193603823153</v>
      </c>
      <c r="AF97" s="799">
        <v>0.7758040903991394</v>
      </c>
      <c r="AG97" s="799">
        <v>0.006154568326031999</v>
      </c>
      <c r="AH97" s="799">
        <v>0.3781143106105039</v>
      </c>
      <c r="AI97" s="799">
        <v>4.267768300221966</v>
      </c>
      <c r="AJ97" s="799">
        <v>-0.08016654169525181</v>
      </c>
      <c r="AK97" s="799">
        <v>4.57187063746325</v>
      </c>
      <c r="AL97" s="799">
        <v>-0.23516238279698534</v>
      </c>
      <c r="AM97" s="799">
        <v>2.59041351941286</v>
      </c>
      <c r="AN97" s="799">
        <v>0.09777688585433905</v>
      </c>
      <c r="AO97" s="799">
        <v>0.5134266581836111</v>
      </c>
      <c r="AP97" s="799">
        <v>2.9664546806538246</v>
      </c>
      <c r="AQ97" s="799">
        <v>3.203736799156985</v>
      </c>
      <c r="AR97" s="799">
        <v>0.9404428239096856</v>
      </c>
      <c r="AS97" s="799">
        <v>0.14292792343350622</v>
      </c>
      <c r="AT97" s="799">
        <v>0.08945353406096053</v>
      </c>
      <c r="AU97" s="800">
        <v>4.376561080561137</v>
      </c>
      <c r="AV97" s="799">
        <v>0.2315508933949383</v>
      </c>
      <c r="AW97" s="799">
        <v>0.2865950369466361</v>
      </c>
      <c r="AX97" s="799">
        <v>0.7762273035742044</v>
      </c>
      <c r="AY97" s="799">
        <v>0.8330192049425329</v>
      </c>
      <c r="AZ97" s="799">
        <v>2.127392438858312</v>
      </c>
      <c r="BA97" s="799">
        <v>0.8635432039083702</v>
      </c>
    </row>
    <row r="98" spans="2:53" s="21" customFormat="1" ht="14.25" customHeight="1">
      <c r="B98" s="798" t="s">
        <v>386</v>
      </c>
      <c r="C98" s="799">
        <v>-0.015675038196214627</v>
      </c>
      <c r="D98" s="799">
        <v>-0.02192461623393515</v>
      </c>
      <c r="E98" s="799">
        <v>-0.01558583342316056</v>
      </c>
      <c r="F98" s="799">
        <v>-0.021967512697362516</v>
      </c>
      <c r="G98" s="799">
        <v>-0.07515300055067285</v>
      </c>
      <c r="H98" s="799">
        <v>0.03370256978522326</v>
      </c>
      <c r="I98" s="799">
        <v>0.05463087084760389</v>
      </c>
      <c r="J98" s="799">
        <v>0.03483456247000834</v>
      </c>
      <c r="K98" s="799">
        <v>0.057028307669855095</v>
      </c>
      <c r="L98" s="799">
        <v>0.18019631077269058</v>
      </c>
      <c r="M98" s="799">
        <v>-0.03633141219648637</v>
      </c>
      <c r="N98" s="799">
        <v>-0.031233088636775038</v>
      </c>
      <c r="O98" s="799">
        <v>-0.04510850451404456</v>
      </c>
      <c r="P98" s="799">
        <v>-0.0423969431379982</v>
      </c>
      <c r="Q98" s="799">
        <v>-0.15506994848530414</v>
      </c>
      <c r="R98" s="799">
        <v>-0.00024102486005884077</v>
      </c>
      <c r="S98" s="799">
        <v>-0.00020465954278985993</v>
      </c>
      <c r="T98" s="799">
        <v>0.2798373042852148</v>
      </c>
      <c r="U98" s="799">
        <v>1.9154558790253873</v>
      </c>
      <c r="V98" s="799">
        <v>2.1948474989077535</v>
      </c>
      <c r="W98" s="799">
        <v>1.4987279664648625</v>
      </c>
      <c r="X98" s="799">
        <v>2.1404305557763124</v>
      </c>
      <c r="Y98" s="799">
        <v>2.4439109165900765</v>
      </c>
      <c r="Z98" s="799">
        <v>1.7258761692441233</v>
      </c>
      <c r="AA98" s="799">
        <v>7.8089456080753745</v>
      </c>
      <c r="AB98" s="799">
        <v>1.867284266743108</v>
      </c>
      <c r="AC98" s="799">
        <v>3.3119579927433294</v>
      </c>
      <c r="AD98" s="799">
        <v>3.6020807000024555</v>
      </c>
      <c r="AE98" s="799">
        <v>0.8494310933059981</v>
      </c>
      <c r="AF98" s="799">
        <v>9.630754052794892</v>
      </c>
      <c r="AG98" s="799">
        <v>17.04777436062147</v>
      </c>
      <c r="AH98" s="799">
        <v>36.76482947744225</v>
      </c>
      <c r="AI98" s="799">
        <v>17.05687770282841</v>
      </c>
      <c r="AJ98" s="799">
        <v>1.3077285822308857</v>
      </c>
      <c r="AK98" s="799">
        <v>72.17721012312302</v>
      </c>
      <c r="AL98" s="799">
        <v>0.4829813727867526</v>
      </c>
      <c r="AM98" s="799">
        <v>7.676535863426007</v>
      </c>
      <c r="AN98" s="799">
        <v>1.715539516952036</v>
      </c>
      <c r="AO98" s="799">
        <v>0.7013421202847959</v>
      </c>
      <c r="AP98" s="799">
        <v>10.576398873449591</v>
      </c>
      <c r="AQ98" s="799">
        <v>0.13446337360303523</v>
      </c>
      <c r="AR98" s="799">
        <v>0.6309007320242758</v>
      </c>
      <c r="AS98" s="799">
        <v>0.11024180020399915</v>
      </c>
      <c r="AT98" s="799">
        <v>0.08036845495160634</v>
      </c>
      <c r="AU98" s="800">
        <v>0.9559743607829165</v>
      </c>
      <c r="AV98" s="799">
        <v>7.059273442439446</v>
      </c>
      <c r="AW98" s="799">
        <v>5.608749618390999</v>
      </c>
      <c r="AX98" s="799">
        <v>2.5852952969341927</v>
      </c>
      <c r="AY98" s="799">
        <v>-7.296675882667487</v>
      </c>
      <c r="AZ98" s="799">
        <v>7.956642475097152</v>
      </c>
      <c r="BA98" s="799">
        <v>2.944748345371902</v>
      </c>
    </row>
    <row r="99" spans="2:53" s="21" customFormat="1" ht="14.25" customHeight="1">
      <c r="B99" s="798" t="s">
        <v>585</v>
      </c>
      <c r="C99" s="799">
        <v>0</v>
      </c>
      <c r="D99" s="799">
        <v>0</v>
      </c>
      <c r="E99" s="799">
        <v>0</v>
      </c>
      <c r="F99" s="799">
        <v>0</v>
      </c>
      <c r="G99" s="799">
        <v>0</v>
      </c>
      <c r="H99" s="799">
        <v>0</v>
      </c>
      <c r="I99" s="799">
        <v>0</v>
      </c>
      <c r="J99" s="799">
        <v>0</v>
      </c>
      <c r="K99" s="799">
        <v>0</v>
      </c>
      <c r="L99" s="799">
        <v>0</v>
      </c>
      <c r="M99" s="799">
        <v>0</v>
      </c>
      <c r="N99" s="799">
        <v>0</v>
      </c>
      <c r="O99" s="799">
        <v>0</v>
      </c>
      <c r="P99" s="799">
        <v>0</v>
      </c>
      <c r="Q99" s="799">
        <v>0</v>
      </c>
      <c r="R99" s="799">
        <v>0</v>
      </c>
      <c r="S99" s="799">
        <v>0</v>
      </c>
      <c r="T99" s="799">
        <v>0</v>
      </c>
      <c r="U99" s="799">
        <v>0</v>
      </c>
      <c r="V99" s="799">
        <v>0</v>
      </c>
      <c r="W99" s="799">
        <v>0</v>
      </c>
      <c r="X99" s="799">
        <v>0</v>
      </c>
      <c r="Y99" s="799">
        <v>0</v>
      </c>
      <c r="Z99" s="799">
        <v>0</v>
      </c>
      <c r="AA99" s="799">
        <v>0</v>
      </c>
      <c r="AB99" s="799">
        <v>0</v>
      </c>
      <c r="AC99" s="799">
        <v>0</v>
      </c>
      <c r="AD99" s="799">
        <v>0</v>
      </c>
      <c r="AE99" s="799">
        <v>0</v>
      </c>
      <c r="AF99" s="799">
        <v>0</v>
      </c>
      <c r="AG99" s="799">
        <v>0</v>
      </c>
      <c r="AH99" s="799">
        <v>0</v>
      </c>
      <c r="AI99" s="799">
        <v>0</v>
      </c>
      <c r="AJ99" s="799">
        <v>0</v>
      </c>
      <c r="AK99" s="799">
        <v>0</v>
      </c>
      <c r="AL99" s="799">
        <v>0</v>
      </c>
      <c r="AM99" s="799">
        <v>0</v>
      </c>
      <c r="AN99" s="799">
        <v>0</v>
      </c>
      <c r="AO99" s="799">
        <v>0</v>
      </c>
      <c r="AP99" s="799">
        <v>0</v>
      </c>
      <c r="AQ99" s="799">
        <v>0</v>
      </c>
      <c r="AR99" s="799">
        <v>0</v>
      </c>
      <c r="AS99" s="799">
        <v>0</v>
      </c>
      <c r="AT99" s="799">
        <v>0</v>
      </c>
      <c r="AU99" s="800">
        <v>0</v>
      </c>
      <c r="AV99" s="799">
        <v>0</v>
      </c>
      <c r="AW99" s="799">
        <v>0</v>
      </c>
      <c r="AX99" s="799">
        <v>0</v>
      </c>
      <c r="AY99" s="799">
        <v>0</v>
      </c>
      <c r="AZ99" s="799">
        <v>0</v>
      </c>
      <c r="BA99" s="799">
        <v>0</v>
      </c>
    </row>
    <row r="100" spans="2:53" s="21" customFormat="1" ht="14.25" customHeight="1">
      <c r="B100" s="798" t="s">
        <v>387</v>
      </c>
      <c r="C100" s="799">
        <v>5.807261227579533</v>
      </c>
      <c r="D100" s="799">
        <v>7.838962456689844</v>
      </c>
      <c r="E100" s="799">
        <v>17.523256120626783</v>
      </c>
      <c r="F100" s="799">
        <v>26.164442543010065</v>
      </c>
      <c r="G100" s="799">
        <v>57.333922347906224</v>
      </c>
      <c r="H100" s="799">
        <v>4.468396732208276</v>
      </c>
      <c r="I100" s="799">
        <v>7.981967114992566</v>
      </c>
      <c r="J100" s="799">
        <v>6.9553763239543684</v>
      </c>
      <c r="K100" s="799">
        <v>9.371571376966228</v>
      </c>
      <c r="L100" s="799">
        <v>28.77731154812144</v>
      </c>
      <c r="M100" s="799">
        <v>7.381320228331638</v>
      </c>
      <c r="N100" s="799">
        <v>2.10717139200818</v>
      </c>
      <c r="O100" s="799">
        <v>8.060925574250271</v>
      </c>
      <c r="P100" s="799">
        <v>-250.57566116036372</v>
      </c>
      <c r="Q100" s="799">
        <v>-233.02624396577363</v>
      </c>
      <c r="R100" s="799">
        <v>17.52441213237869</v>
      </c>
      <c r="S100" s="799">
        <v>4.457869095031913</v>
      </c>
      <c r="T100" s="799">
        <v>53.90442783362244</v>
      </c>
      <c r="U100" s="799">
        <v>117.67792878757193</v>
      </c>
      <c r="V100" s="799">
        <v>193.56463784860497</v>
      </c>
      <c r="W100" s="799">
        <v>71.57417049481175</v>
      </c>
      <c r="X100" s="799">
        <v>-111.89274436532158</v>
      </c>
      <c r="Y100" s="799">
        <v>-25.862865268312724</v>
      </c>
      <c r="Z100" s="799">
        <v>-28.708440254067156</v>
      </c>
      <c r="AA100" s="799">
        <v>-94.88987939288971</v>
      </c>
      <c r="AB100" s="799">
        <v>2.5166782748110847</v>
      </c>
      <c r="AC100" s="799">
        <v>7.509573199296035</v>
      </c>
      <c r="AD100" s="799">
        <v>37.89737680163631</v>
      </c>
      <c r="AE100" s="799">
        <v>19.1558298000949</v>
      </c>
      <c r="AF100" s="799">
        <v>67.07945807583833</v>
      </c>
      <c r="AG100" s="799">
        <v>38.703712654961436</v>
      </c>
      <c r="AH100" s="799">
        <v>82.17756258899877</v>
      </c>
      <c r="AI100" s="799">
        <v>50.40533114615525</v>
      </c>
      <c r="AJ100" s="799">
        <v>-10.868251858089359</v>
      </c>
      <c r="AK100" s="799">
        <v>160.4183545320261</v>
      </c>
      <c r="AL100" s="799">
        <v>20.435714722441322</v>
      </c>
      <c r="AM100" s="799">
        <v>37.0910719714401</v>
      </c>
      <c r="AN100" s="799">
        <v>30.576600559207463</v>
      </c>
      <c r="AO100" s="799">
        <v>-99.28670879880978</v>
      </c>
      <c r="AP100" s="799">
        <v>-11.1833215457209</v>
      </c>
      <c r="AQ100" s="799">
        <v>31.995546087497704</v>
      </c>
      <c r="AR100" s="799">
        <v>25.48796477643496</v>
      </c>
      <c r="AS100" s="799">
        <v>7.165464975572762</v>
      </c>
      <c r="AT100" s="799">
        <v>25.377872860622723</v>
      </c>
      <c r="AU100" s="800">
        <v>90.02684870012814</v>
      </c>
      <c r="AV100" s="799">
        <v>13.293187913352002</v>
      </c>
      <c r="AW100" s="799">
        <v>10.767501403764431</v>
      </c>
      <c r="AX100" s="799">
        <v>16.115128284971536</v>
      </c>
      <c r="AY100" s="799">
        <v>21.352577012177257</v>
      </c>
      <c r="AZ100" s="799">
        <v>61.52839461426523</v>
      </c>
      <c r="BA100" s="799">
        <v>15.71917344463215</v>
      </c>
    </row>
    <row r="101" spans="2:53" s="21" customFormat="1" ht="14.25" customHeight="1">
      <c r="B101" s="798" t="s">
        <v>274</v>
      </c>
      <c r="C101" s="799">
        <v>28.891618080527802</v>
      </c>
      <c r="D101" s="799">
        <v>59.75401299837736</v>
      </c>
      <c r="E101" s="799">
        <v>25.514075910651858</v>
      </c>
      <c r="F101" s="799">
        <v>51.90561266604755</v>
      </c>
      <c r="G101" s="799">
        <v>166.06531965560458</v>
      </c>
      <c r="H101" s="799">
        <v>23.045758733789597</v>
      </c>
      <c r="I101" s="799">
        <v>46.60280576849067</v>
      </c>
      <c r="J101" s="799">
        <v>38.926260815719935</v>
      </c>
      <c r="K101" s="799">
        <v>71.30571458292054</v>
      </c>
      <c r="L101" s="799">
        <v>179.88053990092072</v>
      </c>
      <c r="M101" s="799">
        <v>65.87948964414305</v>
      </c>
      <c r="N101" s="799">
        <v>237.30625722045298</v>
      </c>
      <c r="O101" s="799">
        <v>185.89191090946116</v>
      </c>
      <c r="P101" s="799">
        <v>505.38705031837003</v>
      </c>
      <c r="Q101" s="799">
        <v>994.4647080924271</v>
      </c>
      <c r="R101" s="799">
        <v>275.64645313975166</v>
      </c>
      <c r="S101" s="799">
        <v>156.10327778236626</v>
      </c>
      <c r="T101" s="799">
        <v>100.11498396884153</v>
      </c>
      <c r="U101" s="799">
        <v>166.25292509659533</v>
      </c>
      <c r="V101" s="799">
        <v>698.1176399875549</v>
      </c>
      <c r="W101" s="799">
        <v>213.07258077118507</v>
      </c>
      <c r="X101" s="799">
        <v>647.1889064822283</v>
      </c>
      <c r="Y101" s="799">
        <v>441.0002282833185</v>
      </c>
      <c r="Z101" s="799">
        <v>794.5565830050346</v>
      </c>
      <c r="AA101" s="799">
        <v>2095.818298541766</v>
      </c>
      <c r="AB101" s="799">
        <v>322.1440656985422</v>
      </c>
      <c r="AC101" s="799">
        <v>710.8597349480611</v>
      </c>
      <c r="AD101" s="799">
        <v>592.3984143329191</v>
      </c>
      <c r="AE101" s="799">
        <v>1179.0706855719957</v>
      </c>
      <c r="AF101" s="799">
        <v>2804.4729005515183</v>
      </c>
      <c r="AG101" s="799">
        <v>336.95850952200783</v>
      </c>
      <c r="AH101" s="799">
        <v>434.1455099455055</v>
      </c>
      <c r="AI101" s="799">
        <v>140.1205606052101</v>
      </c>
      <c r="AJ101" s="799">
        <v>46.28726360059895</v>
      </c>
      <c r="AK101" s="799">
        <v>957.5118436733225</v>
      </c>
      <c r="AL101" s="799">
        <v>143.8367960232151</v>
      </c>
      <c r="AM101" s="799">
        <v>251.04128417270726</v>
      </c>
      <c r="AN101" s="799">
        <v>171.20534749932366</v>
      </c>
      <c r="AO101" s="799">
        <v>164.4275594587829</v>
      </c>
      <c r="AP101" s="799">
        <v>730.510987154029</v>
      </c>
      <c r="AQ101" s="799">
        <v>171.07552601751308</v>
      </c>
      <c r="AR101" s="799">
        <v>-73.97082583611146</v>
      </c>
      <c r="AS101" s="799">
        <v>120.11097339538216</v>
      </c>
      <c r="AT101" s="799">
        <v>523.4289731857098</v>
      </c>
      <c r="AU101" s="800">
        <v>740.6446467624935</v>
      </c>
      <c r="AV101" s="799">
        <v>192.3030505723063</v>
      </c>
      <c r="AW101" s="799">
        <v>482.5034703747074</v>
      </c>
      <c r="AX101" s="799">
        <v>293.41580634186425</v>
      </c>
      <c r="AY101" s="799">
        <v>-39.898185213649754</v>
      </c>
      <c r="AZ101" s="799">
        <v>928.3241420752282</v>
      </c>
      <c r="BA101" s="799">
        <v>439.0197754219841</v>
      </c>
    </row>
    <row r="102" spans="2:53" s="21" customFormat="1" ht="14.25" customHeight="1">
      <c r="B102" s="798" t="s">
        <v>586</v>
      </c>
      <c r="C102" s="799">
        <v>0</v>
      </c>
      <c r="D102" s="799">
        <v>0</v>
      </c>
      <c r="E102" s="799">
        <v>0</v>
      </c>
      <c r="F102" s="799">
        <v>0</v>
      </c>
      <c r="G102" s="799">
        <v>0</v>
      </c>
      <c r="H102" s="799">
        <v>0</v>
      </c>
      <c r="I102" s="799">
        <v>0</v>
      </c>
      <c r="J102" s="799">
        <v>0</v>
      </c>
      <c r="K102" s="799">
        <v>0</v>
      </c>
      <c r="L102" s="799">
        <v>0</v>
      </c>
      <c r="M102" s="799">
        <v>0</v>
      </c>
      <c r="N102" s="799">
        <v>0</v>
      </c>
      <c r="O102" s="799">
        <v>0</v>
      </c>
      <c r="P102" s="799">
        <v>0</v>
      </c>
      <c r="Q102" s="799">
        <v>0</v>
      </c>
      <c r="R102" s="799">
        <v>0</v>
      </c>
      <c r="S102" s="799">
        <v>0</v>
      </c>
      <c r="T102" s="799">
        <v>0</v>
      </c>
      <c r="U102" s="799">
        <v>0</v>
      </c>
      <c r="V102" s="799">
        <v>0</v>
      </c>
      <c r="W102" s="799">
        <v>0</v>
      </c>
      <c r="X102" s="799">
        <v>0</v>
      </c>
      <c r="Y102" s="799">
        <v>0</v>
      </c>
      <c r="Z102" s="799">
        <v>0</v>
      </c>
      <c r="AA102" s="799">
        <v>0</v>
      </c>
      <c r="AB102" s="799">
        <v>0</v>
      </c>
      <c r="AC102" s="799">
        <v>0</v>
      </c>
      <c r="AD102" s="799">
        <v>0</v>
      </c>
      <c r="AE102" s="799">
        <v>0</v>
      </c>
      <c r="AF102" s="799">
        <v>0</v>
      </c>
      <c r="AG102" s="799">
        <v>0</v>
      </c>
      <c r="AH102" s="799">
        <v>0</v>
      </c>
      <c r="AI102" s="799">
        <v>0</v>
      </c>
      <c r="AJ102" s="799">
        <v>0</v>
      </c>
      <c r="AK102" s="799">
        <v>0</v>
      </c>
      <c r="AL102" s="799">
        <v>0</v>
      </c>
      <c r="AM102" s="799">
        <v>0</v>
      </c>
      <c r="AN102" s="799">
        <v>0</v>
      </c>
      <c r="AO102" s="799">
        <v>0</v>
      </c>
      <c r="AP102" s="799">
        <v>0</v>
      </c>
      <c r="AQ102" s="799">
        <v>0</v>
      </c>
      <c r="AR102" s="799">
        <v>0</v>
      </c>
      <c r="AS102" s="799">
        <v>0</v>
      </c>
      <c r="AT102" s="799">
        <v>0</v>
      </c>
      <c r="AU102" s="800">
        <v>0</v>
      </c>
      <c r="AV102" s="799">
        <v>7.5</v>
      </c>
      <c r="AW102" s="799">
        <v>11.00001451</v>
      </c>
      <c r="AX102" s="799">
        <v>15</v>
      </c>
      <c r="AY102" s="799">
        <v>10.983675999999999</v>
      </c>
      <c r="AZ102" s="799">
        <v>44.48369051</v>
      </c>
      <c r="BA102" s="799">
        <v>18</v>
      </c>
    </row>
    <row r="103" spans="2:53" s="21" customFormat="1" ht="14.25" customHeight="1">
      <c r="B103" s="798" t="s">
        <v>587</v>
      </c>
      <c r="C103" s="799">
        <v>0</v>
      </c>
      <c r="D103" s="799">
        <v>0</v>
      </c>
      <c r="E103" s="799">
        <v>0.047</v>
      </c>
      <c r="F103" s="799">
        <v>0</v>
      </c>
      <c r="G103" s="799">
        <v>0.047</v>
      </c>
      <c r="H103" s="799">
        <v>0</v>
      </c>
      <c r="I103" s="799">
        <v>0</v>
      </c>
      <c r="J103" s="799">
        <v>0</v>
      </c>
      <c r="K103" s="799">
        <v>0</v>
      </c>
      <c r="L103" s="799">
        <v>0</v>
      </c>
      <c r="M103" s="799">
        <v>0</v>
      </c>
      <c r="N103" s="799">
        <v>0</v>
      </c>
      <c r="O103" s="799">
        <v>0</v>
      </c>
      <c r="P103" s="799">
        <v>0</v>
      </c>
      <c r="Q103" s="799">
        <v>0</v>
      </c>
      <c r="R103" s="799">
        <v>0</v>
      </c>
      <c r="S103" s="799">
        <v>0</v>
      </c>
      <c r="T103" s="799">
        <v>0</v>
      </c>
      <c r="U103" s="799">
        <v>0</v>
      </c>
      <c r="V103" s="799">
        <v>0</v>
      </c>
      <c r="W103" s="799">
        <v>0</v>
      </c>
      <c r="X103" s="799">
        <v>0</v>
      </c>
      <c r="Y103" s="799">
        <v>0</v>
      </c>
      <c r="Z103" s="799">
        <v>0</v>
      </c>
      <c r="AA103" s="799">
        <v>0</v>
      </c>
      <c r="AB103" s="799">
        <v>0</v>
      </c>
      <c r="AC103" s="799">
        <v>0</v>
      </c>
      <c r="AD103" s="799">
        <v>0</v>
      </c>
      <c r="AE103" s="799">
        <v>0</v>
      </c>
      <c r="AF103" s="799">
        <v>0</v>
      </c>
      <c r="AG103" s="799">
        <v>0</v>
      </c>
      <c r="AH103" s="799">
        <v>0</v>
      </c>
      <c r="AI103" s="799">
        <v>0</v>
      </c>
      <c r="AJ103" s="799">
        <v>0</v>
      </c>
      <c r="AK103" s="799">
        <v>0</v>
      </c>
      <c r="AL103" s="799">
        <v>0</v>
      </c>
      <c r="AM103" s="799">
        <v>0</v>
      </c>
      <c r="AN103" s="799">
        <v>0</v>
      </c>
      <c r="AO103" s="799">
        <v>0</v>
      </c>
      <c r="AP103" s="799">
        <v>0</v>
      </c>
      <c r="AQ103" s="799">
        <v>0</v>
      </c>
      <c r="AR103" s="799">
        <v>0</v>
      </c>
      <c r="AS103" s="799">
        <v>0</v>
      </c>
      <c r="AT103" s="799">
        <v>0</v>
      </c>
      <c r="AU103" s="800">
        <v>0</v>
      </c>
      <c r="AV103" s="799">
        <v>0</v>
      </c>
      <c r="AW103" s="799">
        <v>0</v>
      </c>
      <c r="AX103" s="799">
        <v>0</v>
      </c>
      <c r="AY103" s="799">
        <v>0</v>
      </c>
      <c r="AZ103" s="799">
        <v>0</v>
      </c>
      <c r="BA103" s="799">
        <v>0</v>
      </c>
    </row>
    <row r="104" spans="2:53" s="21" customFormat="1" ht="14.25" customHeight="1">
      <c r="B104" s="798" t="s">
        <v>588</v>
      </c>
      <c r="C104" s="799">
        <v>0</v>
      </c>
      <c r="D104" s="799">
        <v>0</v>
      </c>
      <c r="E104" s="799">
        <v>0.235</v>
      </c>
      <c r="F104" s="799">
        <v>-0.040008</v>
      </c>
      <c r="G104" s="799">
        <v>0.194992</v>
      </c>
      <c r="H104" s="799">
        <v>0</v>
      </c>
      <c r="I104" s="799">
        <v>0</v>
      </c>
      <c r="J104" s="799">
        <v>0</v>
      </c>
      <c r="K104" s="799">
        <v>0</v>
      </c>
      <c r="L104" s="799">
        <v>0</v>
      </c>
      <c r="M104" s="799">
        <v>0</v>
      </c>
      <c r="N104" s="799">
        <v>0</v>
      </c>
      <c r="O104" s="799">
        <v>0</v>
      </c>
      <c r="P104" s="799">
        <v>0</v>
      </c>
      <c r="Q104" s="799">
        <v>0</v>
      </c>
      <c r="R104" s="799">
        <v>0</v>
      </c>
      <c r="S104" s="799">
        <v>0</v>
      </c>
      <c r="T104" s="799">
        <v>0</v>
      </c>
      <c r="U104" s="799">
        <v>0</v>
      </c>
      <c r="V104" s="799">
        <v>0</v>
      </c>
      <c r="W104" s="799">
        <v>0</v>
      </c>
      <c r="X104" s="799">
        <v>0</v>
      </c>
      <c r="Y104" s="799">
        <v>0</v>
      </c>
      <c r="Z104" s="799">
        <v>0</v>
      </c>
      <c r="AA104" s="799">
        <v>0</v>
      </c>
      <c r="AB104" s="799">
        <v>0</v>
      </c>
      <c r="AC104" s="799">
        <v>0</v>
      </c>
      <c r="AD104" s="799">
        <v>0</v>
      </c>
      <c r="AE104" s="799">
        <v>0</v>
      </c>
      <c r="AF104" s="799">
        <v>0</v>
      </c>
      <c r="AG104" s="799">
        <v>0</v>
      </c>
      <c r="AH104" s="799">
        <v>0</v>
      </c>
      <c r="AI104" s="799">
        <v>0</v>
      </c>
      <c r="AJ104" s="799">
        <v>0</v>
      </c>
      <c r="AK104" s="799">
        <v>0</v>
      </c>
      <c r="AL104" s="799">
        <v>0</v>
      </c>
      <c r="AM104" s="799">
        <v>0</v>
      </c>
      <c r="AN104" s="799">
        <v>0</v>
      </c>
      <c r="AO104" s="799">
        <v>0</v>
      </c>
      <c r="AP104" s="799">
        <v>0</v>
      </c>
      <c r="AQ104" s="799">
        <v>0</v>
      </c>
      <c r="AR104" s="799">
        <v>0</v>
      </c>
      <c r="AS104" s="799">
        <v>0</v>
      </c>
      <c r="AT104" s="799">
        <v>0</v>
      </c>
      <c r="AU104" s="800">
        <v>0</v>
      </c>
      <c r="AV104" s="799">
        <v>0.03</v>
      </c>
      <c r="AW104" s="799">
        <v>0</v>
      </c>
      <c r="AX104" s="799">
        <v>0</v>
      </c>
      <c r="AY104" s="799">
        <v>2.384824</v>
      </c>
      <c r="AZ104" s="799">
        <v>2.414824</v>
      </c>
      <c r="BA104" s="799">
        <v>2.3661875300000004</v>
      </c>
    </row>
    <row r="105" spans="2:53" s="21" customFormat="1" ht="14.25" customHeight="1">
      <c r="B105" s="798" t="s">
        <v>589</v>
      </c>
      <c r="C105" s="799">
        <v>0</v>
      </c>
      <c r="D105" s="799">
        <v>0</v>
      </c>
      <c r="E105" s="799">
        <v>0</v>
      </c>
      <c r="F105" s="799">
        <v>0</v>
      </c>
      <c r="G105" s="799">
        <v>0</v>
      </c>
      <c r="H105" s="799">
        <v>0</v>
      </c>
      <c r="I105" s="799">
        <v>0</v>
      </c>
      <c r="J105" s="799">
        <v>0</v>
      </c>
      <c r="K105" s="799">
        <v>0</v>
      </c>
      <c r="L105" s="799">
        <v>0</v>
      </c>
      <c r="M105" s="799">
        <v>0</v>
      </c>
      <c r="N105" s="799">
        <v>0</v>
      </c>
      <c r="O105" s="799">
        <v>0</v>
      </c>
      <c r="P105" s="799">
        <v>0</v>
      </c>
      <c r="Q105" s="799">
        <v>0</v>
      </c>
      <c r="R105" s="799">
        <v>0</v>
      </c>
      <c r="S105" s="799">
        <v>0</v>
      </c>
      <c r="T105" s="799">
        <v>0</v>
      </c>
      <c r="U105" s="799">
        <v>0</v>
      </c>
      <c r="V105" s="799">
        <v>0</v>
      </c>
      <c r="W105" s="799">
        <v>0</v>
      </c>
      <c r="X105" s="799">
        <v>0</v>
      </c>
      <c r="Y105" s="799">
        <v>0</v>
      </c>
      <c r="Z105" s="799">
        <v>0</v>
      </c>
      <c r="AA105" s="799">
        <v>0</v>
      </c>
      <c r="AB105" s="799">
        <v>0</v>
      </c>
      <c r="AC105" s="799">
        <v>0</v>
      </c>
      <c r="AD105" s="799">
        <v>0</v>
      </c>
      <c r="AE105" s="799">
        <v>0</v>
      </c>
      <c r="AF105" s="799">
        <v>0</v>
      </c>
      <c r="AG105" s="799">
        <v>0</v>
      </c>
      <c r="AH105" s="799">
        <v>0</v>
      </c>
      <c r="AI105" s="799">
        <v>0</v>
      </c>
      <c r="AJ105" s="799">
        <v>0</v>
      </c>
      <c r="AK105" s="799">
        <v>0</v>
      </c>
      <c r="AL105" s="799">
        <v>0</v>
      </c>
      <c r="AM105" s="799">
        <v>0</v>
      </c>
      <c r="AN105" s="799">
        <v>0</v>
      </c>
      <c r="AO105" s="799">
        <v>0</v>
      </c>
      <c r="AP105" s="799">
        <v>0</v>
      </c>
      <c r="AQ105" s="799">
        <v>0</v>
      </c>
      <c r="AR105" s="799">
        <v>0</v>
      </c>
      <c r="AS105" s="799">
        <v>0</v>
      </c>
      <c r="AT105" s="799">
        <v>0</v>
      </c>
      <c r="AU105" s="800">
        <v>0</v>
      </c>
      <c r="AV105" s="799">
        <v>0</v>
      </c>
      <c r="AW105" s="799">
        <v>0.203352</v>
      </c>
      <c r="AX105" s="799">
        <v>0</v>
      </c>
      <c r="AY105" s="799">
        <v>0.03866237</v>
      </c>
      <c r="AZ105" s="799">
        <v>0.24201437</v>
      </c>
      <c r="BA105" s="799">
        <v>0</v>
      </c>
    </row>
    <row r="106" spans="2:53" s="21" customFormat="1" ht="14.25" customHeight="1">
      <c r="B106" s="798" t="s">
        <v>357</v>
      </c>
      <c r="C106" s="799">
        <v>5.297831597239338</v>
      </c>
      <c r="D106" s="799">
        <v>3.1198358047770642</v>
      </c>
      <c r="E106" s="799">
        <v>5.533220681523558</v>
      </c>
      <c r="F106" s="799">
        <v>7.8233149920401</v>
      </c>
      <c r="G106" s="799">
        <v>21.77420307558006</v>
      </c>
      <c r="H106" s="799">
        <v>5.635770141574571</v>
      </c>
      <c r="I106" s="799">
        <v>8.64752297088514</v>
      </c>
      <c r="J106" s="799">
        <v>8.746979010824258</v>
      </c>
      <c r="K106" s="799">
        <v>10.057954119680312</v>
      </c>
      <c r="L106" s="799">
        <v>33.08822624296428</v>
      </c>
      <c r="M106" s="799">
        <v>13.42005184791959</v>
      </c>
      <c r="N106" s="799">
        <v>5.807963918553282</v>
      </c>
      <c r="O106" s="799">
        <v>12.932767689435806</v>
      </c>
      <c r="P106" s="799">
        <v>3.3768265214102313</v>
      </c>
      <c r="Q106" s="799">
        <v>35.53760997731891</v>
      </c>
      <c r="R106" s="799">
        <v>55.74262029047432</v>
      </c>
      <c r="S106" s="799">
        <v>20.436330972582887</v>
      </c>
      <c r="T106" s="799">
        <v>27.86314493939772</v>
      </c>
      <c r="U106" s="799">
        <v>17.89425272404526</v>
      </c>
      <c r="V106" s="799">
        <v>121.93634892650019</v>
      </c>
      <c r="W106" s="799">
        <v>19.681480353016838</v>
      </c>
      <c r="X106" s="799">
        <v>13.146735713492227</v>
      </c>
      <c r="Y106" s="799">
        <v>15.6568927203806</v>
      </c>
      <c r="Z106" s="799">
        <v>15.251112889711283</v>
      </c>
      <c r="AA106" s="799">
        <v>63.73622167660095</v>
      </c>
      <c r="AB106" s="799">
        <v>11.511714852186781</v>
      </c>
      <c r="AC106" s="799">
        <v>11.59456826997817</v>
      </c>
      <c r="AD106" s="799">
        <v>8.97392153704448</v>
      </c>
      <c r="AE106" s="799">
        <v>16.113978825572246</v>
      </c>
      <c r="AF106" s="799">
        <v>48.19418348478168</v>
      </c>
      <c r="AG106" s="799">
        <v>43.78232900151508</v>
      </c>
      <c r="AH106" s="799">
        <v>16.72877457418842</v>
      </c>
      <c r="AI106" s="799">
        <v>11.793532631363354</v>
      </c>
      <c r="AJ106" s="799">
        <v>-5.331771403914107</v>
      </c>
      <c r="AK106" s="799">
        <v>66.97286480315275</v>
      </c>
      <c r="AL106" s="799">
        <v>21.88349454457096</v>
      </c>
      <c r="AM106" s="799">
        <v>7.905371129860313</v>
      </c>
      <c r="AN106" s="799">
        <v>5.43022366783199</v>
      </c>
      <c r="AO106" s="799">
        <v>12.259698720808148</v>
      </c>
      <c r="AP106" s="799">
        <v>47.47878806307141</v>
      </c>
      <c r="AQ106" s="799">
        <v>198.34362558837586</v>
      </c>
      <c r="AR106" s="799">
        <v>-39.78506061324755</v>
      </c>
      <c r="AS106" s="799">
        <v>15.153383292824754</v>
      </c>
      <c r="AT106" s="799">
        <v>-145.96408674391813</v>
      </c>
      <c r="AU106" s="800">
        <v>27.74786152403493</v>
      </c>
      <c r="AV106" s="799">
        <v>2.1146997089739643</v>
      </c>
      <c r="AW106" s="799">
        <v>-38.54924186452464</v>
      </c>
      <c r="AX106" s="799">
        <v>10.199198340452181</v>
      </c>
      <c r="AY106" s="799">
        <v>245.70883252710547</v>
      </c>
      <c r="AZ106" s="799">
        <v>219.47348871200697</v>
      </c>
      <c r="BA106" s="799">
        <v>92.67214810908423</v>
      </c>
    </row>
    <row r="107" spans="2:53" s="21" customFormat="1" ht="14.25" customHeight="1">
      <c r="B107" s="798" t="s">
        <v>326</v>
      </c>
      <c r="C107" s="799">
        <v>12.677298833616604</v>
      </c>
      <c r="D107" s="799">
        <v>10.224820010379432</v>
      </c>
      <c r="E107" s="799">
        <v>23.429261912593695</v>
      </c>
      <c r="F107" s="799">
        <v>21.989155592522387</v>
      </c>
      <c r="G107" s="799">
        <v>68.32053634911212</v>
      </c>
      <c r="H107" s="799">
        <v>9.212432626757588</v>
      </c>
      <c r="I107" s="799">
        <v>-11.42079224792046</v>
      </c>
      <c r="J107" s="799">
        <v>22.481248044625072</v>
      </c>
      <c r="K107" s="799">
        <v>34.99995187071056</v>
      </c>
      <c r="L107" s="799">
        <v>55.27284029417276</v>
      </c>
      <c r="M107" s="799">
        <v>8.643264857676673</v>
      </c>
      <c r="N107" s="799">
        <v>5.996971582560538</v>
      </c>
      <c r="O107" s="799">
        <v>8.468417033679932</v>
      </c>
      <c r="P107" s="799">
        <v>9.769565943117062</v>
      </c>
      <c r="Q107" s="799">
        <v>32.8782194170342</v>
      </c>
      <c r="R107" s="799">
        <v>16.004332964153438</v>
      </c>
      <c r="S107" s="799">
        <v>39.80297228402699</v>
      </c>
      <c r="T107" s="799">
        <v>34.84133134358834</v>
      </c>
      <c r="U107" s="799">
        <v>20.73836704612732</v>
      </c>
      <c r="V107" s="799">
        <v>111.38700363789609</v>
      </c>
      <c r="W107" s="799">
        <v>29.495005028477813</v>
      </c>
      <c r="X107" s="799">
        <v>15.059003685048374</v>
      </c>
      <c r="Y107" s="799">
        <v>28.6369665049924</v>
      </c>
      <c r="Z107" s="799">
        <v>15.234131838465336</v>
      </c>
      <c r="AA107" s="799">
        <v>88.42510705698393</v>
      </c>
      <c r="AB107" s="799">
        <v>23.62788324417042</v>
      </c>
      <c r="AC107" s="799">
        <v>24.06296432778144</v>
      </c>
      <c r="AD107" s="799">
        <v>19.195195455428067</v>
      </c>
      <c r="AE107" s="799">
        <v>47.72289113980868</v>
      </c>
      <c r="AF107" s="799">
        <v>114.60893416718861</v>
      </c>
      <c r="AG107" s="799">
        <v>19.901323014926234</v>
      </c>
      <c r="AH107" s="799">
        <v>27.631298633735014</v>
      </c>
      <c r="AI107" s="799">
        <v>23.78515290538097</v>
      </c>
      <c r="AJ107" s="799">
        <v>13.322829244192146</v>
      </c>
      <c r="AK107" s="799">
        <v>84.64060379823437</v>
      </c>
      <c r="AL107" s="799">
        <v>13.252838708272307</v>
      </c>
      <c r="AM107" s="799">
        <v>18.34257487776487</v>
      </c>
      <c r="AN107" s="799">
        <v>7.235001468215804</v>
      </c>
      <c r="AO107" s="799">
        <v>17.12318587260793</v>
      </c>
      <c r="AP107" s="799">
        <v>55.953600926860915</v>
      </c>
      <c r="AQ107" s="799">
        <v>14.390297737830164</v>
      </c>
      <c r="AR107" s="799">
        <v>5.155745990421923</v>
      </c>
      <c r="AS107" s="799">
        <v>10.073168753214475</v>
      </c>
      <c r="AT107" s="799">
        <v>7.640093844695753</v>
      </c>
      <c r="AU107" s="800">
        <v>37.25930632616232</v>
      </c>
      <c r="AV107" s="799">
        <v>9.29707207838235</v>
      </c>
      <c r="AW107" s="799">
        <v>8.781063445414253</v>
      </c>
      <c r="AX107" s="799">
        <v>8.67460415341023</v>
      </c>
      <c r="AY107" s="799">
        <v>4.394598040989432</v>
      </c>
      <c r="AZ107" s="799">
        <v>31.147337718196265</v>
      </c>
      <c r="BA107" s="799">
        <v>1.084994067976993</v>
      </c>
    </row>
    <row r="108" spans="2:53" s="21" customFormat="1" ht="14.25" customHeight="1" thickBot="1">
      <c r="B108" s="798" t="s">
        <v>590</v>
      </c>
      <c r="C108" s="799">
        <v>-3.9639404750755602</v>
      </c>
      <c r="D108" s="799">
        <v>-7.710385918424436</v>
      </c>
      <c r="E108" s="799">
        <v>-2.5335072045181732</v>
      </c>
      <c r="F108" s="799">
        <v>-2.149656999881472</v>
      </c>
      <c r="G108" s="799">
        <v>-16.35749059789873</v>
      </c>
      <c r="H108" s="799">
        <v>-1.4590000362086357</v>
      </c>
      <c r="I108" s="799">
        <v>-0.5535720201055483</v>
      </c>
      <c r="J108" s="799">
        <v>-2.6364199777344766</v>
      </c>
      <c r="K108" s="799">
        <v>-0.003224291624178477</v>
      </c>
      <c r="L108" s="799">
        <v>-4.652216325672839</v>
      </c>
      <c r="M108" s="799">
        <v>-4.367461243603884</v>
      </c>
      <c r="N108" s="799">
        <v>17.667542387976482</v>
      </c>
      <c r="O108" s="799">
        <v>-0.9996711557596427</v>
      </c>
      <c r="P108" s="799">
        <v>-17.172054804461368</v>
      </c>
      <c r="Q108" s="799">
        <v>-4.871644815848413</v>
      </c>
      <c r="R108" s="799">
        <v>18.660337128869287</v>
      </c>
      <c r="S108" s="799">
        <v>6.751964831635632</v>
      </c>
      <c r="T108" s="799">
        <v>13.582372860016221</v>
      </c>
      <c r="U108" s="799">
        <v>6.545670967894239</v>
      </c>
      <c r="V108" s="799">
        <v>45.54034578841538</v>
      </c>
      <c r="W108" s="799">
        <v>38.8933291524618</v>
      </c>
      <c r="X108" s="799">
        <v>27.5265463055671</v>
      </c>
      <c r="Y108" s="799">
        <v>36.18251109544326</v>
      </c>
      <c r="Z108" s="799">
        <v>8.768366711241649</v>
      </c>
      <c r="AA108" s="799">
        <v>111.37075326471381</v>
      </c>
      <c r="AB108" s="799">
        <v>-5.03613108</v>
      </c>
      <c r="AC108" s="799">
        <v>-21.763063300000002</v>
      </c>
      <c r="AD108" s="799">
        <v>-15.86276826</v>
      </c>
      <c r="AE108" s="799">
        <v>9.09875075</v>
      </c>
      <c r="AF108" s="799">
        <v>-33.56321189</v>
      </c>
      <c r="AG108" s="799">
        <v>10.1</v>
      </c>
      <c r="AH108" s="799">
        <v>12.201</v>
      </c>
      <c r="AI108" s="799">
        <v>12.32301</v>
      </c>
      <c r="AJ108" s="799">
        <v>11.4462401</v>
      </c>
      <c r="AK108" s="799">
        <v>46.070250099999996</v>
      </c>
      <c r="AL108" s="799">
        <v>12.676309526010002</v>
      </c>
      <c r="AM108" s="799">
        <v>12.803072621270102</v>
      </c>
      <c r="AN108" s="799">
        <v>10.931103347482804</v>
      </c>
      <c r="AO108" s="799">
        <v>11.040414380957632</v>
      </c>
      <c r="AP108" s="799">
        <v>47.45089987572054</v>
      </c>
      <c r="AQ108" s="799">
        <v>11.26232671001488</v>
      </c>
      <c r="AR108" s="799">
        <v>12.87494997711503</v>
      </c>
      <c r="AS108" s="799">
        <v>13.00369947688618</v>
      </c>
      <c r="AT108" s="799">
        <v>10.033736471655041</v>
      </c>
      <c r="AU108" s="800">
        <v>47.174712635671135</v>
      </c>
      <c r="AV108" s="799">
        <v>10.370128419999997</v>
      </c>
      <c r="AW108" s="799">
        <v>11.230979700000002</v>
      </c>
      <c r="AX108" s="799">
        <v>9.077834230000004</v>
      </c>
      <c r="AY108" s="799">
        <v>10.410640579999999</v>
      </c>
      <c r="AZ108" s="799">
        <v>41.089582930000006</v>
      </c>
      <c r="BA108" s="799">
        <v>33.093614949999996</v>
      </c>
    </row>
    <row r="109" spans="2:53" s="21" customFormat="1" ht="14.25" customHeight="1" thickBot="1">
      <c r="B109" s="278" t="s">
        <v>785</v>
      </c>
      <c r="C109" s="279">
        <v>2289.901015263101</v>
      </c>
      <c r="D109" s="279">
        <v>2789.6085125637974</v>
      </c>
      <c r="E109" s="279">
        <v>1958.9511980929833</v>
      </c>
      <c r="F109" s="279">
        <v>996.1050837993854</v>
      </c>
      <c r="G109" s="279">
        <v>8034.565809719267</v>
      </c>
      <c r="H109" s="279">
        <v>1205.5518782600036</v>
      </c>
      <c r="I109" s="279">
        <v>1944.83500338554</v>
      </c>
      <c r="J109" s="279">
        <v>2348.4642392041396</v>
      </c>
      <c r="K109" s="279">
        <v>930.9211168988428</v>
      </c>
      <c r="L109" s="279">
        <v>6429.772237748526</v>
      </c>
      <c r="M109" s="279">
        <v>3113.317343912881</v>
      </c>
      <c r="N109" s="279">
        <v>3103.597071671269</v>
      </c>
      <c r="O109" s="279">
        <v>3776.198324192981</v>
      </c>
      <c r="P109" s="279">
        <v>4653.667239673512</v>
      </c>
      <c r="Q109" s="279">
        <v>14646.779979450643</v>
      </c>
      <c r="R109" s="279">
        <v>3533.351152659737</v>
      </c>
      <c r="S109" s="279">
        <v>4232.897918376834</v>
      </c>
      <c r="T109" s="279">
        <v>3327.4231036698975</v>
      </c>
      <c r="U109" s="279">
        <v>3945.686945097038</v>
      </c>
      <c r="V109" s="279">
        <v>15039.359119803506</v>
      </c>
      <c r="W109" s="279">
        <v>3670.2493289999593</v>
      </c>
      <c r="X109" s="279">
        <v>4014.6531142983736</v>
      </c>
      <c r="Y109" s="279">
        <v>4712.513937259926</v>
      </c>
      <c r="Z109" s="279">
        <v>3811.8793723984177</v>
      </c>
      <c r="AA109" s="279">
        <v>16209.295752956676</v>
      </c>
      <c r="AB109" s="279">
        <v>3789.9275137239138</v>
      </c>
      <c r="AC109" s="279">
        <v>4944.780204560449</v>
      </c>
      <c r="AD109" s="279">
        <v>3672.238473773318</v>
      </c>
      <c r="AE109" s="279">
        <v>3760.0766351825555</v>
      </c>
      <c r="AF109" s="279">
        <v>16167.022827240236</v>
      </c>
      <c r="AG109" s="279">
        <v>3299.088406025745</v>
      </c>
      <c r="AH109" s="279">
        <v>4081.5711382551162</v>
      </c>
      <c r="AI109" s="279">
        <v>2209.8135721799476</v>
      </c>
      <c r="AJ109" s="279">
        <v>2132.7525989962223</v>
      </c>
      <c r="AK109" s="279">
        <v>11723.225715457034</v>
      </c>
      <c r="AL109" s="279">
        <v>4687.561579351697</v>
      </c>
      <c r="AM109" s="279">
        <v>3637.613722489092</v>
      </c>
      <c r="AN109" s="279">
        <v>2255.9931368122366</v>
      </c>
      <c r="AO109" s="279">
        <v>3269.0269982042932</v>
      </c>
      <c r="AP109" s="279">
        <v>13850.19543685732</v>
      </c>
      <c r="AQ109" s="279">
        <v>2513.423795793571</v>
      </c>
      <c r="AR109" s="279">
        <v>2526.183565069323</v>
      </c>
      <c r="AS109" s="279">
        <v>4991.956925509188</v>
      </c>
      <c r="AT109" s="279">
        <v>3804.6565895420526</v>
      </c>
      <c r="AU109" s="280">
        <v>13836.220875914136</v>
      </c>
      <c r="AV109" s="279">
        <v>1980.2125567135834</v>
      </c>
      <c r="AW109" s="279">
        <v>3782.1378537901646</v>
      </c>
      <c r="AX109" s="279">
        <v>2748.756940411921</v>
      </c>
      <c r="AY109" s="279">
        <v>2841.1933497386335</v>
      </c>
      <c r="AZ109" s="279">
        <v>11352.3007006543</v>
      </c>
      <c r="BA109" s="279">
        <v>3335.42144375317</v>
      </c>
    </row>
    <row r="110" spans="5:8" s="21" customFormat="1" ht="15">
      <c r="E110" s="20"/>
      <c r="F110" s="20"/>
      <c r="G110" s="20"/>
      <c r="H110" s="20"/>
    </row>
    <row r="111" spans="5:8" s="21" customFormat="1" ht="15">
      <c r="E111" s="20"/>
      <c r="F111" s="20"/>
      <c r="G111" s="20"/>
      <c r="H111" s="20"/>
    </row>
    <row r="112" s="21" customFormat="1" ht="15.75" thickBot="1">
      <c r="B112" s="277" t="s">
        <v>239</v>
      </c>
    </row>
    <row r="113" spans="2:13" s="21" customFormat="1" ht="60.75" thickBot="1">
      <c r="B113" s="829" t="s">
        <v>225</v>
      </c>
      <c r="C113" s="830" t="s">
        <v>5</v>
      </c>
      <c r="D113" s="829" t="s">
        <v>202</v>
      </c>
      <c r="E113" s="829" t="s">
        <v>769</v>
      </c>
      <c r="F113" s="829" t="s">
        <v>770</v>
      </c>
      <c r="G113" s="829" t="s">
        <v>771</v>
      </c>
      <c r="H113" s="831" t="s">
        <v>772</v>
      </c>
      <c r="I113" s="831" t="s">
        <v>1</v>
      </c>
      <c r="J113" s="831" t="s">
        <v>773</v>
      </c>
      <c r="K113" s="831" t="s">
        <v>774</v>
      </c>
      <c r="L113" s="831" t="s">
        <v>775</v>
      </c>
      <c r="M113" s="831" t="s">
        <v>776</v>
      </c>
    </row>
    <row r="114" spans="2:13" ht="15.75">
      <c r="B114" s="281">
        <v>2000</v>
      </c>
      <c r="C114" s="282">
        <v>2436.459923428561</v>
      </c>
      <c r="D114" s="283">
        <v>-383.9183383314388</v>
      </c>
      <c r="E114" s="283">
        <v>-0.40463230000000294</v>
      </c>
      <c r="F114" s="283">
        <v>506.72849548</v>
      </c>
      <c r="G114" s="283">
        <v>555.78618648</v>
      </c>
      <c r="H114" s="283">
        <v>13.187266200000007</v>
      </c>
      <c r="I114" s="283">
        <v>-21.027021719999993</v>
      </c>
      <c r="J114" s="283">
        <v>9.749598339999977</v>
      </c>
      <c r="K114" s="283">
        <v>876.3695850400002</v>
      </c>
      <c r="L114" s="283">
        <v>792.48168081</v>
      </c>
      <c r="M114" s="283">
        <v>87.50710343</v>
      </c>
    </row>
    <row r="115" spans="2:13" ht="15.75">
      <c r="B115" s="284">
        <v>2001</v>
      </c>
      <c r="C115" s="285">
        <v>2541.942612207391</v>
      </c>
      <c r="D115" s="286">
        <v>520.7728310930196</v>
      </c>
      <c r="E115" s="286">
        <v>12.460005639999995</v>
      </c>
      <c r="F115" s="286">
        <v>523.6840124600001</v>
      </c>
      <c r="G115" s="286">
        <v>261.22930441</v>
      </c>
      <c r="H115" s="286">
        <v>-70.78943800000003</v>
      </c>
      <c r="I115" s="286">
        <v>83.76460014</v>
      </c>
      <c r="J115" s="286">
        <v>204.64292765999997</v>
      </c>
      <c r="K115" s="286">
        <v>415.71980951000006</v>
      </c>
      <c r="L115" s="286">
        <v>560.3103186643715</v>
      </c>
      <c r="M115" s="286">
        <v>30.148240630000004</v>
      </c>
    </row>
    <row r="116" spans="2:13" ht="15.75">
      <c r="B116" s="287">
        <v>2002</v>
      </c>
      <c r="C116" s="288">
        <v>2133.6981241494636</v>
      </c>
      <c r="D116" s="289">
        <v>449.13201066921516</v>
      </c>
      <c r="E116" s="289">
        <v>-5.070085341079716</v>
      </c>
      <c r="F116" s="289">
        <v>466.1575235427906</v>
      </c>
      <c r="G116" s="289">
        <v>308.11711598961665</v>
      </c>
      <c r="H116" s="289">
        <v>134.7329053257153</v>
      </c>
      <c r="I116" s="289">
        <v>-4.233975715244705</v>
      </c>
      <c r="J116" s="289">
        <v>115.93234893906728</v>
      </c>
      <c r="K116" s="289">
        <v>345.4071007406481</v>
      </c>
      <c r="L116" s="289">
        <v>292.9893403231795</v>
      </c>
      <c r="M116" s="289">
        <v>30.533839675555914</v>
      </c>
    </row>
    <row r="117" spans="2:13" ht="15.75">
      <c r="B117" s="287">
        <v>2003</v>
      </c>
      <c r="C117" s="288">
        <v>1720.4934554981314</v>
      </c>
      <c r="D117" s="289">
        <v>277.94419109525666</v>
      </c>
      <c r="E117" s="289">
        <v>7.982154193359956</v>
      </c>
      <c r="F117" s="289">
        <v>627.44026069727</v>
      </c>
      <c r="G117" s="289">
        <v>288.9891223451894</v>
      </c>
      <c r="H117" s="289">
        <v>68.16161617829343</v>
      </c>
      <c r="I117" s="289">
        <v>-8.001977776925457</v>
      </c>
      <c r="J117" s="289">
        <v>221.97482463566453</v>
      </c>
      <c r="K117" s="289">
        <v>-47.319218837511755</v>
      </c>
      <c r="L117" s="289">
        <v>242.9369476194234</v>
      </c>
      <c r="M117" s="289">
        <v>40.38553534811157</v>
      </c>
    </row>
    <row r="118" spans="2:13" ht="15.75">
      <c r="B118" s="287">
        <v>2004</v>
      </c>
      <c r="C118" s="288">
        <v>3115.7958735205802</v>
      </c>
      <c r="D118" s="289">
        <v>494.8618293686922</v>
      </c>
      <c r="E118" s="289">
        <v>3.3005048356135895</v>
      </c>
      <c r="F118" s="289">
        <v>1246.4238964056362</v>
      </c>
      <c r="G118" s="289">
        <v>288.40965304990186</v>
      </c>
      <c r="H118" s="289">
        <v>88.49528395766336</v>
      </c>
      <c r="I118" s="289">
        <v>73.50428079568954</v>
      </c>
      <c r="J118" s="289">
        <v>201.98277572457653</v>
      </c>
      <c r="K118" s="289">
        <v>481.2713993017827</v>
      </c>
      <c r="L118" s="289">
        <v>243.84099921314845</v>
      </c>
      <c r="M118" s="289">
        <v>-6.294749132124208</v>
      </c>
    </row>
    <row r="119" spans="2:13" ht="15.75">
      <c r="B119" s="287">
        <v>2005</v>
      </c>
      <c r="C119" s="288">
        <v>10235.41901116755</v>
      </c>
      <c r="D119" s="289">
        <v>1124.617816681881</v>
      </c>
      <c r="E119" s="289">
        <v>5.172109172202926</v>
      </c>
      <c r="F119" s="289">
        <v>2151.3965033255918</v>
      </c>
      <c r="G119" s="289">
        <v>5502.29383995734</v>
      </c>
      <c r="H119" s="289">
        <v>-252.48144177646125</v>
      </c>
      <c r="I119" s="289">
        <v>150.3259569342728</v>
      </c>
      <c r="J119" s="289">
        <v>299.4956444101362</v>
      </c>
      <c r="K119" s="289">
        <v>1025.4614087944929</v>
      </c>
      <c r="L119" s="289">
        <v>245.45269701706502</v>
      </c>
      <c r="M119" s="289">
        <v>-16.31552334897028</v>
      </c>
    </row>
    <row r="120" spans="2:13" ht="15.75">
      <c r="B120" s="290">
        <v>2006</v>
      </c>
      <c r="C120" s="291">
        <v>6750.618034748773</v>
      </c>
      <c r="D120" s="292">
        <v>1994.978439275942</v>
      </c>
      <c r="E120" s="292">
        <v>5.895481353776736</v>
      </c>
      <c r="F120" s="292">
        <v>1796.1423188385193</v>
      </c>
      <c r="G120" s="292">
        <v>815.1868320623157</v>
      </c>
      <c r="H120" s="292">
        <v>-67.59913631655215</v>
      </c>
      <c r="I120" s="292">
        <v>158.73605340837824</v>
      </c>
      <c r="J120" s="292">
        <v>500.93976635381875</v>
      </c>
      <c r="K120" s="292">
        <v>1064.7397235632677</v>
      </c>
      <c r="L120" s="292">
        <v>478.3096318914531</v>
      </c>
      <c r="M120" s="292">
        <v>3.288924317854602</v>
      </c>
    </row>
    <row r="121" spans="2:13" ht="15.75">
      <c r="B121" s="290">
        <v>2007</v>
      </c>
      <c r="C121" s="291">
        <v>8885.76753967293</v>
      </c>
      <c r="D121" s="292">
        <v>3333.1846840198864</v>
      </c>
      <c r="E121" s="292">
        <v>38.53626218715012</v>
      </c>
      <c r="F121" s="292">
        <v>1080.709152360373</v>
      </c>
      <c r="G121" s="292">
        <v>1760.3636946658319</v>
      </c>
      <c r="H121" s="292">
        <v>-129.20114797990982</v>
      </c>
      <c r="I121" s="292">
        <v>222.930519806978</v>
      </c>
      <c r="J121" s="292">
        <v>779.3759406422107</v>
      </c>
      <c r="K121" s="292">
        <v>401.1759333882395</v>
      </c>
      <c r="L121" s="292">
        <v>1359.3554424773151</v>
      </c>
      <c r="M121" s="292">
        <v>39.337058104854734</v>
      </c>
    </row>
    <row r="122" spans="2:13" ht="15.75">
      <c r="B122" s="290">
        <v>2008</v>
      </c>
      <c r="C122" s="291">
        <v>10564.672090762737</v>
      </c>
      <c r="D122" s="292">
        <v>3349.4722510055863</v>
      </c>
      <c r="E122" s="292">
        <v>36.34511077999999</v>
      </c>
      <c r="F122" s="292">
        <v>1789.9129462099995</v>
      </c>
      <c r="G122" s="292">
        <v>1695.8779036799997</v>
      </c>
      <c r="H122" s="292">
        <v>156.25384468</v>
      </c>
      <c r="I122" s="292">
        <v>387.19071922000006</v>
      </c>
      <c r="J122" s="292">
        <v>1017.5644258599999</v>
      </c>
      <c r="K122" s="292">
        <v>977.7296523399998</v>
      </c>
      <c r="L122" s="292">
        <v>1082.8874945771513</v>
      </c>
      <c r="M122" s="292">
        <v>71.43774241</v>
      </c>
    </row>
    <row r="123" spans="2:13" ht="15.75">
      <c r="B123" s="290">
        <v>2009</v>
      </c>
      <c r="C123" s="291">
        <v>8035.59477963952</v>
      </c>
      <c r="D123" s="292">
        <v>2637.418564292285</v>
      </c>
      <c r="E123" s="292">
        <v>20.26170998029083</v>
      </c>
      <c r="F123" s="292">
        <v>3014.025685545753</v>
      </c>
      <c r="G123" s="292">
        <v>1364.232197839527</v>
      </c>
      <c r="H123" s="292">
        <v>-991.5357287763582</v>
      </c>
      <c r="I123" s="292">
        <v>273.4693583140922</v>
      </c>
      <c r="J123" s="292">
        <v>578.4137495169794</v>
      </c>
      <c r="K123" s="292">
        <v>340.4934492280814</v>
      </c>
      <c r="L123" s="292">
        <v>710.7855019157219</v>
      </c>
      <c r="M123" s="292">
        <v>88.03029178314908</v>
      </c>
    </row>
    <row r="124" spans="2:13" ht="15.75">
      <c r="B124" s="290">
        <v>2010</v>
      </c>
      <c r="C124" s="291">
        <v>6429.9430912601</v>
      </c>
      <c r="D124" s="292">
        <v>3079.774574131403</v>
      </c>
      <c r="E124" s="292">
        <v>58.13971857374117</v>
      </c>
      <c r="F124" s="292">
        <v>1838.4840473617933</v>
      </c>
      <c r="G124" s="292">
        <v>209.79191655613812</v>
      </c>
      <c r="H124" s="292">
        <v>42.508642502</v>
      </c>
      <c r="I124" s="292">
        <v>301.84754342369325</v>
      </c>
      <c r="J124" s="292">
        <v>221.27544471087552</v>
      </c>
      <c r="K124" s="292">
        <v>-356.0635193618631</v>
      </c>
      <c r="L124" s="292">
        <v>916.1882083796879</v>
      </c>
      <c r="M124" s="292">
        <v>117.99651498263177</v>
      </c>
    </row>
    <row r="125" spans="2:13" ht="15.75">
      <c r="B125" s="290">
        <v>2011</v>
      </c>
      <c r="C125" s="291">
        <v>14647.755353755401</v>
      </c>
      <c r="D125" s="292">
        <v>4699.85874379369</v>
      </c>
      <c r="E125" s="292">
        <v>156.04912344556357</v>
      </c>
      <c r="F125" s="292">
        <v>2479.8706234776746</v>
      </c>
      <c r="G125" s="292">
        <v>1214.0158995102179</v>
      </c>
      <c r="H125" s="292">
        <v>380.778095016135</v>
      </c>
      <c r="I125" s="292">
        <v>444.3898362614833</v>
      </c>
      <c r="J125" s="292">
        <v>2546.063635492254</v>
      </c>
      <c r="K125" s="292">
        <v>1759.8467050791724</v>
      </c>
      <c r="L125" s="292">
        <v>1159.9799308826023</v>
      </c>
      <c r="M125" s="292">
        <v>-193.09723920339277</v>
      </c>
    </row>
    <row r="126" spans="2:13" ht="15.75">
      <c r="B126" s="290">
        <v>2012</v>
      </c>
      <c r="C126" s="289">
        <v>15039.372277453504</v>
      </c>
      <c r="D126" s="292">
        <v>5470.937275099021</v>
      </c>
      <c r="E126" s="292">
        <v>25.596442233820767</v>
      </c>
      <c r="F126" s="292">
        <v>2473.7072230312706</v>
      </c>
      <c r="G126" s="292">
        <v>1985.293124185488</v>
      </c>
      <c r="H126" s="292">
        <v>672.3079283099431</v>
      </c>
      <c r="I126" s="292">
        <v>401.4763603533611</v>
      </c>
      <c r="J126" s="292">
        <v>1338.813952282063</v>
      </c>
      <c r="K126" s="292">
        <v>1245.0378158495314</v>
      </c>
      <c r="L126" s="292">
        <v>1077.3493426656005</v>
      </c>
      <c r="M126" s="292">
        <v>348.8528134434062</v>
      </c>
    </row>
    <row r="127" spans="2:13" ht="15.75">
      <c r="B127" s="290">
        <v>2013</v>
      </c>
      <c r="C127" s="289">
        <v>16209.922352106678</v>
      </c>
      <c r="D127" s="293">
        <v>5111.5038581996905</v>
      </c>
      <c r="E127" s="292">
        <v>296.138324517554</v>
      </c>
      <c r="F127" s="293">
        <v>2977.267182207148</v>
      </c>
      <c r="G127" s="292">
        <v>2481.3612542377723</v>
      </c>
      <c r="H127" s="292">
        <v>313.61003763487275</v>
      </c>
      <c r="I127" s="292">
        <v>353.5322468516263</v>
      </c>
      <c r="J127" s="292">
        <v>1360.9405512562291</v>
      </c>
      <c r="K127" s="292">
        <v>1385.7536097194534</v>
      </c>
      <c r="L127" s="292">
        <v>1605.5706303476113</v>
      </c>
      <c r="M127" s="292">
        <v>324.2446571347204</v>
      </c>
    </row>
    <row r="128" spans="2:13" ht="15.75">
      <c r="B128" s="294">
        <v>2014</v>
      </c>
      <c r="C128" s="295">
        <v>16167.02283945024</v>
      </c>
      <c r="D128" s="289">
        <v>4731.823290032049</v>
      </c>
      <c r="E128" s="289">
        <v>201.85735103016924</v>
      </c>
      <c r="F128" s="289">
        <v>1582.0565066132017</v>
      </c>
      <c r="G128" s="289">
        <v>2967.1076340725685</v>
      </c>
      <c r="H128" s="289">
        <v>463.2526116153239</v>
      </c>
      <c r="I128" s="289">
        <v>647.8244651300718</v>
      </c>
      <c r="J128" s="289">
        <v>807.3018231292285</v>
      </c>
      <c r="K128" s="289">
        <v>2111.97723566276</v>
      </c>
      <c r="L128" s="289">
        <v>2478.3351710674897</v>
      </c>
      <c r="M128" s="289">
        <v>175.48675109737658</v>
      </c>
    </row>
    <row r="129" spans="2:13" ht="15.75">
      <c r="B129" s="294">
        <v>2015</v>
      </c>
      <c r="C129" s="296">
        <v>11723.216766587675</v>
      </c>
      <c r="D129" s="289">
        <v>2501.6737653403984</v>
      </c>
      <c r="E129" s="289">
        <v>211.31757594846385</v>
      </c>
      <c r="F129" s="289">
        <v>637.6878763750833</v>
      </c>
      <c r="G129" s="289">
        <v>2661.4522883951504</v>
      </c>
      <c r="H129" s="289">
        <v>274.30206402637566</v>
      </c>
      <c r="I129" s="289">
        <v>692.9021628348452</v>
      </c>
      <c r="J129" s="289">
        <v>1672.1276607855602</v>
      </c>
      <c r="K129" s="289">
        <v>746.9469261444143</v>
      </c>
      <c r="L129" s="289">
        <v>2095.975509254672</v>
      </c>
      <c r="M129" s="289">
        <v>228.83093748271216</v>
      </c>
    </row>
    <row r="130" spans="2:13" ht="15.75">
      <c r="B130" s="290">
        <v>2016</v>
      </c>
      <c r="C130" s="296">
        <v>13850.061961209827</v>
      </c>
      <c r="D130" s="289">
        <v>2386.241172146038</v>
      </c>
      <c r="E130" s="289">
        <v>298.5568014816539</v>
      </c>
      <c r="F130" s="289">
        <v>-125.29755311080588</v>
      </c>
      <c r="G130" s="289">
        <v>1838.7817414260217</v>
      </c>
      <c r="H130" s="289">
        <v>3619.771474865599</v>
      </c>
      <c r="I130" s="289">
        <v>619.9028235421957</v>
      </c>
      <c r="J130" s="289">
        <v>902.8306046543117</v>
      </c>
      <c r="K130" s="289">
        <v>1495.243929440562</v>
      </c>
      <c r="L130" s="289">
        <v>2460.8500903447075</v>
      </c>
      <c r="M130" s="289">
        <v>353.18087641954594</v>
      </c>
    </row>
    <row r="131" spans="2:13" ht="15.75">
      <c r="B131" s="294">
        <v>2017</v>
      </c>
      <c r="C131" s="296">
        <v>13836.161409994293</v>
      </c>
      <c r="D131" s="289">
        <v>3106.2888092356425</v>
      </c>
      <c r="E131" s="289">
        <v>238.24543216473637</v>
      </c>
      <c r="F131" s="289">
        <v>959.6258705302773</v>
      </c>
      <c r="G131" s="289">
        <v>2532.3872676253336</v>
      </c>
      <c r="H131" s="289">
        <v>469.55220495487686</v>
      </c>
      <c r="I131" s="289">
        <v>292.95979241593557</v>
      </c>
      <c r="J131" s="289">
        <v>824.4833555994592</v>
      </c>
      <c r="K131" s="289">
        <v>3393.9536184688686</v>
      </c>
      <c r="L131" s="289">
        <v>1631.3939016211907</v>
      </c>
      <c r="M131" s="289">
        <v>387.2711573779706</v>
      </c>
    </row>
    <row r="132" spans="2:13" ht="15.75">
      <c r="B132" s="294">
        <v>2018</v>
      </c>
      <c r="C132" s="296">
        <v>11352.362587070853</v>
      </c>
      <c r="D132" s="289">
        <v>2537.3435596722934</v>
      </c>
      <c r="E132" s="289">
        <v>214.17814733190963</v>
      </c>
      <c r="F132" s="289">
        <v>1689.7019152075559</v>
      </c>
      <c r="G132" s="289">
        <v>1119.0343726310969</v>
      </c>
      <c r="H132" s="289">
        <v>63.70325820569349</v>
      </c>
      <c r="I132" s="289">
        <v>669.1557261312938</v>
      </c>
      <c r="J132" s="289">
        <v>1264.448965536386</v>
      </c>
      <c r="K132" s="289">
        <v>1482.317370697546</v>
      </c>
      <c r="L132" s="289">
        <v>1946.769143772961</v>
      </c>
      <c r="M132" s="289">
        <v>365.71012788411895</v>
      </c>
    </row>
    <row r="133" ht="15.75">
      <c r="C133" s="1" t="s">
        <v>285</v>
      </c>
    </row>
  </sheetData>
  <sheetProtection/>
  <mergeCells count="105">
    <mergeCell ref="BA11:BA12"/>
    <mergeCell ref="BA28:BA29"/>
    <mergeCell ref="AU11:AU12"/>
    <mergeCell ref="AQ11:AQ12"/>
    <mergeCell ref="AR11:AR12"/>
    <mergeCell ref="AS11:AS12"/>
    <mergeCell ref="AT11:AT12"/>
    <mergeCell ref="AQ28:AQ29"/>
    <mergeCell ref="AR28:AR29"/>
    <mergeCell ref="AS28:AS29"/>
    <mergeCell ref="AU28:AU29"/>
    <mergeCell ref="AT28:AT29"/>
    <mergeCell ref="AK11:AK12"/>
    <mergeCell ref="AK28:AK29"/>
    <mergeCell ref="AH11:AH12"/>
    <mergeCell ref="AG11:AG12"/>
    <mergeCell ref="AI28:AI29"/>
    <mergeCell ref="AH28:AH29"/>
    <mergeCell ref="AP11:AP12"/>
    <mergeCell ref="AP28:AP29"/>
    <mergeCell ref="AC11:AC12"/>
    <mergeCell ref="AC28:AC29"/>
    <mergeCell ref="AG28:AG29"/>
    <mergeCell ref="AJ11:AJ12"/>
    <mergeCell ref="AJ28:AJ29"/>
    <mergeCell ref="AI11:AI12"/>
    <mergeCell ref="AE11:AE12"/>
    <mergeCell ref="AF11:AF12"/>
    <mergeCell ref="AE28:AE29"/>
    <mergeCell ref="AF28:AF29"/>
    <mergeCell ref="AB11:AB12"/>
    <mergeCell ref="AA11:AA12"/>
    <mergeCell ref="AA28:AA29"/>
    <mergeCell ref="AD28:AD29"/>
    <mergeCell ref="U28:U29"/>
    <mergeCell ref="Y28:Y29"/>
    <mergeCell ref="W11:W12"/>
    <mergeCell ref="Y11:Y12"/>
    <mergeCell ref="X28:X29"/>
    <mergeCell ref="AB28:AB29"/>
    <mergeCell ref="Z28:Z29"/>
    <mergeCell ref="Z11:Z12"/>
    <mergeCell ref="Q11:Q12"/>
    <mergeCell ref="Q28:Q29"/>
    <mergeCell ref="V28:V29"/>
    <mergeCell ref="W28:W29"/>
    <mergeCell ref="S11:S12"/>
    <mergeCell ref="T11:T12"/>
    <mergeCell ref="S28:S29"/>
    <mergeCell ref="T28:T29"/>
    <mergeCell ref="V11:V12"/>
    <mergeCell ref="P28:P29"/>
    <mergeCell ref="O11:O12"/>
    <mergeCell ref="L28:L29"/>
    <mergeCell ref="M28:M29"/>
    <mergeCell ref="O28:O29"/>
    <mergeCell ref="N11:N12"/>
    <mergeCell ref="P11:P12"/>
    <mergeCell ref="B28:B29"/>
    <mergeCell ref="E28:E29"/>
    <mergeCell ref="C28:C29"/>
    <mergeCell ref="N28:N29"/>
    <mergeCell ref="X11:X12"/>
    <mergeCell ref="R28:R29"/>
    <mergeCell ref="H11:H12"/>
    <mergeCell ref="K11:K12"/>
    <mergeCell ref="J28:J29"/>
    <mergeCell ref="U11:U12"/>
    <mergeCell ref="I28:I29"/>
    <mergeCell ref="AD11:AD12"/>
    <mergeCell ref="M11:M12"/>
    <mergeCell ref="K28:K29"/>
    <mergeCell ref="E11:E12"/>
    <mergeCell ref="J11:J12"/>
    <mergeCell ref="F28:F29"/>
    <mergeCell ref="H28:H29"/>
    <mergeCell ref="F11:F12"/>
    <mergeCell ref="G28:G29"/>
    <mergeCell ref="B2:F2"/>
    <mergeCell ref="I11:I12"/>
    <mergeCell ref="C11:C12"/>
    <mergeCell ref="G11:G12"/>
    <mergeCell ref="R11:R12"/>
    <mergeCell ref="L11:L12"/>
    <mergeCell ref="B11:B12"/>
    <mergeCell ref="D28:D29"/>
    <mergeCell ref="D11:D12"/>
    <mergeCell ref="AL11:AL12"/>
    <mergeCell ref="AM11:AM12"/>
    <mergeCell ref="AN11:AN12"/>
    <mergeCell ref="AO11:AO12"/>
    <mergeCell ref="AL28:AL29"/>
    <mergeCell ref="AM28:AM29"/>
    <mergeCell ref="AN28:AN29"/>
    <mergeCell ref="AO28:AO29"/>
    <mergeCell ref="AV11:AV12"/>
    <mergeCell ref="AW11:AW12"/>
    <mergeCell ref="AX11:AX12"/>
    <mergeCell ref="AY11:AY12"/>
    <mergeCell ref="AZ11:AZ12"/>
    <mergeCell ref="AV28:AV29"/>
    <mergeCell ref="AW28:AW29"/>
    <mergeCell ref="AX28:AX29"/>
    <mergeCell ref="AY28:AY29"/>
    <mergeCell ref="AZ28:AZ29"/>
  </mergeCells>
  <hyperlinks>
    <hyperlink ref="B1" location="'Indice '!C27" display="ÍNDICE "/>
    <hyperlink ref="B1:B2" location="'Indice '!A1" display="INDICE "/>
    <hyperlink ref="C6" location="'Inversión Extranjera'!A11" display="Inversion Extranjera por sectores 2009-2014"/>
    <hyperlink ref="C7" location="'Inversión Extranjera'!A32" display="Inversión Extranjera por país de origen 2009-2017"/>
    <hyperlink ref="C8" location="'Inversión Extranjera'!A117" display="Inversión Extranjera Anual 2000-2016"/>
    <hyperlink ref="C133" location="'Inversión Extranjera'!A1" display="Arriba"/>
  </hyperlinks>
  <printOptions/>
  <pageMargins left="0.75" right="0.75" top="1" bottom="1" header="0" footer="0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B1:AF33"/>
  <sheetViews>
    <sheetView zoomScale="90" zoomScaleNormal="90" zoomScalePageLayoutView="0" workbookViewId="0" topLeftCell="A1">
      <pane ySplit="2" topLeftCell="A3" activePane="bottomLeft" state="frozen"/>
      <selection pane="topLeft" activeCell="P54" sqref="P54"/>
      <selection pane="bottomLeft" activeCell="G11" sqref="G11"/>
    </sheetView>
  </sheetViews>
  <sheetFormatPr defaultColWidth="10.8515625" defaultRowHeight="12.75"/>
  <cols>
    <col min="1" max="1" width="6.28125" style="209" customWidth="1"/>
    <col min="2" max="2" width="11.421875" style="209" customWidth="1"/>
    <col min="3" max="3" width="23.421875" style="209" customWidth="1"/>
    <col min="4" max="4" width="23.140625" style="209" customWidth="1"/>
    <col min="5" max="5" width="6.8515625" style="211" customWidth="1"/>
    <col min="6" max="6" width="17.8515625" style="211" customWidth="1"/>
    <col min="7" max="7" width="10.28125" style="211" customWidth="1"/>
    <col min="8" max="8" width="9.421875" style="211" customWidth="1"/>
    <col min="9" max="10" width="10.8515625" style="211" customWidth="1"/>
    <col min="11" max="11" width="10.7109375" style="211" customWidth="1"/>
    <col min="12" max="12" width="10.140625" style="211" customWidth="1"/>
    <col min="13" max="13" width="10.57421875" style="211" customWidth="1"/>
    <col min="14" max="14" width="10.421875" style="211" customWidth="1"/>
    <col min="15" max="18" width="10.7109375" style="211" customWidth="1"/>
    <col min="19" max="28" width="10.7109375" style="209" customWidth="1"/>
    <col min="29" max="16384" width="10.8515625" style="209" customWidth="1"/>
  </cols>
  <sheetData>
    <row r="1" ht="15.75">
      <c r="B1" s="1097" t="s">
        <v>122</v>
      </c>
    </row>
    <row r="2" spans="2:22" ht="15.75">
      <c r="B2" s="1291" t="s">
        <v>510</v>
      </c>
      <c r="C2" s="1291"/>
      <c r="D2" s="1291"/>
      <c r="E2" s="1291"/>
      <c r="F2" s="1291"/>
      <c r="G2" s="1291"/>
      <c r="H2" s="1291"/>
      <c r="I2" s="1291"/>
      <c r="J2" s="1291"/>
      <c r="K2" s="1291"/>
      <c r="L2" s="1291"/>
      <c r="M2" s="1291"/>
      <c r="N2" s="1291"/>
      <c r="O2" s="1291"/>
      <c r="P2" s="1291"/>
      <c r="Q2" s="1291"/>
      <c r="R2" s="1291"/>
      <c r="S2" s="1291"/>
      <c r="T2" s="1291"/>
      <c r="U2" s="1291"/>
      <c r="V2" s="1291"/>
    </row>
    <row r="3" spans="5:18" s="235" customFormat="1" ht="16.5" thickBot="1"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</row>
    <row r="4" spans="2:32" s="235" customFormat="1" ht="16.5" thickBot="1">
      <c r="B4" s="228"/>
      <c r="C4" s="921" t="s">
        <v>23</v>
      </c>
      <c r="D4" s="919" t="s">
        <v>241</v>
      </c>
      <c r="E4" s="70"/>
      <c r="F4" s="1404"/>
      <c r="G4" s="1293">
        <v>2019</v>
      </c>
      <c r="H4" s="1294"/>
      <c r="I4" s="1293">
        <v>2018</v>
      </c>
      <c r="J4" s="1294"/>
      <c r="K4" s="1293">
        <v>2017</v>
      </c>
      <c r="L4" s="1294"/>
      <c r="M4" s="1293">
        <v>2016</v>
      </c>
      <c r="N4" s="1294"/>
      <c r="O4" s="1293">
        <v>2015</v>
      </c>
      <c r="P4" s="1294"/>
      <c r="Q4" s="236">
        <v>2014</v>
      </c>
      <c r="R4" s="237"/>
      <c r="S4" s="236">
        <v>2013</v>
      </c>
      <c r="T4" s="237"/>
      <c r="U4" s="236">
        <v>2012</v>
      </c>
      <c r="V4" s="237"/>
      <c r="W4" s="236">
        <v>2011</v>
      </c>
      <c r="X4" s="237"/>
      <c r="Y4" s="236">
        <v>2010</v>
      </c>
      <c r="Z4" s="237"/>
      <c r="AA4" s="236">
        <v>2009</v>
      </c>
      <c r="AB4" s="237"/>
      <c r="AC4" s="236">
        <v>2008</v>
      </c>
      <c r="AD4" s="237"/>
      <c r="AE4" s="236">
        <v>2007</v>
      </c>
      <c r="AF4" s="237"/>
    </row>
    <row r="5" spans="2:32" s="235" customFormat="1" ht="18" customHeight="1" thickBot="1">
      <c r="B5" s="228"/>
      <c r="C5" s="922" t="s">
        <v>240</v>
      </c>
      <c r="D5" s="923" t="s">
        <v>240</v>
      </c>
      <c r="E5" s="239"/>
      <c r="F5" s="1405"/>
      <c r="G5" s="1016" t="s">
        <v>23</v>
      </c>
      <c r="H5" s="1018" t="s">
        <v>24</v>
      </c>
      <c r="I5" s="1016" t="s">
        <v>23</v>
      </c>
      <c r="J5" s="1018" t="s">
        <v>24</v>
      </c>
      <c r="K5" s="1017" t="s">
        <v>23</v>
      </c>
      <c r="L5" s="241" t="s">
        <v>24</v>
      </c>
      <c r="M5" s="240" t="s">
        <v>23</v>
      </c>
      <c r="N5" s="241" t="s">
        <v>24</v>
      </c>
      <c r="O5" s="240" t="s">
        <v>23</v>
      </c>
      <c r="P5" s="241" t="s">
        <v>24</v>
      </c>
      <c r="Q5" s="240" t="s">
        <v>23</v>
      </c>
      <c r="R5" s="241" t="s">
        <v>24</v>
      </c>
      <c r="S5" s="240" t="s">
        <v>23</v>
      </c>
      <c r="T5" s="241" t="s">
        <v>24</v>
      </c>
      <c r="U5" s="242" t="s">
        <v>23</v>
      </c>
      <c r="V5" s="243" t="s">
        <v>24</v>
      </c>
      <c r="W5" s="242" t="s">
        <v>23</v>
      </c>
      <c r="X5" s="243" t="s">
        <v>24</v>
      </c>
      <c r="Y5" s="242" t="s">
        <v>23</v>
      </c>
      <c r="Z5" s="243" t="s">
        <v>24</v>
      </c>
      <c r="AA5" s="242" t="s">
        <v>23</v>
      </c>
      <c r="AB5" s="243" t="s">
        <v>24</v>
      </c>
      <c r="AC5" s="242" t="s">
        <v>23</v>
      </c>
      <c r="AD5" s="243" t="s">
        <v>24</v>
      </c>
      <c r="AE5" s="242" t="s">
        <v>23</v>
      </c>
      <c r="AF5" s="243" t="s">
        <v>24</v>
      </c>
    </row>
    <row r="6" spans="2:32" s="235" customFormat="1" ht="14.25" customHeight="1">
      <c r="B6" s="238">
        <v>1999</v>
      </c>
      <c r="C6" s="884">
        <v>21.6</v>
      </c>
      <c r="D6" s="822">
        <v>29.44333333333334</v>
      </c>
      <c r="E6" s="239"/>
      <c r="F6" s="825" t="s">
        <v>16</v>
      </c>
      <c r="G6" s="824">
        <v>4.562745202316088</v>
      </c>
      <c r="H6" s="824">
        <f>0.126944862414809*100</f>
        <v>12.6944862414809</v>
      </c>
      <c r="I6" s="824">
        <v>5.21</v>
      </c>
      <c r="J6" s="824">
        <v>12.527530223966199</v>
      </c>
      <c r="K6" s="824">
        <v>6.938432217053087</v>
      </c>
      <c r="L6" s="247">
        <v>15.1142498621161</v>
      </c>
      <c r="M6" s="246">
        <v>5.74</v>
      </c>
      <c r="N6" s="247">
        <v>12.9291961819001</v>
      </c>
      <c r="O6" s="246">
        <v>4.47</v>
      </c>
      <c r="P6" s="247">
        <v>11.709999999999999</v>
      </c>
      <c r="Q6" s="246">
        <v>4.03</v>
      </c>
      <c r="R6" s="247">
        <v>11.06</v>
      </c>
      <c r="S6" s="246">
        <v>5.12</v>
      </c>
      <c r="T6" s="247">
        <v>12.08</v>
      </c>
      <c r="U6" s="246">
        <v>5.13</v>
      </c>
      <c r="V6" s="247">
        <v>12.75</v>
      </c>
      <c r="W6" s="246">
        <v>3.4799999999999995</v>
      </c>
      <c r="X6" s="247">
        <v>10.023377272119482</v>
      </c>
      <c r="Y6" s="246">
        <v>4.04</v>
      </c>
      <c r="Z6" s="247">
        <v>9.90545587584444</v>
      </c>
      <c r="AA6" s="246">
        <v>9.69</v>
      </c>
      <c r="AB6" s="247">
        <v>17.251990699571724</v>
      </c>
      <c r="AC6" s="246">
        <v>9.12</v>
      </c>
      <c r="AD6" s="247">
        <v>16.622658627650335</v>
      </c>
      <c r="AE6" s="246">
        <v>6.81</v>
      </c>
      <c r="AF6" s="247">
        <v>12.925301956139311</v>
      </c>
    </row>
    <row r="7" spans="2:32" s="235" customFormat="1" ht="14.25" customHeight="1">
      <c r="B7" s="248">
        <v>2000</v>
      </c>
      <c r="C7" s="885">
        <v>12.14</v>
      </c>
      <c r="D7" s="920">
        <v>18.785833333333333</v>
      </c>
      <c r="E7" s="239"/>
      <c r="F7" s="826" t="s">
        <v>17</v>
      </c>
      <c r="G7" s="249">
        <v>4.571872647904863</v>
      </c>
      <c r="H7" s="249">
        <v>11.9289758019247</v>
      </c>
      <c r="I7" s="249">
        <v>5.07</v>
      </c>
      <c r="J7" s="249">
        <v>12.0629332361273</v>
      </c>
      <c r="K7" s="249">
        <v>6.782318190796903</v>
      </c>
      <c r="L7" s="822">
        <v>14.8732399096188</v>
      </c>
      <c r="M7" s="250">
        <v>6.25</v>
      </c>
      <c r="N7" s="245">
        <v>13.3327215363713</v>
      </c>
      <c r="O7" s="250">
        <v>4.45</v>
      </c>
      <c r="P7" s="245">
        <v>11.129999999999999</v>
      </c>
      <c r="Q7" s="250">
        <v>3.9699999999999998</v>
      </c>
      <c r="R7" s="245">
        <v>10.639999999999999</v>
      </c>
      <c r="S7" s="250">
        <v>4.82</v>
      </c>
      <c r="T7" s="245">
        <v>11.72</v>
      </c>
      <c r="U7" s="250">
        <v>5.27</v>
      </c>
      <c r="V7" s="245">
        <v>12.85</v>
      </c>
      <c r="W7" s="250">
        <v>3.46</v>
      </c>
      <c r="X7" s="245">
        <v>10.256117134717579</v>
      </c>
      <c r="Y7" s="250">
        <v>4</v>
      </c>
      <c r="Z7" s="245">
        <v>9.937614012712478</v>
      </c>
      <c r="AA7" s="250">
        <v>8.98</v>
      </c>
      <c r="AB7" s="245">
        <v>16.626914803170305</v>
      </c>
      <c r="AC7" s="250">
        <v>9.3</v>
      </c>
      <c r="AD7" s="245">
        <v>16.601793943372996</v>
      </c>
      <c r="AE7" s="250">
        <v>6.8</v>
      </c>
      <c r="AF7" s="245">
        <v>13.400778003203023</v>
      </c>
    </row>
    <row r="8" spans="2:32" s="235" customFormat="1" ht="14.25" customHeight="1">
      <c r="B8" s="248">
        <v>2001</v>
      </c>
      <c r="C8" s="885">
        <v>12.47</v>
      </c>
      <c r="D8" s="920">
        <v>20.72</v>
      </c>
      <c r="E8" s="239"/>
      <c r="F8" s="826" t="s">
        <v>18</v>
      </c>
      <c r="G8" s="244">
        <v>4.5456425750000005</v>
      </c>
      <c r="H8" s="249">
        <v>12.0514596516265</v>
      </c>
      <c r="I8" s="244">
        <v>5.01</v>
      </c>
      <c r="J8" s="249">
        <v>11.7224316801491</v>
      </c>
      <c r="K8" s="244">
        <v>6.649739876497128</v>
      </c>
      <c r="L8" s="822">
        <v>15.134634212947201</v>
      </c>
      <c r="M8" s="250">
        <v>6.35</v>
      </c>
      <c r="N8" s="245">
        <v>13.9088520497848</v>
      </c>
      <c r="O8" s="250">
        <v>4.41</v>
      </c>
      <c r="P8" s="245">
        <v>11.33</v>
      </c>
      <c r="Q8" s="250">
        <v>3.8899999999999997</v>
      </c>
      <c r="R8" s="245">
        <v>10.58</v>
      </c>
      <c r="S8" s="250">
        <v>4.569999999999999</v>
      </c>
      <c r="T8" s="245">
        <v>11.43</v>
      </c>
      <c r="U8" s="250">
        <v>5.36</v>
      </c>
      <c r="V8" s="245">
        <v>13.07</v>
      </c>
      <c r="W8" s="250">
        <v>3.5900000000000003</v>
      </c>
      <c r="X8" s="245">
        <v>10.643415770941216</v>
      </c>
      <c r="Y8" s="250">
        <v>3.93</v>
      </c>
      <c r="Z8" s="245">
        <v>9.821836917331606</v>
      </c>
      <c r="AA8" s="250">
        <v>8.17</v>
      </c>
      <c r="AB8" s="245">
        <v>15.777430106094993</v>
      </c>
      <c r="AC8" s="250">
        <v>9.59</v>
      </c>
      <c r="AD8" s="245">
        <v>16.93257696762745</v>
      </c>
      <c r="AE8" s="250">
        <v>7.52</v>
      </c>
      <c r="AF8" s="245">
        <v>13.921950851392069</v>
      </c>
    </row>
    <row r="9" spans="2:32" s="235" customFormat="1" ht="14.25" customHeight="1">
      <c r="B9" s="248">
        <v>2002</v>
      </c>
      <c r="C9" s="885">
        <v>8.92</v>
      </c>
      <c r="D9" s="920">
        <v>16.326329541252658</v>
      </c>
      <c r="E9" s="239"/>
      <c r="F9" s="826" t="s">
        <v>19</v>
      </c>
      <c r="G9" s="244">
        <v>4.540094102</v>
      </c>
      <c r="H9" s="244">
        <v>11.8940570588201</v>
      </c>
      <c r="I9" s="244">
        <v>4.8967463879999995</v>
      </c>
      <c r="J9" s="244">
        <v>12.2092575842718</v>
      </c>
      <c r="K9" s="244">
        <v>6.53</v>
      </c>
      <c r="L9" s="822">
        <v>14.469197188278498</v>
      </c>
      <c r="M9" s="250">
        <v>6.65</v>
      </c>
      <c r="N9" s="245">
        <v>14.765821286459</v>
      </c>
      <c r="O9" s="250">
        <v>4.51</v>
      </c>
      <c r="P9" s="245">
        <v>10.95</v>
      </c>
      <c r="Q9" s="250">
        <v>3.81</v>
      </c>
      <c r="R9" s="245">
        <v>10.57</v>
      </c>
      <c r="S9" s="250">
        <v>4.21</v>
      </c>
      <c r="T9" s="245">
        <v>10.879999999999999</v>
      </c>
      <c r="U9" s="250">
        <v>5.47</v>
      </c>
      <c r="V9" s="245">
        <v>12.83</v>
      </c>
      <c r="W9" s="250">
        <v>3.74</v>
      </c>
      <c r="X9" s="245">
        <v>10.73</v>
      </c>
      <c r="Y9" s="250">
        <v>3.92</v>
      </c>
      <c r="Z9" s="245">
        <v>9.863588302973929</v>
      </c>
      <c r="AA9" s="250">
        <v>7.12</v>
      </c>
      <c r="AB9" s="245">
        <v>14.53324889842828</v>
      </c>
      <c r="AC9" s="250">
        <v>9.79</v>
      </c>
      <c r="AD9" s="245">
        <v>17.61089101401347</v>
      </c>
      <c r="AE9" s="250">
        <v>7.45</v>
      </c>
      <c r="AF9" s="245">
        <v>14.522766940097721</v>
      </c>
    </row>
    <row r="10" spans="2:32" s="235" customFormat="1" ht="14.25" customHeight="1">
      <c r="B10" s="248">
        <v>2003</v>
      </c>
      <c r="C10" s="885">
        <v>7.8</v>
      </c>
      <c r="D10" s="920">
        <v>15.187241982399614</v>
      </c>
      <c r="E10" s="239"/>
      <c r="F10" s="826" t="s">
        <v>20</v>
      </c>
      <c r="G10" s="244">
        <v>4.4962805260000005</v>
      </c>
      <c r="H10" s="244">
        <v>12.2599609840589</v>
      </c>
      <c r="I10" s="244">
        <v>4.7</v>
      </c>
      <c r="J10" s="244">
        <v>12.3678452906308</v>
      </c>
      <c r="K10" s="244">
        <v>6.17</v>
      </c>
      <c r="L10" s="822">
        <v>14.015688948014802</v>
      </c>
      <c r="M10" s="250">
        <v>6.83</v>
      </c>
      <c r="N10" s="245">
        <v>14.8202099387918</v>
      </c>
      <c r="O10" s="250">
        <v>4.42</v>
      </c>
      <c r="P10" s="245">
        <v>11.51</v>
      </c>
      <c r="Q10" s="250">
        <v>3.7900000000000005</v>
      </c>
      <c r="R10" s="245">
        <v>10.61</v>
      </c>
      <c r="S10" s="250">
        <v>3.9800000000000004</v>
      </c>
      <c r="T10" s="245">
        <v>10.489999999999998</v>
      </c>
      <c r="U10" s="250">
        <v>5.45</v>
      </c>
      <c r="V10" s="245">
        <v>12.98</v>
      </c>
      <c r="W10" s="250">
        <v>3.88</v>
      </c>
      <c r="X10" s="245">
        <v>10.96</v>
      </c>
      <c r="Y10" s="250">
        <v>3.63</v>
      </c>
      <c r="Z10" s="245">
        <v>9.337585678256302</v>
      </c>
      <c r="AA10" s="250">
        <v>6.2</v>
      </c>
      <c r="AB10" s="245">
        <v>13.05477247628131</v>
      </c>
      <c r="AC10" s="250">
        <v>9.59</v>
      </c>
      <c r="AD10" s="245">
        <v>17.165638108396834</v>
      </c>
      <c r="AE10" s="250">
        <v>7.61</v>
      </c>
      <c r="AF10" s="245">
        <v>14.825163544595412</v>
      </c>
    </row>
    <row r="11" spans="2:32" s="235" customFormat="1" ht="14.25" customHeight="1">
      <c r="B11" s="248">
        <v>2004</v>
      </c>
      <c r="C11" s="885">
        <v>7.8</v>
      </c>
      <c r="D11" s="920">
        <v>15.083708433412761</v>
      </c>
      <c r="E11" s="212"/>
      <c r="F11" s="826" t="s">
        <v>22</v>
      </c>
      <c r="G11" s="244"/>
      <c r="H11" s="244"/>
      <c r="I11" s="244">
        <v>4.6</v>
      </c>
      <c r="J11" s="244">
        <v>12.3539050641275</v>
      </c>
      <c r="K11" s="244">
        <v>5.96</v>
      </c>
      <c r="L11" s="822">
        <v>13.4982680044028</v>
      </c>
      <c r="M11" s="250">
        <v>6.91</v>
      </c>
      <c r="N11" s="245">
        <v>14.765367390695799</v>
      </c>
      <c r="O11" s="250">
        <v>4.3999999999999995</v>
      </c>
      <c r="P11" s="245">
        <v>10.979999999999999</v>
      </c>
      <c r="Q11" s="250">
        <v>3.94</v>
      </c>
      <c r="R11" s="245">
        <v>10.41</v>
      </c>
      <c r="S11" s="250">
        <v>3.94</v>
      </c>
      <c r="T11" s="245">
        <v>10.27</v>
      </c>
      <c r="U11" s="250">
        <v>5.45</v>
      </c>
      <c r="V11" s="245">
        <v>12.6</v>
      </c>
      <c r="W11" s="250">
        <v>4.1000000000000005</v>
      </c>
      <c r="X11" s="245">
        <v>11.3</v>
      </c>
      <c r="Y11" s="250">
        <v>3.54</v>
      </c>
      <c r="Z11" s="245">
        <v>9.26441447955046</v>
      </c>
      <c r="AA11" s="250">
        <v>5.52</v>
      </c>
      <c r="AB11" s="245">
        <v>12.484704170042555</v>
      </c>
      <c r="AC11" s="250">
        <v>9.75</v>
      </c>
      <c r="AD11" s="245">
        <v>17.112796615403397</v>
      </c>
      <c r="AE11" s="250">
        <v>8.02</v>
      </c>
      <c r="AF11" s="245">
        <v>15.334240514642886</v>
      </c>
    </row>
    <row r="12" spans="2:32" s="235" customFormat="1" ht="14.25" customHeight="1">
      <c r="B12" s="248">
        <v>2005</v>
      </c>
      <c r="C12" s="885">
        <v>7.03</v>
      </c>
      <c r="D12" s="920">
        <v>14.55958334071972</v>
      </c>
      <c r="E12" s="212"/>
      <c r="F12" s="826" t="s">
        <v>30</v>
      </c>
      <c r="G12" s="244"/>
      <c r="H12" s="244"/>
      <c r="I12" s="244">
        <v>4.57029202</v>
      </c>
      <c r="J12" s="244">
        <v>12.3285224349334</v>
      </c>
      <c r="K12" s="244">
        <v>5.65</v>
      </c>
      <c r="L12" s="822">
        <v>13.577328245831499</v>
      </c>
      <c r="M12" s="250">
        <v>7.26</v>
      </c>
      <c r="N12" s="245">
        <v>15.284645272626602</v>
      </c>
      <c r="O12" s="250">
        <v>4.52</v>
      </c>
      <c r="P12" s="245">
        <v>11.64</v>
      </c>
      <c r="Q12" s="250">
        <v>4.06</v>
      </c>
      <c r="R12" s="245">
        <v>11.39</v>
      </c>
      <c r="S12" s="250">
        <v>3.9800000000000004</v>
      </c>
      <c r="T12" s="245">
        <v>11.09</v>
      </c>
      <c r="U12" s="250">
        <v>5.4399999999999995</v>
      </c>
      <c r="V12" s="245">
        <v>12.47</v>
      </c>
      <c r="W12" s="250">
        <v>4.21</v>
      </c>
      <c r="X12" s="245">
        <v>11.28</v>
      </c>
      <c r="Y12" s="250">
        <v>3.52</v>
      </c>
      <c r="Z12" s="245">
        <v>9.38</v>
      </c>
      <c r="AA12" s="250">
        <v>5.15</v>
      </c>
      <c r="AB12" s="245">
        <v>11.929918251585617</v>
      </c>
      <c r="AC12" s="250">
        <v>9.61</v>
      </c>
      <c r="AD12" s="245">
        <v>17.087167989032917</v>
      </c>
      <c r="AE12" s="250">
        <v>8.29</v>
      </c>
      <c r="AF12" s="245">
        <v>16.168459151714835</v>
      </c>
    </row>
    <row r="13" spans="2:32" s="235" customFormat="1" ht="14.25" customHeight="1">
      <c r="B13" s="248">
        <v>2006</v>
      </c>
      <c r="C13" s="885">
        <v>6.31</v>
      </c>
      <c r="D13" s="920">
        <v>12.894202065850118</v>
      </c>
      <c r="E13" s="212"/>
      <c r="F13" s="827" t="s">
        <v>31</v>
      </c>
      <c r="G13" s="244"/>
      <c r="H13" s="244"/>
      <c r="I13" s="244">
        <v>4.528471112</v>
      </c>
      <c r="J13" s="244">
        <v>12.4939008431828</v>
      </c>
      <c r="K13" s="244">
        <v>5.58</v>
      </c>
      <c r="L13" s="822">
        <v>13.274122231518302</v>
      </c>
      <c r="M13" s="250">
        <v>7.19</v>
      </c>
      <c r="N13" s="245">
        <v>15.2253207429404</v>
      </c>
      <c r="O13" s="250">
        <v>4.47</v>
      </c>
      <c r="P13" s="245">
        <v>10.84</v>
      </c>
      <c r="Q13" s="250">
        <v>4.04</v>
      </c>
      <c r="R13" s="245">
        <v>11.15</v>
      </c>
      <c r="S13" s="250">
        <v>4.07</v>
      </c>
      <c r="T13" s="245">
        <v>10.76</v>
      </c>
      <c r="U13" s="250">
        <v>5.41</v>
      </c>
      <c r="V13" s="245">
        <v>13.04</v>
      </c>
      <c r="W13" s="250">
        <v>4.49</v>
      </c>
      <c r="X13" s="245">
        <v>11.7</v>
      </c>
      <c r="Y13" s="250">
        <v>3.5000000000000004</v>
      </c>
      <c r="Z13" s="245">
        <v>9.225414198673636</v>
      </c>
      <c r="AA13" s="250">
        <v>5.08</v>
      </c>
      <c r="AB13" s="245">
        <v>11.59093636922055</v>
      </c>
      <c r="AC13" s="250">
        <v>9.96</v>
      </c>
      <c r="AD13" s="245">
        <v>17.28982639032596</v>
      </c>
      <c r="AE13" s="250">
        <v>8.54</v>
      </c>
      <c r="AF13" s="245">
        <v>16.423827228637954</v>
      </c>
    </row>
    <row r="14" spans="2:32" s="235" customFormat="1" ht="14.25" customHeight="1">
      <c r="B14" s="251">
        <v>2007</v>
      </c>
      <c r="C14" s="885">
        <v>8.11</v>
      </c>
      <c r="D14" s="920">
        <v>15.382188664290995</v>
      </c>
      <c r="E14" s="212"/>
      <c r="F14" s="826" t="s">
        <v>34</v>
      </c>
      <c r="G14" s="244"/>
      <c r="H14" s="244"/>
      <c r="I14" s="244">
        <v>4.5307631299999995</v>
      </c>
      <c r="J14" s="244">
        <v>12.2485330808673</v>
      </c>
      <c r="K14" s="244">
        <v>5.52</v>
      </c>
      <c r="L14" s="822">
        <v>12.691329786599</v>
      </c>
      <c r="M14" s="250">
        <v>7.18</v>
      </c>
      <c r="N14" s="245">
        <v>15.3359649299733</v>
      </c>
      <c r="O14" s="250">
        <v>4.41</v>
      </c>
      <c r="P14" s="245">
        <v>11.23</v>
      </c>
      <c r="Q14" s="250">
        <v>4.26</v>
      </c>
      <c r="R14" s="245">
        <v>11.34</v>
      </c>
      <c r="S14" s="250">
        <v>4.07</v>
      </c>
      <c r="T14" s="245">
        <v>11.17</v>
      </c>
      <c r="U14" s="250">
        <v>5.319999999999999</v>
      </c>
      <c r="V14" s="245">
        <v>12.29</v>
      </c>
      <c r="W14" s="250">
        <v>4.61</v>
      </c>
      <c r="X14" s="245">
        <v>11.79</v>
      </c>
      <c r="Y14" s="250">
        <v>3.47</v>
      </c>
      <c r="Z14" s="245">
        <v>9.18129902170215</v>
      </c>
      <c r="AA14" s="250">
        <v>4.89</v>
      </c>
      <c r="AB14" s="245">
        <v>11.491939212869038</v>
      </c>
      <c r="AC14" s="250">
        <v>9.92</v>
      </c>
      <c r="AD14" s="245">
        <v>17.372618317195048</v>
      </c>
      <c r="AE14" s="250">
        <v>8.89</v>
      </c>
      <c r="AF14" s="245">
        <v>16.844062758273544</v>
      </c>
    </row>
    <row r="15" spans="2:32" s="235" customFormat="1" ht="15.75">
      <c r="B15" s="248">
        <v>2008</v>
      </c>
      <c r="C15" s="885">
        <v>9.75</v>
      </c>
      <c r="D15" s="920">
        <v>17.199659370653</v>
      </c>
      <c r="F15" s="826" t="s">
        <v>35</v>
      </c>
      <c r="G15" s="244"/>
      <c r="H15" s="244"/>
      <c r="I15" s="244">
        <v>4.432212529</v>
      </c>
      <c r="J15" s="244">
        <v>11.983167101240399</v>
      </c>
      <c r="K15" s="244">
        <v>5.46</v>
      </c>
      <c r="L15" s="822">
        <v>13.051904960537</v>
      </c>
      <c r="M15" s="250">
        <v>7.09</v>
      </c>
      <c r="N15" s="245">
        <v>15.406796061606002</v>
      </c>
      <c r="O15" s="250">
        <v>4.72</v>
      </c>
      <c r="P15" s="245">
        <v>11.61</v>
      </c>
      <c r="Q15" s="250">
        <v>4.33</v>
      </c>
      <c r="R15" s="245">
        <v>11.14</v>
      </c>
      <c r="S15" s="250">
        <v>4.02</v>
      </c>
      <c r="T15" s="245">
        <v>11</v>
      </c>
      <c r="U15" s="250">
        <v>5.42</v>
      </c>
      <c r="V15" s="245">
        <v>12.45</v>
      </c>
      <c r="W15" s="250">
        <v>4.72</v>
      </c>
      <c r="X15" s="245">
        <v>11.95</v>
      </c>
      <c r="Y15" s="250">
        <v>3.45</v>
      </c>
      <c r="Z15" s="245">
        <v>9.191372440728959</v>
      </c>
      <c r="AA15" s="250">
        <v>4.41</v>
      </c>
      <c r="AB15" s="245">
        <v>11.088079537149579</v>
      </c>
      <c r="AC15" s="250">
        <v>10.02</v>
      </c>
      <c r="AD15" s="245">
        <v>17.087590570913715</v>
      </c>
      <c r="AE15" s="250">
        <v>8.59</v>
      </c>
      <c r="AF15" s="245">
        <v>16.790691400748628</v>
      </c>
    </row>
    <row r="16" spans="2:32" s="173" customFormat="1" ht="15.75" customHeight="1">
      <c r="B16" s="248">
        <v>2009</v>
      </c>
      <c r="C16" s="885">
        <v>6.36</v>
      </c>
      <c r="D16" s="920">
        <v>13.00375002506504</v>
      </c>
      <c r="F16" s="826" t="s">
        <v>36</v>
      </c>
      <c r="G16" s="244"/>
      <c r="H16" s="244"/>
      <c r="I16" s="244">
        <v>4.4175071</v>
      </c>
      <c r="J16" s="244">
        <v>11.9639735933032</v>
      </c>
      <c r="K16" s="244">
        <v>5.35</v>
      </c>
      <c r="L16" s="822">
        <v>12.8681634540761</v>
      </c>
      <c r="M16" s="250">
        <v>7.01</v>
      </c>
      <c r="N16" s="245">
        <v>15.520919892701901</v>
      </c>
      <c r="O16" s="250">
        <v>4.92</v>
      </c>
      <c r="P16" s="245">
        <v>12.15</v>
      </c>
      <c r="Q16" s="250">
        <v>4.36</v>
      </c>
      <c r="R16" s="245">
        <v>10.97</v>
      </c>
      <c r="S16" s="250">
        <v>4.03</v>
      </c>
      <c r="T16" s="245">
        <v>10.97</v>
      </c>
      <c r="U16" s="250">
        <v>5.3100000000000005</v>
      </c>
      <c r="V16" s="245">
        <v>12.04</v>
      </c>
      <c r="W16" s="250">
        <v>5.08</v>
      </c>
      <c r="X16" s="245">
        <v>11.93</v>
      </c>
      <c r="Y16" s="250">
        <v>3.44</v>
      </c>
      <c r="Z16" s="245">
        <v>8.784103468920113</v>
      </c>
      <c r="AA16" s="250">
        <v>4.4</v>
      </c>
      <c r="AB16" s="245">
        <v>10.29746818712833</v>
      </c>
      <c r="AC16" s="250">
        <v>10.13</v>
      </c>
      <c r="AD16" s="245">
        <v>17.81714433745357</v>
      </c>
      <c r="AE16" s="250">
        <v>8.67</v>
      </c>
      <c r="AF16" s="245">
        <v>16.819499537173307</v>
      </c>
    </row>
    <row r="17" spans="2:32" s="173" customFormat="1" ht="15.75" customHeight="1" thickBot="1">
      <c r="B17" s="248">
        <v>2010</v>
      </c>
      <c r="C17" s="885">
        <v>3.6620000000000004</v>
      </c>
      <c r="D17" s="920">
        <v>9.38190781012988</v>
      </c>
      <c r="F17" s="828" t="s">
        <v>37</v>
      </c>
      <c r="G17" s="1131"/>
      <c r="H17" s="244"/>
      <c r="I17" s="1131">
        <v>4.54</v>
      </c>
      <c r="J17" s="1214">
        <v>11.131476668403401</v>
      </c>
      <c r="K17" s="613">
        <v>5.282588232</v>
      </c>
      <c r="L17" s="823">
        <v>11.6630547157321</v>
      </c>
      <c r="M17" s="252">
        <v>6.92</v>
      </c>
      <c r="N17" s="253">
        <v>14.448602454011999</v>
      </c>
      <c r="O17" s="254">
        <v>5.24</v>
      </c>
      <c r="P17" s="253">
        <v>12.33</v>
      </c>
      <c r="Q17" s="254">
        <v>4.34</v>
      </c>
      <c r="R17" s="253">
        <v>10.549999999999999</v>
      </c>
      <c r="S17" s="254">
        <v>4.06</v>
      </c>
      <c r="T17" s="253">
        <v>9.959999999999999</v>
      </c>
      <c r="U17" s="254">
        <v>5.220000000000001</v>
      </c>
      <c r="V17" s="253">
        <v>11.64</v>
      </c>
      <c r="W17" s="254">
        <v>5.12</v>
      </c>
      <c r="X17" s="253">
        <v>11.98</v>
      </c>
      <c r="Y17" s="254">
        <v>3.5000000000000004</v>
      </c>
      <c r="Z17" s="253">
        <v>8.690209324864496</v>
      </c>
      <c r="AA17" s="254">
        <v>4.12</v>
      </c>
      <c r="AB17" s="253">
        <v>9.917597589238202</v>
      </c>
      <c r="AC17" s="255">
        <v>10.12</v>
      </c>
      <c r="AD17" s="253">
        <v>17.719593822554202</v>
      </c>
      <c r="AE17" s="255">
        <v>8.98</v>
      </c>
      <c r="AF17" s="253">
        <v>16.609522084873273</v>
      </c>
    </row>
    <row r="18" spans="2:19" s="173" customFormat="1" ht="15.75">
      <c r="B18" s="248">
        <v>2011</v>
      </c>
      <c r="C18" s="885">
        <v>4.2</v>
      </c>
      <c r="D18" s="920">
        <v>11.21</v>
      </c>
      <c r="H18" s="929"/>
      <c r="I18" s="256"/>
      <c r="J18" s="256"/>
      <c r="K18" s="256"/>
      <c r="L18" s="256"/>
      <c r="M18" s="256"/>
      <c r="N18" s="256"/>
      <c r="O18" s="256"/>
      <c r="P18" s="256"/>
      <c r="S18" s="212"/>
    </row>
    <row r="19" spans="2:26" s="173" customFormat="1" ht="15.75">
      <c r="B19" s="248">
        <v>2012</v>
      </c>
      <c r="C19" s="885">
        <v>5.35</v>
      </c>
      <c r="D19" s="920">
        <v>12.59</v>
      </c>
      <c r="G19" s="256"/>
      <c r="H19" s="256"/>
      <c r="I19" s="256"/>
      <c r="J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</row>
    <row r="20" spans="2:19" s="173" customFormat="1" ht="15.75">
      <c r="B20" s="248">
        <v>2013</v>
      </c>
      <c r="C20" s="885">
        <v>4.2780000000000005</v>
      </c>
      <c r="D20" s="920">
        <v>10.985000000000001</v>
      </c>
      <c r="S20" s="212"/>
    </row>
    <row r="21" spans="2:19" s="173" customFormat="1" ht="15.75">
      <c r="B21" s="248">
        <v>2014</v>
      </c>
      <c r="C21" s="885">
        <v>4.07</v>
      </c>
      <c r="D21" s="920">
        <v>10.87</v>
      </c>
      <c r="K21" s="257"/>
      <c r="L21" s="257"/>
      <c r="M21" s="257"/>
      <c r="N21" s="257"/>
      <c r="O21" s="257"/>
      <c r="S21" s="212"/>
    </row>
    <row r="22" spans="2:19" s="173" customFormat="1" ht="15.75">
      <c r="B22" s="248">
        <v>2015</v>
      </c>
      <c r="C22" s="885">
        <v>4.58</v>
      </c>
      <c r="D22" s="920">
        <v>11.45</v>
      </c>
      <c r="S22" s="212"/>
    </row>
    <row r="23" spans="2:19" s="173" customFormat="1" ht="15.75">
      <c r="B23" s="248">
        <v>2016</v>
      </c>
      <c r="C23" s="885">
        <v>6.781666666666666</v>
      </c>
      <c r="D23" s="920">
        <v>14.645484606987582</v>
      </c>
      <c r="S23" s="212"/>
    </row>
    <row r="24" spans="2:19" s="173" customFormat="1" ht="15.75">
      <c r="B24" s="248">
        <v>2017</v>
      </c>
      <c r="C24" s="885">
        <v>5.98938929661226</v>
      </c>
      <c r="D24" s="885">
        <v>13.685719463605416</v>
      </c>
      <c r="S24" s="212"/>
    </row>
    <row r="25" spans="2:19" s="173" customFormat="1" ht="16.5" thickBot="1">
      <c r="B25" s="248">
        <v>2018</v>
      </c>
      <c r="C25" s="1197">
        <v>4.708832689916666</v>
      </c>
      <c r="D25" s="1197">
        <v>12.116123066766933</v>
      </c>
      <c r="S25" s="212"/>
    </row>
    <row r="26" s="173" customFormat="1" ht="15.75">
      <c r="S26" s="212"/>
    </row>
    <row r="27" s="173" customFormat="1" ht="15.75">
      <c r="S27" s="212"/>
    </row>
    <row r="28" s="173" customFormat="1" ht="15.75">
      <c r="S28" s="212"/>
    </row>
    <row r="29" s="173" customFormat="1" ht="15.75">
      <c r="S29" s="212"/>
    </row>
    <row r="30" spans="5:19" ht="15.75">
      <c r="E30" s="209"/>
      <c r="F30" s="209"/>
      <c r="G30" s="209"/>
      <c r="H30" s="209"/>
      <c r="I30" s="209"/>
      <c r="J30" s="209"/>
      <c r="K30" s="209"/>
      <c r="L30" s="209"/>
      <c r="M30" s="173"/>
      <c r="N30" s="173"/>
      <c r="O30" s="173"/>
      <c r="P30" s="209"/>
      <c r="Q30" s="209"/>
      <c r="R30" s="209"/>
      <c r="S30" s="211"/>
    </row>
    <row r="31" spans="13:15" ht="15.75">
      <c r="M31" s="173"/>
      <c r="N31" s="173"/>
      <c r="O31" s="173"/>
    </row>
    <row r="32" spans="2:18" ht="15.75">
      <c r="B32" s="1406"/>
      <c r="C32" s="1406"/>
      <c r="D32" s="1406"/>
      <c r="E32" s="1406"/>
      <c r="F32" s="1406"/>
      <c r="G32" s="258"/>
      <c r="H32" s="258"/>
      <c r="I32" s="258"/>
      <c r="J32" s="258"/>
      <c r="K32" s="258"/>
      <c r="L32" s="258"/>
      <c r="M32" s="173"/>
      <c r="N32" s="173"/>
      <c r="O32" s="173"/>
      <c r="P32" s="258"/>
      <c r="Q32" s="258"/>
      <c r="R32" s="258"/>
    </row>
    <row r="33" spans="13:15" ht="15.75">
      <c r="M33" s="173"/>
      <c r="N33" s="173"/>
      <c r="O33" s="173"/>
    </row>
  </sheetData>
  <sheetProtection/>
  <mergeCells count="8">
    <mergeCell ref="B2:V2"/>
    <mergeCell ref="F4:F5"/>
    <mergeCell ref="B32:F32"/>
    <mergeCell ref="O4:P4"/>
    <mergeCell ref="M4:N4"/>
    <mergeCell ref="K4:L4"/>
    <mergeCell ref="I4:J4"/>
    <mergeCell ref="G4:H4"/>
  </mergeCells>
  <hyperlinks>
    <hyperlink ref="B1" location="'Indice '!A21" display="INDICE "/>
  </hyperlinks>
  <printOptions/>
  <pageMargins left="0.75" right="0.75" top="1" bottom="1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I30"/>
  <sheetViews>
    <sheetView zoomScale="85" zoomScaleNormal="85" zoomScalePageLayoutView="0" workbookViewId="0" topLeftCell="A1">
      <pane ySplit="2" topLeftCell="A3" activePane="bottomLeft" state="frozen"/>
      <selection pane="topLeft" activeCell="P54" sqref="P54"/>
      <selection pane="bottomLeft" activeCell="F13" sqref="F13"/>
    </sheetView>
  </sheetViews>
  <sheetFormatPr defaultColWidth="11.421875" defaultRowHeight="12.75"/>
  <cols>
    <col min="1" max="1" width="8.8515625" style="209" customWidth="1"/>
    <col min="2" max="2" width="22.8515625" style="209" customWidth="1"/>
    <col min="3" max="3" width="19.57421875" style="209" customWidth="1"/>
    <col min="4" max="4" width="13.7109375" style="209" customWidth="1"/>
    <col min="5" max="5" width="13.8515625" style="209" customWidth="1"/>
    <col min="6" max="6" width="28.57421875" style="209" customWidth="1"/>
    <col min="7" max="7" width="23.28125" style="211" customWidth="1"/>
    <col min="8" max="8" width="14.00390625" style="211" customWidth="1"/>
    <col min="9" max="16384" width="11.421875" style="209" customWidth="1"/>
  </cols>
  <sheetData>
    <row r="1" spans="2:6" ht="15.75">
      <c r="B1" s="5" t="s">
        <v>501</v>
      </c>
      <c r="C1" s="210"/>
      <c r="D1" s="210"/>
      <c r="E1" s="210"/>
      <c r="F1" s="210"/>
    </row>
    <row r="2" spans="2:9" s="173" customFormat="1" ht="15.75">
      <c r="B2" s="1409" t="s">
        <v>511</v>
      </c>
      <c r="C2" s="1410"/>
      <c r="D2" s="1410"/>
      <c r="E2" s="1410"/>
      <c r="F2" s="1410"/>
      <c r="G2" s="1410"/>
      <c r="H2" s="1410"/>
      <c r="I2" s="212"/>
    </row>
    <row r="3" spans="1:8" s="173" customFormat="1" ht="16.5" thickBot="1">
      <c r="A3" s="213"/>
      <c r="G3" s="212"/>
      <c r="H3" s="212"/>
    </row>
    <row r="4" spans="1:8" s="173" customFormat="1" ht="30" customHeight="1" thickBot="1">
      <c r="A4" s="213"/>
      <c r="B4" s="1413" t="s">
        <v>140</v>
      </c>
      <c r="C4" s="1417" t="s">
        <v>777</v>
      </c>
      <c r="D4" s="1419" t="s">
        <v>33</v>
      </c>
      <c r="F4" s="1413" t="s">
        <v>140</v>
      </c>
      <c r="G4" s="933" t="s">
        <v>777</v>
      </c>
      <c r="H4" s="934" t="s">
        <v>33</v>
      </c>
    </row>
    <row r="5" spans="1:8" s="173" customFormat="1" ht="15" customHeight="1" thickBot="1">
      <c r="A5" s="213"/>
      <c r="B5" s="1414"/>
      <c r="C5" s="1418"/>
      <c r="D5" s="1420"/>
      <c r="F5" s="1421"/>
      <c r="G5" s="931">
        <v>43556</v>
      </c>
      <c r="H5" s="932" t="s">
        <v>9</v>
      </c>
    </row>
    <row r="6" spans="1:9" s="173" customFormat="1" ht="16.5" thickBot="1">
      <c r="A6" s="213"/>
      <c r="B6" s="214">
        <v>2006</v>
      </c>
      <c r="C6" s="215">
        <v>98438.08780000001</v>
      </c>
      <c r="D6" s="216" t="s">
        <v>350</v>
      </c>
      <c r="F6" s="217" t="s">
        <v>253</v>
      </c>
      <c r="G6" s="930">
        <v>467911.35060999996</v>
      </c>
      <c r="H6" s="1102">
        <v>6.818514698564959</v>
      </c>
      <c r="I6" s="935"/>
    </row>
    <row r="7" spans="1:8" s="173" customFormat="1" ht="15.75">
      <c r="A7" s="213"/>
      <c r="B7" s="214">
        <v>2007</v>
      </c>
      <c r="C7" s="215">
        <v>125062.44695</v>
      </c>
      <c r="D7" s="218">
        <v>27.0468065207581</v>
      </c>
      <c r="F7" s="832" t="s">
        <v>6</v>
      </c>
      <c r="G7" s="928">
        <v>250741.56358000002</v>
      </c>
      <c r="H7" s="1128">
        <v>3.831479702352425</v>
      </c>
    </row>
    <row r="8" spans="1:8" s="173" customFormat="1" ht="15.75">
      <c r="A8" s="213"/>
      <c r="B8" s="214">
        <v>2008</v>
      </c>
      <c r="C8" s="215">
        <v>147173.54895000003</v>
      </c>
      <c r="D8" s="216">
        <v>17.680049078873417</v>
      </c>
      <c r="F8" s="833" t="s">
        <v>7</v>
      </c>
      <c r="G8" s="215">
        <v>140275.00233999998</v>
      </c>
      <c r="H8" s="1070">
        <v>10.802635303451558</v>
      </c>
    </row>
    <row r="9" spans="1:8" s="173" customFormat="1" ht="15.75">
      <c r="A9" s="213"/>
      <c r="B9" s="214">
        <v>2009</v>
      </c>
      <c r="C9" s="215">
        <v>150574.10543999996</v>
      </c>
      <c r="D9" s="216">
        <v>2.310575857048347</v>
      </c>
      <c r="F9" s="833" t="s">
        <v>460</v>
      </c>
      <c r="G9" s="215">
        <v>64221.51423</v>
      </c>
      <c r="H9" s="1070">
        <v>11.319691435012281</v>
      </c>
    </row>
    <row r="10" spans="1:8" s="173" customFormat="1" ht="16.5" thickBot="1">
      <c r="A10" s="213"/>
      <c r="B10" s="214">
        <v>2010</v>
      </c>
      <c r="C10" s="215">
        <v>175904.40600000002</v>
      </c>
      <c r="D10" s="216">
        <v>16.8224811869087</v>
      </c>
      <c r="F10" s="834" t="s">
        <v>513</v>
      </c>
      <c r="G10" s="215">
        <v>12673.27046</v>
      </c>
      <c r="H10" s="1071">
        <v>3.3346402512260065</v>
      </c>
    </row>
    <row r="11" spans="1:7" s="173" customFormat="1" ht="15.75">
      <c r="A11" s="213"/>
      <c r="B11" s="214">
        <v>2011</v>
      </c>
      <c r="C11" s="215">
        <v>215305.1938899999</v>
      </c>
      <c r="D11" s="216">
        <v>22.398977254725438</v>
      </c>
      <c r="F11" s="213" t="s">
        <v>344</v>
      </c>
      <c r="G11" s="929"/>
    </row>
    <row r="12" spans="1:6" s="173" customFormat="1" ht="15.75">
      <c r="A12" s="213"/>
      <c r="B12" s="214">
        <v>2012</v>
      </c>
      <c r="C12" s="215">
        <v>248092.86263</v>
      </c>
      <c r="D12" s="216">
        <v>15.228461584048647</v>
      </c>
      <c r="F12" s="213"/>
    </row>
    <row r="13" spans="1:6" s="173" customFormat="1" ht="15.75">
      <c r="A13" s="213"/>
      <c r="B13" s="214">
        <v>2013</v>
      </c>
      <c r="C13" s="215">
        <v>281782.85988999996</v>
      </c>
      <c r="D13" s="216">
        <v>13.579591489596554</v>
      </c>
      <c r="F13" s="213"/>
    </row>
    <row r="14" spans="1:6" s="173" customFormat="1" ht="15.75">
      <c r="A14" s="213"/>
      <c r="B14" s="214">
        <v>2014</v>
      </c>
      <c r="C14" s="215">
        <v>324750.61949000007</v>
      </c>
      <c r="D14" s="216">
        <v>15.248535562728517</v>
      </c>
      <c r="F14" s="213"/>
    </row>
    <row r="15" spans="1:6" s="173" customFormat="1" ht="15.75">
      <c r="A15" s="219"/>
      <c r="B15" s="214">
        <v>2015</v>
      </c>
      <c r="C15" s="215">
        <v>377112.90725000005</v>
      </c>
      <c r="D15" s="216">
        <f>100*(C15/C14-1)</f>
        <v>16.12384538087459</v>
      </c>
      <c r="F15" s="213"/>
    </row>
    <row r="16" spans="1:6" s="173" customFormat="1" ht="15.75">
      <c r="A16" s="213"/>
      <c r="B16" s="248">
        <v>2016</v>
      </c>
      <c r="C16" s="925">
        <v>406748</v>
      </c>
      <c r="D16" s="926">
        <f>100*(C16/C15-1)</f>
        <v>7.85841380134833</v>
      </c>
      <c r="F16" s="213"/>
    </row>
    <row r="17" spans="1:6" s="173" customFormat="1" ht="15.75">
      <c r="A17" s="213"/>
      <c r="B17" s="927">
        <v>2017</v>
      </c>
      <c r="C17" s="928">
        <v>432023.63878</v>
      </c>
      <c r="D17" s="926">
        <f>100*(C17/C16-1)</f>
        <v>6.214078195836237</v>
      </c>
      <c r="F17" s="213"/>
    </row>
    <row r="18" spans="1:6" s="173" customFormat="1" ht="16.5" thickBot="1">
      <c r="A18" s="213"/>
      <c r="B18" s="248">
        <v>2018</v>
      </c>
      <c r="C18" s="1204">
        <v>458432.4284899998</v>
      </c>
      <c r="D18" s="926">
        <f>100*(C18/C17-1)</f>
        <v>6.112811276849595</v>
      </c>
      <c r="E18" s="872"/>
      <c r="F18" s="213"/>
    </row>
    <row r="19" spans="1:6" s="173" customFormat="1" ht="15.75">
      <c r="A19" s="213"/>
      <c r="B19" s="924" t="s">
        <v>344</v>
      </c>
      <c r="C19" s="929"/>
      <c r="D19" s="1064"/>
      <c r="F19" s="213"/>
    </row>
    <row r="20" spans="1:8" s="173" customFormat="1" ht="15.75">
      <c r="A20" s="213"/>
      <c r="G20" s="212"/>
      <c r="H20" s="212"/>
    </row>
    <row r="21" spans="2:8" ht="18.75">
      <c r="B21" s="1370" t="s">
        <v>512</v>
      </c>
      <c r="C21" s="1407"/>
      <c r="D21" s="1407"/>
      <c r="E21" s="1407"/>
      <c r="F21" s="222"/>
      <c r="G21" s="223"/>
      <c r="H21" s="16"/>
    </row>
    <row r="22" spans="2:5" ht="19.5" thickBot="1">
      <c r="B22" s="224"/>
      <c r="C22" s="179"/>
      <c r="D22" s="180"/>
      <c r="E22" s="20"/>
    </row>
    <row r="23" spans="2:5" ht="18" customHeight="1" thickBot="1">
      <c r="B23" s="1415">
        <v>43616</v>
      </c>
      <c r="C23" s="225" t="s">
        <v>25</v>
      </c>
      <c r="D23" s="1411" t="s">
        <v>43</v>
      </c>
      <c r="E23" s="1412"/>
    </row>
    <row r="24" spans="2:5" ht="21" customHeight="1" thickBot="1">
      <c r="B24" s="1416"/>
      <c r="C24" s="226"/>
      <c r="D24" s="227" t="s">
        <v>94</v>
      </c>
      <c r="E24" s="228" t="s">
        <v>9</v>
      </c>
    </row>
    <row r="25" spans="2:5" ht="32.25" thickBot="1">
      <c r="B25" s="229" t="s">
        <v>203</v>
      </c>
      <c r="C25" s="233">
        <v>314132.62820000004</v>
      </c>
      <c r="D25" s="1181">
        <v>7.063184306215664</v>
      </c>
      <c r="E25" s="1182">
        <v>12.213088277235219</v>
      </c>
    </row>
    <row r="26" spans="2:5" ht="6" customHeight="1">
      <c r="B26" s="230"/>
      <c r="C26" s="231"/>
      <c r="D26" s="1183"/>
      <c r="E26" s="1184"/>
    </row>
    <row r="27" spans="2:5" ht="48" thickBot="1">
      <c r="B27" s="232" t="s">
        <v>484</v>
      </c>
      <c r="C27" s="233">
        <v>439564.5145937235</v>
      </c>
      <c r="D27" s="1185">
        <v>3.0071821440935897</v>
      </c>
      <c r="E27" s="1186">
        <v>7.221534644379579</v>
      </c>
    </row>
    <row r="28" spans="2:5" ht="15.75">
      <c r="B28" s="234" t="s">
        <v>508</v>
      </c>
      <c r="C28" s="179"/>
      <c r="D28" s="180"/>
      <c r="E28" s="20"/>
    </row>
    <row r="29" spans="2:7" ht="15.75">
      <c r="B29" s="1408" t="s">
        <v>123</v>
      </c>
      <c r="C29" s="1408"/>
      <c r="D29" s="1408"/>
      <c r="E29" s="1408"/>
      <c r="F29" s="1408"/>
      <c r="G29" s="1408"/>
    </row>
    <row r="30" spans="7:8" ht="15.75">
      <c r="G30" s="209"/>
      <c r="H30" s="209"/>
    </row>
  </sheetData>
  <sheetProtection/>
  <mergeCells count="9">
    <mergeCell ref="B21:E21"/>
    <mergeCell ref="B29:G29"/>
    <mergeCell ref="B2:H2"/>
    <mergeCell ref="D23:E23"/>
    <mergeCell ref="B4:B5"/>
    <mergeCell ref="B23:B24"/>
    <mergeCell ref="C4:C5"/>
    <mergeCell ref="D4:D5"/>
    <mergeCell ref="F4:F5"/>
  </mergeCells>
  <hyperlinks>
    <hyperlink ref="B29" location="'Cartera Sistema Financiero '!A9" display="ARRIBA "/>
    <hyperlink ref="B29:G29" location="'Cartera Sistema Financiero '!A3" display="ARRIBA "/>
    <hyperlink ref="B1" location="'Indice '!A1" display="'Indice '!A1"/>
  </hyperlinks>
  <printOptions/>
  <pageMargins left="0.75" right="0.75" top="1" bottom="1" header="0" footer="0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B1:R26"/>
  <sheetViews>
    <sheetView zoomScalePageLayoutView="0" workbookViewId="0" topLeftCell="A1">
      <pane xSplit="2" ySplit="10" topLeftCell="C11" activePane="bottomRight" state="frozen"/>
      <selection pane="topLeft" activeCell="P54" sqref="P54"/>
      <selection pane="topRight" activeCell="P54" sqref="P54"/>
      <selection pane="bottomLeft" activeCell="P54" sqref="P54"/>
      <selection pane="bottomRight" activeCell="H27" sqref="H27"/>
    </sheetView>
  </sheetViews>
  <sheetFormatPr defaultColWidth="11.421875" defaultRowHeight="12.75"/>
  <cols>
    <col min="1" max="1" width="4.28125" style="7" customWidth="1"/>
    <col min="2" max="2" width="31.57421875" style="7" customWidth="1"/>
    <col min="3" max="3" width="15.421875" style="7" customWidth="1"/>
    <col min="4" max="4" width="15.7109375" style="7" customWidth="1"/>
    <col min="5" max="5" width="14.7109375" style="7" customWidth="1"/>
    <col min="6" max="6" width="17.7109375" style="7" customWidth="1"/>
    <col min="7" max="7" width="18.28125" style="171" customWidth="1"/>
    <col min="8" max="8" width="11.7109375" style="171" customWidth="1"/>
    <col min="9" max="16" width="11.7109375" style="7" customWidth="1"/>
    <col min="17" max="16384" width="11.421875" style="7" customWidth="1"/>
  </cols>
  <sheetData>
    <row r="1" spans="2:6" ht="12.75">
      <c r="B1" s="5" t="s">
        <v>529</v>
      </c>
      <c r="C1" s="170"/>
      <c r="D1" s="170"/>
      <c r="E1" s="170"/>
      <c r="F1" s="170"/>
    </row>
    <row r="2" spans="2:6" s="172" customFormat="1" ht="15.75">
      <c r="B2" s="1409" t="s">
        <v>514</v>
      </c>
      <c r="C2" s="1409"/>
      <c r="D2" s="1409"/>
      <c r="E2" s="1409"/>
      <c r="F2" s="1409"/>
    </row>
    <row r="3" spans="2:6" s="173" customFormat="1" ht="18" customHeight="1">
      <c r="B3" s="1409" t="s">
        <v>515</v>
      </c>
      <c r="C3" s="1292"/>
      <c r="D3" s="1292"/>
      <c r="E3" s="1292"/>
      <c r="F3" s="1292"/>
    </row>
    <row r="4" spans="2:6" s="173" customFormat="1" ht="11.25" customHeight="1">
      <c r="B4" s="174"/>
      <c r="C4" s="171"/>
      <c r="D4" s="171"/>
      <c r="E4" s="171"/>
      <c r="F4" s="171"/>
    </row>
    <row r="5" spans="2:6" s="173" customFormat="1" ht="15.75">
      <c r="B5" s="44" t="s">
        <v>284</v>
      </c>
      <c r="C5" s="98" t="s">
        <v>799</v>
      </c>
      <c r="D5" s="175"/>
      <c r="E5" s="171"/>
      <c r="F5" s="171"/>
    </row>
    <row r="6" spans="2:6" s="173" customFormat="1" ht="15.75">
      <c r="B6" s="44" t="s">
        <v>284</v>
      </c>
      <c r="C6" s="97" t="s">
        <v>826</v>
      </c>
      <c r="D6" s="175"/>
      <c r="E6" s="171"/>
      <c r="F6" s="171"/>
    </row>
    <row r="7" spans="2:6" s="173" customFormat="1" ht="15.75">
      <c r="B7" s="174"/>
      <c r="C7" s="171"/>
      <c r="D7" s="171"/>
      <c r="E7" s="171"/>
      <c r="F7" s="171"/>
    </row>
    <row r="8" spans="2:8" s="20" customFormat="1" ht="17.25">
      <c r="B8" s="176" t="s">
        <v>884</v>
      </c>
      <c r="C8" s="177"/>
      <c r="D8" s="177"/>
      <c r="E8" s="177"/>
      <c r="F8" s="178"/>
      <c r="G8" s="49"/>
      <c r="H8" s="49"/>
    </row>
    <row r="9" spans="2:8" s="20" customFormat="1" ht="15.75" thickBot="1">
      <c r="B9" s="17"/>
      <c r="C9" s="179"/>
      <c r="D9" s="180"/>
      <c r="G9" s="49"/>
      <c r="H9" s="49"/>
    </row>
    <row r="10" spans="2:18" s="20" customFormat="1" ht="15.75" thickBot="1">
      <c r="B10" s="181"/>
      <c r="C10" s="182">
        <v>2004</v>
      </c>
      <c r="D10" s="182">
        <v>2005</v>
      </c>
      <c r="E10" s="183">
        <v>2006</v>
      </c>
      <c r="F10" s="183">
        <v>2007</v>
      </c>
      <c r="G10" s="183">
        <v>2008</v>
      </c>
      <c r="H10" s="184">
        <v>2009</v>
      </c>
      <c r="I10" s="184">
        <v>2010</v>
      </c>
      <c r="J10" s="184">
        <v>2011</v>
      </c>
      <c r="K10" s="184">
        <v>2012</v>
      </c>
      <c r="L10" s="184">
        <v>2013</v>
      </c>
      <c r="M10" s="184">
        <v>2014</v>
      </c>
      <c r="N10" s="184">
        <v>2015</v>
      </c>
      <c r="O10" s="184">
        <v>2016</v>
      </c>
      <c r="P10" s="184">
        <v>2017</v>
      </c>
      <c r="Q10" s="184" t="s">
        <v>792</v>
      </c>
      <c r="R10" s="184" t="s">
        <v>862</v>
      </c>
    </row>
    <row r="11" spans="2:18" s="20" customFormat="1" ht="15">
      <c r="B11" s="185" t="s">
        <v>291</v>
      </c>
      <c r="C11" s="186">
        <v>-1.0147403271638493</v>
      </c>
      <c r="D11" s="186">
        <v>-0.2908071304047351</v>
      </c>
      <c r="E11" s="187">
        <v>-0.8389882415315062</v>
      </c>
      <c r="F11" s="187">
        <v>-1.002464145396829</v>
      </c>
      <c r="G11" s="187">
        <v>0.038802090183106965</v>
      </c>
      <c r="H11" s="188">
        <v>-2.402734233647539</v>
      </c>
      <c r="I11" s="186">
        <v>-3.1028362541120442</v>
      </c>
      <c r="J11" s="189">
        <v>-1.8257952240530986</v>
      </c>
      <c r="K11" s="189">
        <v>0.5035595360725829</v>
      </c>
      <c r="L11" s="189">
        <v>-0.9640556070092016</v>
      </c>
      <c r="M11" s="189">
        <v>-1.7542448499131402</v>
      </c>
      <c r="N11" s="189">
        <v>-3.3935625996399024</v>
      </c>
      <c r="O11" s="189">
        <v>-2.3987297245458725</v>
      </c>
      <c r="P11" s="189">
        <v>-2.6674951926199637</v>
      </c>
      <c r="Q11" s="189">
        <v>-2.2</v>
      </c>
      <c r="R11" s="189">
        <v>-2.4</v>
      </c>
    </row>
    <row r="12" spans="2:18" s="20" customFormat="1" ht="15">
      <c r="B12" s="190" t="s">
        <v>44</v>
      </c>
      <c r="C12" s="191">
        <v>-4.4557889378300715</v>
      </c>
      <c r="D12" s="191">
        <v>-3.9715015630886232</v>
      </c>
      <c r="E12" s="192">
        <v>-3.4042175050124905</v>
      </c>
      <c r="F12" s="192">
        <v>-2.6939815158488605</v>
      </c>
      <c r="G12" s="192">
        <v>-2.3052071811984076</v>
      </c>
      <c r="H12" s="193">
        <v>-4.104849528482286</v>
      </c>
      <c r="I12" s="193">
        <v>-3.8572422158727013</v>
      </c>
      <c r="J12" s="194">
        <v>-2.824192523237844</v>
      </c>
      <c r="K12" s="194">
        <v>-2.3244610381789714</v>
      </c>
      <c r="L12" s="194">
        <v>-2.343517909714371</v>
      </c>
      <c r="M12" s="194">
        <v>-2.427554248352183</v>
      </c>
      <c r="N12" s="194">
        <v>-3.0304089784715984</v>
      </c>
      <c r="O12" s="194">
        <v>-4.048453936882374</v>
      </c>
      <c r="P12" s="194">
        <v>-3.6499716225532635</v>
      </c>
      <c r="Q12" s="194">
        <v>-3.1</v>
      </c>
      <c r="R12" s="194">
        <v>-2.7</v>
      </c>
    </row>
    <row r="13" spans="2:18" s="20" customFormat="1" ht="15">
      <c r="B13" s="190" t="s">
        <v>45</v>
      </c>
      <c r="C13" s="191">
        <v>3.4410486106662224</v>
      </c>
      <c r="D13" s="191">
        <v>3.680694432683888</v>
      </c>
      <c r="E13" s="192">
        <v>2.5652292634809846</v>
      </c>
      <c r="F13" s="192">
        <v>1.6915173704520317</v>
      </c>
      <c r="G13" s="192">
        <v>2.344009271381515</v>
      </c>
      <c r="H13" s="193">
        <v>1.702115294834747</v>
      </c>
      <c r="I13" s="191">
        <v>0.7544059617606564</v>
      </c>
      <c r="J13" s="195">
        <v>0.9983972991847455</v>
      </c>
      <c r="K13" s="195">
        <v>2.8280205742515543</v>
      </c>
      <c r="L13" s="195">
        <v>1.3794623027051693</v>
      </c>
      <c r="M13" s="195">
        <v>0.6733093984390428</v>
      </c>
      <c r="N13" s="195">
        <v>-0.36315362116830385</v>
      </c>
      <c r="O13" s="195">
        <v>1.6497242123365008</v>
      </c>
      <c r="P13" s="195">
        <v>0.9824764299333002</v>
      </c>
      <c r="Q13" s="195">
        <v>0.8</v>
      </c>
      <c r="R13" s="195">
        <v>0</v>
      </c>
    </row>
    <row r="14" spans="2:18" s="20" customFormat="1" ht="15.75" thickBot="1">
      <c r="B14" s="196" t="s">
        <v>46</v>
      </c>
      <c r="C14" s="197">
        <v>-1.1199859536485728</v>
      </c>
      <c r="D14" s="197">
        <v>-0.007182550642503712</v>
      </c>
      <c r="E14" s="198">
        <v>-0.7053166283530419</v>
      </c>
      <c r="F14" s="198">
        <v>-0.6296054254179874</v>
      </c>
      <c r="G14" s="198">
        <v>-0.14120901305663486</v>
      </c>
      <c r="H14" s="137">
        <v>-2.7137070677010025</v>
      </c>
      <c r="I14" s="137">
        <v>-3.2505044679228696</v>
      </c>
      <c r="J14" s="199">
        <v>-2.03013684890345</v>
      </c>
      <c r="K14" s="199">
        <v>0.274871358986437</v>
      </c>
      <c r="L14" s="199">
        <v>-0.8795976336389486</v>
      </c>
      <c r="M14" s="199">
        <v>-1.815039235797957</v>
      </c>
      <c r="N14" s="199">
        <v>-3.3942728279613275</v>
      </c>
      <c r="O14" s="199">
        <v>-2.206794566873298</v>
      </c>
      <c r="P14" s="199">
        <v>-2.387033261576195</v>
      </c>
      <c r="Q14" s="199">
        <v>-2</v>
      </c>
      <c r="R14" s="199">
        <v>-2</v>
      </c>
    </row>
    <row r="15" spans="2:8" s="20" customFormat="1" ht="15">
      <c r="B15" s="40" t="s">
        <v>345</v>
      </c>
      <c r="C15" s="179"/>
      <c r="D15" s="180"/>
      <c r="G15" s="49"/>
      <c r="H15" s="49"/>
    </row>
    <row r="16" spans="2:8" s="20" customFormat="1" ht="15">
      <c r="B16" s="200"/>
      <c r="C16" s="179"/>
      <c r="D16" s="180"/>
      <c r="G16" s="49"/>
      <c r="H16" s="49"/>
    </row>
    <row r="17" spans="3:8" s="20" customFormat="1" ht="15.75" thickBot="1">
      <c r="C17" s="179"/>
      <c r="D17" s="180"/>
      <c r="G17" s="49"/>
      <c r="H17" s="49"/>
    </row>
    <row r="18" spans="2:11" s="20" customFormat="1" ht="24" customHeight="1" thickBot="1">
      <c r="B18" s="1428" t="s">
        <v>328</v>
      </c>
      <c r="C18" s="1429"/>
      <c r="D18" s="953">
        <v>43160</v>
      </c>
      <c r="E18" s="1170">
        <v>43525</v>
      </c>
      <c r="F18" s="954" t="s">
        <v>798</v>
      </c>
      <c r="G18" s="936" t="s">
        <v>866</v>
      </c>
      <c r="H18" s="49"/>
      <c r="I18" s="201"/>
      <c r="J18" s="202"/>
      <c r="K18" s="203"/>
    </row>
    <row r="19" spans="2:11" s="20" customFormat="1" ht="15.75" thickBot="1">
      <c r="B19" s="1424" t="s">
        <v>330</v>
      </c>
      <c r="C19" s="1425"/>
      <c r="D19" s="937">
        <v>73372.19914848488</v>
      </c>
      <c r="E19" s="937">
        <v>73193.80417522951</v>
      </c>
      <c r="F19" s="955">
        <v>22.062182141649846</v>
      </c>
      <c r="G19" s="1129">
        <v>22.667427733786774</v>
      </c>
      <c r="H19" s="49"/>
      <c r="I19" s="204"/>
      <c r="J19" s="205"/>
      <c r="K19" s="206"/>
    </row>
    <row r="20" spans="2:11" s="20" customFormat="1" ht="15.75" thickBot="1">
      <c r="B20" s="1426" t="s">
        <v>331</v>
      </c>
      <c r="C20" s="1427"/>
      <c r="D20" s="941">
        <v>53480.932179722855</v>
      </c>
      <c r="E20" s="938">
        <v>59600.39235376268</v>
      </c>
      <c r="F20" s="956">
        <v>16.081105385249074</v>
      </c>
      <c r="G20" s="1130">
        <v>18.457676873167078</v>
      </c>
      <c r="H20" s="49"/>
      <c r="I20" s="204"/>
      <c r="J20" s="205"/>
      <c r="K20" s="206"/>
    </row>
    <row r="21" spans="2:8" ht="15.75" thickBot="1">
      <c r="B21" s="1422" t="s">
        <v>329</v>
      </c>
      <c r="C21" s="1423"/>
      <c r="D21" s="957">
        <v>126853.13132820773</v>
      </c>
      <c r="E21" s="939">
        <v>132794.1965289922</v>
      </c>
      <c r="F21" s="940">
        <v>38.14328752689892</v>
      </c>
      <c r="G21" s="1005">
        <v>41.125104606953855</v>
      </c>
      <c r="H21" s="49"/>
    </row>
    <row r="22" spans="2:8" ht="15">
      <c r="B22" s="207" t="s">
        <v>346</v>
      </c>
      <c r="E22" s="171"/>
      <c r="F22" s="171"/>
      <c r="H22" s="49"/>
    </row>
    <row r="23" spans="2:8" ht="15">
      <c r="B23" s="207"/>
      <c r="D23" s="363"/>
      <c r="E23" s="208"/>
      <c r="F23" s="171"/>
      <c r="H23" s="49"/>
    </row>
    <row r="24" spans="3:8" ht="12.75">
      <c r="C24" s="165" t="s">
        <v>123</v>
      </c>
      <c r="D24" s="41"/>
      <c r="E24" s="41"/>
      <c r="F24" s="41"/>
      <c r="H24" s="7"/>
    </row>
    <row r="25" spans="5:8" ht="12.75">
      <c r="E25" s="208"/>
      <c r="F25" s="171"/>
      <c r="H25" s="7"/>
    </row>
    <row r="26" spans="6:8" ht="12.75">
      <c r="F26" s="171"/>
      <c r="H26" s="7"/>
    </row>
  </sheetData>
  <sheetProtection/>
  <mergeCells count="6">
    <mergeCell ref="B2:F2"/>
    <mergeCell ref="B3:F3"/>
    <mergeCell ref="B21:C21"/>
    <mergeCell ref="B19:C19"/>
    <mergeCell ref="B20:C20"/>
    <mergeCell ref="B18:C18"/>
  </mergeCells>
  <hyperlinks>
    <hyperlink ref="B1" location="'Indice '!A1" display="INIDICE "/>
    <hyperlink ref="C5" location="'Sector Público'!A8" display="Balance Fical como % del PIB 2004-2013"/>
    <hyperlink ref="C6" location="'Sector Público'!A26" display="Deuda Interna y Externa"/>
    <hyperlink ref="C24" location="'Sector Público'!A4" display="ARRIBA "/>
  </hyperlinks>
  <printOptions/>
  <pageMargins left="0.75" right="0.7" top="1" bottom="1.22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1:AX59"/>
  <sheetViews>
    <sheetView zoomScale="70" zoomScaleNormal="70" workbookViewId="0" topLeftCell="A1">
      <selection activeCell="P12" sqref="P12"/>
    </sheetView>
  </sheetViews>
  <sheetFormatPr defaultColWidth="11.421875" defaultRowHeight="12.75"/>
  <cols>
    <col min="1" max="1" width="3.00390625" style="8" customWidth="1"/>
    <col min="2" max="2" width="24.140625" style="8" customWidth="1"/>
    <col min="3" max="3" width="15.00390625" style="8" customWidth="1"/>
    <col min="4" max="5" width="14.421875" style="8" customWidth="1"/>
    <col min="6" max="6" width="15.28125" style="8" customWidth="1"/>
    <col min="7" max="7" width="14.8515625" style="8" customWidth="1"/>
    <col min="8" max="8" width="14.7109375" style="8" customWidth="1"/>
    <col min="9" max="9" width="14.421875" style="8" customWidth="1"/>
    <col min="10" max="10" width="14.57421875" style="8" customWidth="1"/>
    <col min="11" max="11" width="13.7109375" style="8" customWidth="1"/>
    <col min="12" max="12" width="13.28125" style="8" customWidth="1"/>
    <col min="13" max="13" width="13.00390625" style="8" customWidth="1"/>
    <col min="14" max="14" width="13.8515625" style="8" customWidth="1"/>
    <col min="15" max="15" width="13.140625" style="8" customWidth="1"/>
    <col min="16" max="16" width="11.421875" style="8" customWidth="1"/>
    <col min="17" max="17" width="12.00390625" style="8" customWidth="1"/>
    <col min="18" max="18" width="15.8515625" style="8" customWidth="1"/>
    <col min="19" max="19" width="13.8515625" style="8" customWidth="1"/>
    <col min="20" max="23" width="11.421875" style="8" customWidth="1"/>
    <col min="24" max="24" width="14.00390625" style="8" customWidth="1"/>
    <col min="25" max="31" width="11.421875" style="8" customWidth="1"/>
    <col min="32" max="16384" width="11.421875" style="8" customWidth="1"/>
  </cols>
  <sheetData>
    <row r="1" spans="2:6" s="173" customFormat="1" ht="15.75">
      <c r="B1" s="1095" t="s">
        <v>529</v>
      </c>
      <c r="E1" s="699"/>
      <c r="F1" s="699"/>
    </row>
    <row r="2" spans="2:8" s="173" customFormat="1" ht="18.75">
      <c r="B2" s="314" t="s">
        <v>178</v>
      </c>
      <c r="C2" s="315"/>
      <c r="D2" s="315"/>
      <c r="E2" s="315"/>
      <c r="F2" s="315"/>
      <c r="G2" s="315"/>
      <c r="H2" s="315"/>
    </row>
    <row r="3" spans="2:8" s="173" customFormat="1" ht="11.25" customHeight="1">
      <c r="B3" s="700"/>
      <c r="C3" s="700"/>
      <c r="D3" s="700"/>
      <c r="E3" s="701"/>
      <c r="F3" s="700"/>
      <c r="G3" s="700"/>
      <c r="H3" s="700"/>
    </row>
    <row r="4" spans="2:8" s="173" customFormat="1" ht="18.75">
      <c r="B4" s="700"/>
      <c r="C4" s="700"/>
      <c r="D4" s="399" t="s">
        <v>283</v>
      </c>
      <c r="E4" s="97" t="s">
        <v>828</v>
      </c>
      <c r="F4" s="700"/>
      <c r="G4" s="700"/>
      <c r="H4" s="700"/>
    </row>
    <row r="5" spans="2:8" s="173" customFormat="1" ht="18.75">
      <c r="B5" s="700"/>
      <c r="C5" s="700"/>
      <c r="D5" s="399" t="s">
        <v>283</v>
      </c>
      <c r="E5" s="97" t="s">
        <v>888</v>
      </c>
      <c r="F5" s="700"/>
      <c r="G5" s="700"/>
      <c r="H5" s="700"/>
    </row>
    <row r="6" spans="2:8" s="173" customFormat="1" ht="18.75">
      <c r="B6" s="700"/>
      <c r="C6" s="700"/>
      <c r="D6" s="399" t="s">
        <v>283</v>
      </c>
      <c r="E6" s="98" t="s">
        <v>889</v>
      </c>
      <c r="F6" s="700"/>
      <c r="G6" s="700"/>
      <c r="H6" s="700"/>
    </row>
    <row r="7" spans="2:14" s="173" customFormat="1" ht="18.75">
      <c r="B7" s="700"/>
      <c r="C7" s="700"/>
      <c r="D7" s="399" t="s">
        <v>283</v>
      </c>
      <c r="E7" s="98" t="s">
        <v>890</v>
      </c>
      <c r="F7" s="700"/>
      <c r="G7" s="700"/>
      <c r="H7" s="700"/>
      <c r="N7" s="424"/>
    </row>
    <row r="8" spans="2:8" s="173" customFormat="1" ht="18.75">
      <c r="B8" s="700"/>
      <c r="C8" s="700"/>
      <c r="D8" s="700"/>
      <c r="E8" s="702"/>
      <c r="F8" s="700"/>
      <c r="G8" s="700"/>
      <c r="H8" s="700"/>
    </row>
    <row r="9" spans="2:8" ht="15.75">
      <c r="B9" s="703" t="s">
        <v>827</v>
      </c>
      <c r="C9" s="567"/>
      <c r="D9" s="567"/>
      <c r="E9" s="567"/>
      <c r="F9" s="567"/>
      <c r="G9" s="567"/>
      <c r="H9" s="567"/>
    </row>
    <row r="10" spans="2:8" ht="16.5" thickBot="1">
      <c r="B10" s="96"/>
      <c r="C10"/>
      <c r="D10"/>
      <c r="E10"/>
      <c r="F10" s="567"/>
      <c r="G10" s="567"/>
      <c r="H10" s="567"/>
    </row>
    <row r="11" spans="2:16" ht="15.75" thickBot="1">
      <c r="B11" s="704"/>
      <c r="C11" s="705">
        <v>2006</v>
      </c>
      <c r="D11" s="706">
        <v>2007</v>
      </c>
      <c r="E11" s="707">
        <v>2008</v>
      </c>
      <c r="F11" s="707">
        <v>2009</v>
      </c>
      <c r="G11" s="707">
        <v>2010</v>
      </c>
      <c r="H11" s="707">
        <v>2011</v>
      </c>
      <c r="I11" s="707">
        <v>2012</v>
      </c>
      <c r="J11" s="707">
        <v>2013</v>
      </c>
      <c r="K11" s="707">
        <v>2014</v>
      </c>
      <c r="L11" s="707">
        <v>2015</v>
      </c>
      <c r="M11" s="707">
        <v>2016</v>
      </c>
      <c r="N11" s="707">
        <v>2017</v>
      </c>
      <c r="O11" s="707">
        <v>2018</v>
      </c>
      <c r="P11" s="707">
        <v>2019</v>
      </c>
    </row>
    <row r="12" spans="2:16" ht="15">
      <c r="B12" s="708" t="s">
        <v>135</v>
      </c>
      <c r="C12" s="709">
        <v>5.836904019065292</v>
      </c>
      <c r="D12" s="709">
        <v>6.864150614096731</v>
      </c>
      <c r="E12" s="710">
        <v>4.870814874091534</v>
      </c>
      <c r="F12" s="710">
        <v>0.8633927360730764</v>
      </c>
      <c r="G12" s="710">
        <v>3.22634936878361</v>
      </c>
      <c r="H12" s="710">
        <v>6.523916682511799</v>
      </c>
      <c r="I12" s="710">
        <v>5.91332918010985</v>
      </c>
      <c r="J12" s="710">
        <v>2.6772147926380274</v>
      </c>
      <c r="K12" s="710">
        <v>5.686355342996241</v>
      </c>
      <c r="L12" s="711">
        <v>2.458938782236153</v>
      </c>
      <c r="M12" s="711">
        <v>2.866559449823458</v>
      </c>
      <c r="N12" s="711">
        <v>1.8991195278346362</v>
      </c>
      <c r="O12" s="711">
        <v>1.964353918844239</v>
      </c>
      <c r="P12" s="711">
        <v>2.770906961566766</v>
      </c>
    </row>
    <row r="13" spans="2:16" ht="15">
      <c r="B13" s="712" t="s">
        <v>136</v>
      </c>
      <c r="C13" s="713">
        <v>4.848747021029132</v>
      </c>
      <c r="D13" s="713">
        <v>7.858854363795564</v>
      </c>
      <c r="E13" s="714">
        <v>4.685614246791325</v>
      </c>
      <c r="F13" s="714">
        <v>0.7258059751295232</v>
      </c>
      <c r="G13" s="714">
        <v>4.075803494031827</v>
      </c>
      <c r="H13" s="714">
        <v>7.361260067552533</v>
      </c>
      <c r="I13" s="714">
        <v>5.0932099847371015</v>
      </c>
      <c r="J13" s="714">
        <v>4.758977985609536</v>
      </c>
      <c r="K13" s="714">
        <v>3.3190560499884114</v>
      </c>
      <c r="L13" s="715">
        <v>3.0222103139658563</v>
      </c>
      <c r="M13" s="715">
        <v>2.6058864583757835</v>
      </c>
      <c r="N13" s="715">
        <v>1.7401605713999402</v>
      </c>
      <c r="O13" s="715">
        <v>2.933173437372986</v>
      </c>
      <c r="P13" s="715"/>
    </row>
    <row r="14" spans="2:16" ht="15">
      <c r="B14" s="712" t="s">
        <v>137</v>
      </c>
      <c r="C14" s="713">
        <v>8.291573719754819</v>
      </c>
      <c r="D14" s="716">
        <v>6.235009966240002</v>
      </c>
      <c r="E14" s="717">
        <v>3.5713586191980617</v>
      </c>
      <c r="F14" s="717">
        <v>0.5059812683512854</v>
      </c>
      <c r="G14" s="717">
        <v>3.816284932184466</v>
      </c>
      <c r="H14" s="717">
        <v>8.493244562341772</v>
      </c>
      <c r="I14" s="717">
        <v>2.351428790563781</v>
      </c>
      <c r="J14" s="717">
        <v>5.146845744504458</v>
      </c>
      <c r="K14" s="717">
        <v>4.31818743676442</v>
      </c>
      <c r="L14" s="718">
        <v>3.7982431455214405</v>
      </c>
      <c r="M14" s="718">
        <v>1.0429522080614095</v>
      </c>
      <c r="N14" s="718">
        <v>1.7375593401389278</v>
      </c>
      <c r="O14" s="718">
        <v>2.6287183973365416</v>
      </c>
      <c r="P14" s="718"/>
    </row>
    <row r="15" spans="2:16" ht="15.75" thickBot="1">
      <c r="B15" s="719" t="s">
        <v>138</v>
      </c>
      <c r="C15" s="720">
        <v>7.934845885413755</v>
      </c>
      <c r="D15" s="720">
        <v>6.522973689880329</v>
      </c>
      <c r="E15" s="721">
        <v>0.32968577803291765</v>
      </c>
      <c r="F15" s="721">
        <v>2.617786881381745</v>
      </c>
      <c r="G15" s="721">
        <v>6.071695451474968</v>
      </c>
      <c r="H15" s="721">
        <v>7.047654757326605</v>
      </c>
      <c r="I15" s="721">
        <v>2.5727332412992743</v>
      </c>
      <c r="J15" s="721">
        <v>5.5139587609256635</v>
      </c>
      <c r="K15" s="721">
        <v>5.5620588928185555</v>
      </c>
      <c r="L15" s="718">
        <v>2.556498025364329</v>
      </c>
      <c r="M15" s="718">
        <v>1.465017790223544</v>
      </c>
      <c r="N15" s="718">
        <v>1.7854321961977115</v>
      </c>
      <c r="O15" s="718">
        <v>2.706679566291186</v>
      </c>
      <c r="P15" s="718"/>
    </row>
    <row r="16" spans="2:16" ht="15.75" thickBot="1">
      <c r="B16" s="722" t="s">
        <v>139</v>
      </c>
      <c r="C16" s="723">
        <v>6.7794053422082445</v>
      </c>
      <c r="D16" s="723">
        <v>6.848654784581942</v>
      </c>
      <c r="E16" s="724">
        <v>3.257048465380663</v>
      </c>
      <c r="F16" s="724">
        <v>1.2054220954950345</v>
      </c>
      <c r="G16" s="724">
        <v>4.347553268483173</v>
      </c>
      <c r="H16" s="724">
        <v>7.362530914478782</v>
      </c>
      <c r="I16" s="724">
        <v>3.9030542192687534</v>
      </c>
      <c r="J16" s="724">
        <v>4.56686977279448</v>
      </c>
      <c r="K16" s="724">
        <v>4.7283122459856</v>
      </c>
      <c r="L16" s="725">
        <v>2.9559459066224703</v>
      </c>
      <c r="M16" s="725">
        <v>1.9626142673221603</v>
      </c>
      <c r="N16" s="725">
        <v>1.7891925462143687</v>
      </c>
      <c r="O16" s="725">
        <v>2.5692209880700645</v>
      </c>
      <c r="P16" s="725"/>
    </row>
    <row r="17" spans="3:16" ht="15">
      <c r="C17"/>
      <c r="D17"/>
      <c r="E17"/>
      <c r="I17" s="404"/>
      <c r="J17" s="404"/>
      <c r="K17" s="726"/>
      <c r="P17" s="727"/>
    </row>
    <row r="18" spans="12:19" ht="15">
      <c r="L18" s="728"/>
      <c r="M18" s="729"/>
      <c r="N18" s="730"/>
      <c r="O18" s="731"/>
      <c r="P18" s="727"/>
      <c r="R18" s="729"/>
      <c r="S18" s="730"/>
    </row>
    <row r="19" spans="2:19" ht="16.5" thickBot="1">
      <c r="B19" s="455" t="s">
        <v>528</v>
      </c>
      <c r="C19" s="455"/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731"/>
      <c r="R19" s="455"/>
      <c r="S19" s="455"/>
    </row>
    <row r="20" spans="2:49" ht="15.75" customHeight="1" thickBot="1">
      <c r="B20" s="70"/>
      <c r="C20" s="70"/>
      <c r="D20" s="70"/>
      <c r="G20" s="728"/>
      <c r="H20" s="729"/>
      <c r="I20" s="1262" t="s">
        <v>352</v>
      </c>
      <c r="J20" s="731"/>
      <c r="M20" s="729"/>
      <c r="N20" s="1262" t="s">
        <v>397</v>
      </c>
      <c r="R20" s="729"/>
      <c r="S20" s="1262" t="s">
        <v>411</v>
      </c>
      <c r="X20" s="1262" t="s">
        <v>423</v>
      </c>
      <c r="AC20" s="1262" t="s">
        <v>458</v>
      </c>
      <c r="AH20" s="1262" t="s">
        <v>551</v>
      </c>
      <c r="AM20" s="1262" t="s">
        <v>557</v>
      </c>
      <c r="AR20" s="1262" t="s">
        <v>790</v>
      </c>
      <c r="AW20" s="1262" t="s">
        <v>841</v>
      </c>
    </row>
    <row r="21" spans="2:50" ht="15" customHeight="1" thickBot="1">
      <c r="B21" s="732"/>
      <c r="C21" s="733"/>
      <c r="D21" s="733"/>
      <c r="E21" s="460" t="s">
        <v>339</v>
      </c>
      <c r="F21" s="460" t="s">
        <v>347</v>
      </c>
      <c r="G21" s="460" t="s">
        <v>348</v>
      </c>
      <c r="H21" s="734" t="s">
        <v>351</v>
      </c>
      <c r="I21" s="1263"/>
      <c r="J21" s="734" t="s">
        <v>367</v>
      </c>
      <c r="K21" s="734" t="s">
        <v>392</v>
      </c>
      <c r="L21" s="734" t="s">
        <v>395</v>
      </c>
      <c r="M21" s="734" t="s">
        <v>398</v>
      </c>
      <c r="N21" s="1263"/>
      <c r="O21" s="734" t="s">
        <v>400</v>
      </c>
      <c r="P21" s="734" t="s">
        <v>402</v>
      </c>
      <c r="Q21" s="734" t="s">
        <v>403</v>
      </c>
      <c r="R21" s="734" t="s">
        <v>410</v>
      </c>
      <c r="S21" s="1263"/>
      <c r="T21" s="734" t="s">
        <v>412</v>
      </c>
      <c r="U21" s="734" t="s">
        <v>420</v>
      </c>
      <c r="V21" s="734" t="s">
        <v>421</v>
      </c>
      <c r="W21" s="734" t="s">
        <v>422</v>
      </c>
      <c r="X21" s="1263"/>
      <c r="Y21" s="734" t="s">
        <v>429</v>
      </c>
      <c r="Z21" s="734" t="s">
        <v>430</v>
      </c>
      <c r="AA21" s="734" t="s">
        <v>450</v>
      </c>
      <c r="AB21" s="734" t="s">
        <v>457</v>
      </c>
      <c r="AC21" s="1263"/>
      <c r="AD21" s="734" t="s">
        <v>461</v>
      </c>
      <c r="AE21" s="734" t="s">
        <v>509</v>
      </c>
      <c r="AF21" s="734" t="s">
        <v>546</v>
      </c>
      <c r="AG21" s="734" t="s">
        <v>556</v>
      </c>
      <c r="AH21" s="1263"/>
      <c r="AI21" s="734" t="s">
        <v>552</v>
      </c>
      <c r="AJ21" s="734" t="s">
        <v>553</v>
      </c>
      <c r="AK21" s="734" t="s">
        <v>554</v>
      </c>
      <c r="AL21" s="734" t="s">
        <v>555</v>
      </c>
      <c r="AM21" s="1263"/>
      <c r="AN21" s="734" t="s">
        <v>712</v>
      </c>
      <c r="AO21" s="734" t="s">
        <v>713</v>
      </c>
      <c r="AP21" s="734" t="s">
        <v>781</v>
      </c>
      <c r="AQ21" s="734" t="s">
        <v>789</v>
      </c>
      <c r="AR21" s="1263"/>
      <c r="AS21" s="734" t="s">
        <v>842</v>
      </c>
      <c r="AT21" s="734" t="s">
        <v>843</v>
      </c>
      <c r="AU21" s="734" t="s">
        <v>844</v>
      </c>
      <c r="AV21" s="734" t="s">
        <v>845</v>
      </c>
      <c r="AW21" s="1263"/>
      <c r="AX21" s="734" t="s">
        <v>887</v>
      </c>
    </row>
    <row r="22" spans="2:50" ht="15">
      <c r="B22" s="735" t="s">
        <v>829</v>
      </c>
      <c r="C22" s="736"/>
      <c r="D22" s="736"/>
      <c r="E22" s="741">
        <v>-3.0202712172199426</v>
      </c>
      <c r="F22" s="741">
        <v>2.5023156437381573</v>
      </c>
      <c r="G22" s="741">
        <v>-1.3659027124228658</v>
      </c>
      <c r="H22" s="741">
        <v>3.1300392404122874</v>
      </c>
      <c r="I22" s="738">
        <v>0.2986319861954412</v>
      </c>
      <c r="J22" s="737">
        <v>8.811981624132244</v>
      </c>
      <c r="K22" s="737">
        <v>1.0744660738193375</v>
      </c>
      <c r="L22" s="737">
        <v>1.0972300637840107</v>
      </c>
      <c r="M22" s="737">
        <v>-2.858516021156106</v>
      </c>
      <c r="N22" s="738">
        <v>1.9142041666336596</v>
      </c>
      <c r="O22" s="737">
        <v>1.2840503774763476</v>
      </c>
      <c r="P22" s="737">
        <v>3.3952932797215</v>
      </c>
      <c r="Q22" s="737">
        <v>3.091401366099447</v>
      </c>
      <c r="R22" s="737">
        <v>2.3376031797656083</v>
      </c>
      <c r="S22" s="738">
        <v>2.5072116088320495</v>
      </c>
      <c r="T22" s="737">
        <v>4.988367220809309</v>
      </c>
      <c r="U22" s="737">
        <v>9.878456330590552</v>
      </c>
      <c r="V22" s="737">
        <v>7.623728076426929</v>
      </c>
      <c r="W22" s="737">
        <v>7.435676648682104</v>
      </c>
      <c r="X22" s="738">
        <v>7.452347783672608</v>
      </c>
      <c r="Y22" s="737">
        <v>5.311768786806098</v>
      </c>
      <c r="Z22" s="737">
        <v>0.9751591197940854</v>
      </c>
      <c r="AA22" s="737">
        <v>2.061261547567767</v>
      </c>
      <c r="AB22" s="737">
        <v>3.2811586551043916</v>
      </c>
      <c r="AC22" s="738">
        <v>2.909407943836939</v>
      </c>
      <c r="AD22" s="737">
        <v>2.2276829701299903</v>
      </c>
      <c r="AE22" s="737">
        <v>2.761146767280323</v>
      </c>
      <c r="AF22" s="737">
        <v>6.396819357833124</v>
      </c>
      <c r="AG22" s="737">
        <v>5.834996515201453</v>
      </c>
      <c r="AH22" s="738">
        <v>4.300324870653349</v>
      </c>
      <c r="AI22" s="737">
        <v>0.1132280768216134</v>
      </c>
      <c r="AJ22" s="737">
        <v>1.5727148591669646</v>
      </c>
      <c r="AK22" s="737">
        <v>3.018358332164212</v>
      </c>
      <c r="AL22" s="737">
        <v>6.116800302139566</v>
      </c>
      <c r="AM22" s="737">
        <v>2.736680242706342</v>
      </c>
      <c r="AN22" s="737">
        <v>10.589852706082596</v>
      </c>
      <c r="AO22" s="737">
        <v>5.538092151823065</v>
      </c>
      <c r="AP22" s="737">
        <v>5.536671377414265</v>
      </c>
      <c r="AQ22" s="737">
        <v>0.8744476476456668</v>
      </c>
      <c r="AR22" s="738">
        <v>5.535891264335248</v>
      </c>
      <c r="AS22" s="737">
        <v>1.7302827340787843</v>
      </c>
      <c r="AT22" s="737">
        <v>5.150475478441209</v>
      </c>
      <c r="AU22" s="737">
        <v>0.8061838085777993</v>
      </c>
      <c r="AV22" s="737">
        <v>1.0553016698141846</v>
      </c>
      <c r="AW22" s="737">
        <v>2.140043578262829</v>
      </c>
      <c r="AX22" s="737">
        <v>1.361981276279863</v>
      </c>
    </row>
    <row r="23" spans="2:50" ht="15">
      <c r="B23" s="739" t="s">
        <v>251</v>
      </c>
      <c r="C23" s="740"/>
      <c r="D23" s="740"/>
      <c r="E23" s="741">
        <v>14.770180622092994</v>
      </c>
      <c r="F23" s="741">
        <v>15.697733921505261</v>
      </c>
      <c r="G23" s="741">
        <v>8.010650295721149</v>
      </c>
      <c r="H23" s="741">
        <v>5.796031366461634</v>
      </c>
      <c r="I23" s="742">
        <v>10.869869096190477</v>
      </c>
      <c r="J23" s="741">
        <v>9.146002260877765</v>
      </c>
      <c r="K23" s="741">
        <v>12.134435625918798</v>
      </c>
      <c r="L23" s="741">
        <v>19.255008758476947</v>
      </c>
      <c r="M23" s="741">
        <v>17.07075098258551</v>
      </c>
      <c r="N23" s="742">
        <v>14.433731190012677</v>
      </c>
      <c r="O23" s="741">
        <v>10.632000884566168</v>
      </c>
      <c r="P23" s="741">
        <v>6.035233437759487</v>
      </c>
      <c r="Q23" s="741">
        <v>1.4275644941320138</v>
      </c>
      <c r="R23" s="741">
        <v>3.953725222075448</v>
      </c>
      <c r="S23" s="742">
        <v>5.369109454969756</v>
      </c>
      <c r="T23" s="741">
        <v>2.730768930445876</v>
      </c>
      <c r="U23" s="741">
        <v>5.5620616739056885</v>
      </c>
      <c r="V23" s="741">
        <v>4.538624915414189</v>
      </c>
      <c r="W23" s="741">
        <v>8.250383455326002</v>
      </c>
      <c r="X23" s="742">
        <v>5.3084330807092295</v>
      </c>
      <c r="Y23" s="741">
        <v>6.768792816039507</v>
      </c>
      <c r="Z23" s="741">
        <v>-2.803022104841901</v>
      </c>
      <c r="AA23" s="741">
        <v>-2.953646277662827</v>
      </c>
      <c r="AB23" s="741">
        <v>-5.780890719664313</v>
      </c>
      <c r="AC23" s="742">
        <v>-1.3477619368013283</v>
      </c>
      <c r="AD23" s="741">
        <v>-4.436051883577775</v>
      </c>
      <c r="AE23" s="741">
        <v>1.6918968214952628</v>
      </c>
      <c r="AF23" s="737">
        <v>-0.7124934796260618</v>
      </c>
      <c r="AG23" s="737">
        <v>-0.6165493631709609</v>
      </c>
      <c r="AH23" s="738">
        <v>-1.0579705635249348</v>
      </c>
      <c r="AI23" s="737">
        <v>0.4514762293975423</v>
      </c>
      <c r="AJ23" s="741">
        <v>-5.189194274469685</v>
      </c>
      <c r="AK23" s="741">
        <v>-0.7882260638396303</v>
      </c>
      <c r="AL23" s="737">
        <v>-5.878303115000563</v>
      </c>
      <c r="AM23" s="737">
        <v>-2.8849182186574893</v>
      </c>
      <c r="AN23" s="741">
        <v>-9.073511768906698</v>
      </c>
      <c r="AO23" s="741">
        <v>-4.991857234496223</v>
      </c>
      <c r="AP23" s="741">
        <v>-5.953434962280312</v>
      </c>
      <c r="AQ23" s="741">
        <v>-2.7952238827962503</v>
      </c>
      <c r="AR23" s="738">
        <v>-5.742330227228507</v>
      </c>
      <c r="AS23" s="741">
        <v>-3.546572184251417</v>
      </c>
      <c r="AT23" s="741">
        <v>-0.5796091642000363</v>
      </c>
      <c r="AU23" s="741">
        <v>3.1985288436126638</v>
      </c>
      <c r="AV23" s="741">
        <v>0.017511050073352408</v>
      </c>
      <c r="AW23" s="737">
        <v>-0.22708340977034558</v>
      </c>
      <c r="AX23" s="741">
        <v>5.318319796879905</v>
      </c>
    </row>
    <row r="24" spans="2:50" ht="15">
      <c r="B24" s="739" t="s">
        <v>830</v>
      </c>
      <c r="C24" s="740"/>
      <c r="D24" s="740"/>
      <c r="E24" s="741">
        <v>0.8185424489156361</v>
      </c>
      <c r="F24" s="741">
        <v>3.0625510114460184</v>
      </c>
      <c r="G24" s="741">
        <v>0.7112788281944802</v>
      </c>
      <c r="H24" s="741">
        <v>2.868196129184966</v>
      </c>
      <c r="I24" s="742">
        <v>1.8774040910025214</v>
      </c>
      <c r="J24" s="741">
        <v>5.305465498703427</v>
      </c>
      <c r="K24" s="741">
        <v>5.20189030606717</v>
      </c>
      <c r="L24" s="741">
        <v>7.4874528644168805</v>
      </c>
      <c r="M24" s="741">
        <v>4.391134177840456</v>
      </c>
      <c r="N24" s="742">
        <v>5.587667730408752</v>
      </c>
      <c r="O24" s="741">
        <v>3.2538079613662774</v>
      </c>
      <c r="P24" s="741">
        <v>1.0588642707773204</v>
      </c>
      <c r="Q24" s="741">
        <v>0.23034980545560302</v>
      </c>
      <c r="R24" s="741">
        <v>-0.9499770050124141</v>
      </c>
      <c r="S24" s="742">
        <v>0.8275513047675265</v>
      </c>
      <c r="T24" s="741">
        <v>-3.5985788080639054</v>
      </c>
      <c r="U24" s="741">
        <v>3.824437065989713</v>
      </c>
      <c r="V24" s="741">
        <v>1.8247335246988712</v>
      </c>
      <c r="W24" s="741">
        <v>3.7359272693279593</v>
      </c>
      <c r="X24" s="742">
        <v>1.5114229144010505</v>
      </c>
      <c r="Y24" s="741">
        <v>6.793723016649437</v>
      </c>
      <c r="Z24" s="741">
        <v>0.5009453476452421</v>
      </c>
      <c r="AA24" s="741">
        <v>2.7434746514830124</v>
      </c>
      <c r="AB24" s="741">
        <v>1.9223747884553006</v>
      </c>
      <c r="AC24" s="742">
        <v>2.885712439370569</v>
      </c>
      <c r="AD24" s="741">
        <v>0.7499924147672345</v>
      </c>
      <c r="AE24" s="741">
        <v>1.0171553852586612</v>
      </c>
      <c r="AF24" s="737">
        <v>2.382508380099196</v>
      </c>
      <c r="AG24" s="737">
        <v>3.7067543634826876</v>
      </c>
      <c r="AH24" s="738">
        <v>2.0116876595835276</v>
      </c>
      <c r="AI24" s="737">
        <v>4.210330679310715</v>
      </c>
      <c r="AJ24" s="741">
        <v>6.012765856833255</v>
      </c>
      <c r="AK24" s="741">
        <v>1.7012315502917374</v>
      </c>
      <c r="AL24" s="737">
        <v>1.3051916653458164</v>
      </c>
      <c r="AM24" s="737">
        <v>3.2238022226898693</v>
      </c>
      <c r="AN24" s="741">
        <v>0.4653668539790914</v>
      </c>
      <c r="AO24" s="741">
        <v>-4.531414702531194</v>
      </c>
      <c r="AP24" s="741">
        <v>-1.2940449529910723</v>
      </c>
      <c r="AQ24" s="741">
        <v>-1.7782974919442012</v>
      </c>
      <c r="AR24" s="738">
        <v>-1.8115449585461079</v>
      </c>
      <c r="AS24" s="741">
        <v>-2.0520528586913116</v>
      </c>
      <c r="AT24" s="741">
        <v>4.095044035199251</v>
      </c>
      <c r="AU24" s="741">
        <v>2.328410413440494</v>
      </c>
      <c r="AV24" s="741">
        <v>2.544745140070148</v>
      </c>
      <c r="AW24" s="737">
        <v>1.7567394614919074</v>
      </c>
      <c r="AX24" s="741">
        <v>2.9466860365960628</v>
      </c>
    </row>
    <row r="25" spans="2:50" ht="46.5" customHeight="1">
      <c r="B25" s="1264" t="s">
        <v>840</v>
      </c>
      <c r="C25" s="1265"/>
      <c r="D25" s="1266"/>
      <c r="E25" s="741">
        <v>8.202175825757124</v>
      </c>
      <c r="F25" s="741">
        <v>5.471927239588737</v>
      </c>
      <c r="G25" s="741">
        <v>2.748105893772106</v>
      </c>
      <c r="H25" s="741">
        <v>-0.2871455630523201</v>
      </c>
      <c r="I25" s="742">
        <v>3.898515132844893</v>
      </c>
      <c r="J25" s="741">
        <v>2.2692902045141636</v>
      </c>
      <c r="K25" s="741">
        <v>2.5634430916107647</v>
      </c>
      <c r="L25" s="741">
        <v>3.3205936656489</v>
      </c>
      <c r="M25" s="741">
        <v>4.0616716209949715</v>
      </c>
      <c r="N25" s="742">
        <v>3.0626389715341373</v>
      </c>
      <c r="O25" s="741">
        <v>2.1751209305529358</v>
      </c>
      <c r="P25" s="741">
        <v>2.4117990208814604</v>
      </c>
      <c r="Q25" s="741">
        <v>2.59785927011869</v>
      </c>
      <c r="R25" s="741">
        <v>1.4645798899691584</v>
      </c>
      <c r="S25" s="742">
        <v>2.1581467854076664</v>
      </c>
      <c r="T25" s="741">
        <v>1.8466668979248766</v>
      </c>
      <c r="U25" s="741">
        <v>4.5890672085447335</v>
      </c>
      <c r="V25" s="741">
        <v>3.718325407769399</v>
      </c>
      <c r="W25" s="741">
        <v>4.616654847247219</v>
      </c>
      <c r="X25" s="742">
        <v>3.7039600044130427</v>
      </c>
      <c r="Y25" s="741">
        <v>4.772566038570147</v>
      </c>
      <c r="Z25" s="741">
        <v>3.6347748185725948</v>
      </c>
      <c r="AA25" s="741">
        <v>3.642217349301262</v>
      </c>
      <c r="AB25" s="741">
        <v>1.7973150628656072</v>
      </c>
      <c r="AC25" s="742">
        <v>3.4378968611146643</v>
      </c>
      <c r="AD25" s="741">
        <v>-0.6683507150809618</v>
      </c>
      <c r="AE25" s="741">
        <v>-2.2123926629970754</v>
      </c>
      <c r="AF25" s="737">
        <v>-0.27977764883468126</v>
      </c>
      <c r="AG25" s="737">
        <v>0.3294896960874638</v>
      </c>
      <c r="AH25" s="738">
        <v>-0.7016167690765629</v>
      </c>
      <c r="AI25" s="737">
        <v>1.0588992910820991</v>
      </c>
      <c r="AJ25" s="741">
        <v>-0.8372956595504917</v>
      </c>
      <c r="AK25" s="741">
        <v>-0.8360693343585979</v>
      </c>
      <c r="AL25" s="737">
        <v>0.6006831624162885</v>
      </c>
      <c r="AM25" s="737">
        <v>-0.008130411805367999</v>
      </c>
      <c r="AN25" s="741">
        <v>0.5154393265765833</v>
      </c>
      <c r="AO25" s="741">
        <v>3.1545775990266236</v>
      </c>
      <c r="AP25" s="741">
        <v>3.959546864834266</v>
      </c>
      <c r="AQ25" s="741">
        <v>3.8426802795178645</v>
      </c>
      <c r="AR25" s="738">
        <v>2.8865308777493226</v>
      </c>
      <c r="AS25" s="741">
        <v>2.2973643484882444</v>
      </c>
      <c r="AT25" s="741">
        <v>2.8455973417265596</v>
      </c>
      <c r="AU25" s="741">
        <v>3.173808652893541</v>
      </c>
      <c r="AV25" s="741">
        <v>2.616066352077624</v>
      </c>
      <c r="AW25" s="737">
        <v>2.73866321449161</v>
      </c>
      <c r="AX25" s="741">
        <v>3.1437336789547743</v>
      </c>
    </row>
    <row r="26" spans="2:50" ht="15">
      <c r="B26" s="739" t="s">
        <v>1</v>
      </c>
      <c r="C26" s="740"/>
      <c r="D26" s="740"/>
      <c r="E26" s="741">
        <v>-4.4131690331198</v>
      </c>
      <c r="F26" s="741">
        <v>-13.609669315264938</v>
      </c>
      <c r="G26" s="741">
        <v>-6.850477000782334</v>
      </c>
      <c r="H26" s="741">
        <v>8.969899245323461</v>
      </c>
      <c r="I26" s="742">
        <v>-3.7646110224901386</v>
      </c>
      <c r="J26" s="741">
        <v>5.111892547739956</v>
      </c>
      <c r="K26" s="741">
        <v>15.631740844856253</v>
      </c>
      <c r="L26" s="741">
        <v>25.047962668946667</v>
      </c>
      <c r="M26" s="741">
        <v>14.195391680423981</v>
      </c>
      <c r="N26" s="742">
        <v>15.126435616435119</v>
      </c>
      <c r="O26" s="741">
        <v>18.497633231766613</v>
      </c>
      <c r="P26" s="741">
        <v>20.22014913915089</v>
      </c>
      <c r="Q26" s="741">
        <v>-5.57946315245637</v>
      </c>
      <c r="R26" s="741">
        <v>-6.865687739202286</v>
      </c>
      <c r="S26" s="742">
        <v>4.867985653241691</v>
      </c>
      <c r="T26" s="741">
        <v>-2.503643205351935</v>
      </c>
      <c r="U26" s="741">
        <v>-6.403736488033701</v>
      </c>
      <c r="V26" s="741">
        <v>6.45766457600547</v>
      </c>
      <c r="W26" s="741">
        <v>5.311739956183729</v>
      </c>
      <c r="X26" s="742">
        <v>0.7040445992327893</v>
      </c>
      <c r="Y26" s="741">
        <v>8.698631767661652</v>
      </c>
      <c r="Z26" s="741">
        <v>7.169974292178253</v>
      </c>
      <c r="AA26" s="741">
        <v>18.003963680484645</v>
      </c>
      <c r="AB26" s="741">
        <v>13.76573147537745</v>
      </c>
      <c r="AC26" s="742">
        <v>12.09063673147166</v>
      </c>
      <c r="AD26" s="741">
        <v>6.593827514852606</v>
      </c>
      <c r="AE26" s="741">
        <v>11.453870472521288</v>
      </c>
      <c r="AF26" s="737">
        <v>0.9430678817894318</v>
      </c>
      <c r="AG26" s="737">
        <v>6.8556617921822465</v>
      </c>
      <c r="AH26" s="738">
        <v>6.3003887129283065</v>
      </c>
      <c r="AI26" s="737">
        <v>6.956224987046895</v>
      </c>
      <c r="AJ26" s="741">
        <v>1.2720772504752489</v>
      </c>
      <c r="AK26" s="741">
        <v>6.334983109873946</v>
      </c>
      <c r="AL26" s="737">
        <v>0.5740268173314007</v>
      </c>
      <c r="AM26" s="737">
        <v>3.5887805382309352</v>
      </c>
      <c r="AN26" s="741">
        <v>-2.998558212183937</v>
      </c>
      <c r="AO26" s="741">
        <v>-1.149550789265632</v>
      </c>
      <c r="AP26" s="741">
        <v>-3.5826528139814684</v>
      </c>
      <c r="AQ26" s="741">
        <v>-0.6037985940262445</v>
      </c>
      <c r="AR26" s="738">
        <v>-2.044074844074842</v>
      </c>
      <c r="AS26" s="741">
        <v>-0.8920203932982389</v>
      </c>
      <c r="AT26" s="741">
        <v>-4.934371251260046</v>
      </c>
      <c r="AU26" s="741">
        <v>3.5900075432679017</v>
      </c>
      <c r="AV26" s="741">
        <v>4.489809886623448</v>
      </c>
      <c r="AW26" s="737">
        <v>0.7818746944706412</v>
      </c>
      <c r="AX26" s="741">
        <v>-5.568329887569348</v>
      </c>
    </row>
    <row r="27" spans="2:50" ht="48" customHeight="1">
      <c r="B27" s="1267" t="s">
        <v>831</v>
      </c>
      <c r="C27" s="1268"/>
      <c r="D27" s="1269"/>
      <c r="E27" s="741">
        <v>3.7222076693958144</v>
      </c>
      <c r="F27" s="741">
        <v>4.5315579352741935</v>
      </c>
      <c r="G27" s="741">
        <v>5.676667981941534</v>
      </c>
      <c r="H27" s="741">
        <v>7.2022937943246035</v>
      </c>
      <c r="I27" s="742">
        <v>5.344032935411525</v>
      </c>
      <c r="J27" s="741">
        <v>5.991637422186514</v>
      </c>
      <c r="K27" s="741">
        <v>7.44118599413639</v>
      </c>
      <c r="L27" s="741">
        <v>7.589177140321041</v>
      </c>
      <c r="M27" s="741">
        <v>6.537251341358868</v>
      </c>
      <c r="N27" s="742">
        <v>6.890932616695045</v>
      </c>
      <c r="O27" s="741">
        <v>5.259268024524388</v>
      </c>
      <c r="P27" s="741">
        <v>4.0124447151257385</v>
      </c>
      <c r="Q27" s="741">
        <v>2.704759961623381</v>
      </c>
      <c r="R27" s="741">
        <v>3.44870060349281</v>
      </c>
      <c r="S27" s="742">
        <v>3.8184261102039985</v>
      </c>
      <c r="T27" s="741">
        <v>2.3217033749832012</v>
      </c>
      <c r="U27" s="741">
        <v>5.202122359958523</v>
      </c>
      <c r="V27" s="741">
        <v>4.9132229914582695</v>
      </c>
      <c r="W27" s="741">
        <v>6.358470738199813</v>
      </c>
      <c r="X27" s="742">
        <v>4.766190030852546</v>
      </c>
      <c r="Y27" s="741">
        <v>5.84587183006289</v>
      </c>
      <c r="Z27" s="741">
        <v>4.376564375382813</v>
      </c>
      <c r="AA27" s="741">
        <v>4.626807717137353</v>
      </c>
      <c r="AB27" s="741">
        <v>4.1893745761726535</v>
      </c>
      <c r="AC27" s="742">
        <v>4.7254096602549645</v>
      </c>
      <c r="AD27" s="741">
        <v>3.919666484889234</v>
      </c>
      <c r="AE27" s="741">
        <v>2.495350178394645</v>
      </c>
      <c r="AF27" s="737">
        <v>3.5669732760455304</v>
      </c>
      <c r="AG27" s="737">
        <v>3.3584050440137645</v>
      </c>
      <c r="AH27" s="738">
        <v>3.3312064436471056</v>
      </c>
      <c r="AI27" s="737">
        <v>3.2141279741329356</v>
      </c>
      <c r="AJ27" s="741">
        <v>2.409706529075379</v>
      </c>
      <c r="AK27" s="741">
        <v>1.771472716078648</v>
      </c>
      <c r="AL27" s="737">
        <v>3.309487528857531</v>
      </c>
      <c r="AM27" s="737">
        <v>2.685540024662373</v>
      </c>
      <c r="AN27" s="741">
        <v>0.9657687067210077</v>
      </c>
      <c r="AO27" s="741">
        <v>2.38293037883615</v>
      </c>
      <c r="AP27" s="741">
        <v>3.525121903770895</v>
      </c>
      <c r="AQ27" s="741">
        <v>0.6764364510007539</v>
      </c>
      <c r="AR27" s="738">
        <v>1.8609868695439644</v>
      </c>
      <c r="AS27" s="741">
        <v>3.890930063111611</v>
      </c>
      <c r="AT27" s="741">
        <v>3.8476797990759053</v>
      </c>
      <c r="AU27" s="741">
        <v>2.4991236259873375</v>
      </c>
      <c r="AV27" s="741">
        <v>3.2181251441683116</v>
      </c>
      <c r="AW27" s="737">
        <v>3.34182832932004</v>
      </c>
      <c r="AX27" s="741">
        <v>4.034347374383714</v>
      </c>
    </row>
    <row r="28" spans="2:50" ht="15">
      <c r="B28" s="739" t="s">
        <v>832</v>
      </c>
      <c r="C28" s="740"/>
      <c r="D28" s="740"/>
      <c r="E28" s="741">
        <v>6.758515541541101</v>
      </c>
      <c r="F28" s="741">
        <v>16.558718775694942</v>
      </c>
      <c r="G28" s="741">
        <v>24.35859224578671</v>
      </c>
      <c r="H28" s="741">
        <v>18.567735672656312</v>
      </c>
      <c r="I28" s="742">
        <v>16.507228100399928</v>
      </c>
      <c r="J28" s="741">
        <v>15.098239930200961</v>
      </c>
      <c r="K28" s="741">
        <v>10.367588509752906</v>
      </c>
      <c r="L28" s="741">
        <v>9.752269020461313</v>
      </c>
      <c r="M28" s="741">
        <v>6.9996961620357325</v>
      </c>
      <c r="N28" s="742">
        <v>10.391470252457458</v>
      </c>
      <c r="O28" s="741">
        <v>4.095909067508629</v>
      </c>
      <c r="P28" s="741">
        <v>-0.26519257285079334</v>
      </c>
      <c r="Q28" s="741">
        <v>-0.6969840220045711</v>
      </c>
      <c r="R28" s="741">
        <v>2.1710375240789688</v>
      </c>
      <c r="S28" s="742">
        <v>1.299254309378317</v>
      </c>
      <c r="T28" s="741">
        <v>6.141571779728366</v>
      </c>
      <c r="U28" s="741">
        <v>9.150204762903755</v>
      </c>
      <c r="V28" s="741">
        <v>10.04426880442999</v>
      </c>
      <c r="W28" s="741">
        <v>9.886785511821117</v>
      </c>
      <c r="X28" s="742">
        <v>8.827654314284782</v>
      </c>
      <c r="Y28" s="741">
        <v>10.121530671426868</v>
      </c>
      <c r="Z28" s="741">
        <v>7.584906889808167</v>
      </c>
      <c r="AA28" s="741">
        <v>4.557833940406937</v>
      </c>
      <c r="AB28" s="741">
        <v>3.9502142540006133</v>
      </c>
      <c r="AC28" s="742">
        <v>6.467578179313427</v>
      </c>
      <c r="AD28" s="741">
        <v>0.9481690556107054</v>
      </c>
      <c r="AE28" s="741">
        <v>0.37410871175767113</v>
      </c>
      <c r="AF28" s="737">
        <v>3.277131141296863</v>
      </c>
      <c r="AG28" s="737">
        <v>0.6194768590756894</v>
      </c>
      <c r="AH28" s="738">
        <v>1.2984230373671357</v>
      </c>
      <c r="AI28" s="737">
        <v>0.2226571581096124</v>
      </c>
      <c r="AJ28" s="741">
        <v>-0.564446193123473</v>
      </c>
      <c r="AK28" s="741">
        <v>-0.7061880675511389</v>
      </c>
      <c r="AL28" s="737">
        <v>-1.5360327168356775</v>
      </c>
      <c r="AM28" s="737">
        <v>-0.6552314177204579</v>
      </c>
      <c r="AN28" s="741">
        <v>-1.5612009368183664</v>
      </c>
      <c r="AO28" s="741">
        <v>0.3317495771219825</v>
      </c>
      <c r="AP28" s="741">
        <v>-3.0591107010490504</v>
      </c>
      <c r="AQ28" s="741">
        <v>3.485558130610002</v>
      </c>
      <c r="AR28" s="738">
        <v>-0.19324483280121285</v>
      </c>
      <c r="AS28" s="741">
        <v>-0.19536749186292468</v>
      </c>
      <c r="AT28" s="741">
        <v>3.1267075705853813</v>
      </c>
      <c r="AU28" s="741">
        <v>5.066759038739605</v>
      </c>
      <c r="AV28" s="741">
        <v>3.9874604486938665</v>
      </c>
      <c r="AW28" s="737">
        <v>3.0111289217527926</v>
      </c>
      <c r="AX28" s="741">
        <v>3.906132058255068</v>
      </c>
    </row>
    <row r="29" spans="2:50" ht="15">
      <c r="B29" s="739" t="s">
        <v>833</v>
      </c>
      <c r="C29" s="740"/>
      <c r="D29" s="740"/>
      <c r="E29" s="741">
        <v>-2.3155322086141297</v>
      </c>
      <c r="F29" s="741">
        <v>4.974118740492273</v>
      </c>
      <c r="G29" s="741">
        <v>6.825341724619108</v>
      </c>
      <c r="H29" s="741">
        <v>9.093190561746837</v>
      </c>
      <c r="I29" s="742">
        <v>4.677724909700287</v>
      </c>
      <c r="J29" s="741">
        <v>11.33009299706815</v>
      </c>
      <c r="K29" s="741">
        <v>12.738041625003603</v>
      </c>
      <c r="L29" s="741">
        <v>8.843167856599933</v>
      </c>
      <c r="M29" s="741">
        <v>11.023808533070138</v>
      </c>
      <c r="N29" s="742">
        <v>10.94804085835519</v>
      </c>
      <c r="O29" s="741">
        <v>8.374381703156317</v>
      </c>
      <c r="P29" s="741">
        <v>8.373296860725077</v>
      </c>
      <c r="Q29" s="741">
        <v>7.129847868918219</v>
      </c>
      <c r="R29" s="741">
        <v>6.530748530495671</v>
      </c>
      <c r="S29" s="742">
        <v>7.5645132192385</v>
      </c>
      <c r="T29" s="741">
        <v>10.31482760709801</v>
      </c>
      <c r="U29" s="741">
        <v>9.150530804322983</v>
      </c>
      <c r="V29" s="741">
        <v>8.74986609945887</v>
      </c>
      <c r="W29" s="741">
        <v>9.876179477776176</v>
      </c>
      <c r="X29" s="742">
        <v>9.518404680498826</v>
      </c>
      <c r="Y29" s="741">
        <v>8.590150703769808</v>
      </c>
      <c r="Z29" s="741">
        <v>9.93308214063208</v>
      </c>
      <c r="AA29" s="741">
        <v>12.39412802332376</v>
      </c>
      <c r="AB29" s="741">
        <v>9.88818735096197</v>
      </c>
      <c r="AC29" s="742">
        <v>10.214674208044672</v>
      </c>
      <c r="AD29" s="741">
        <v>11.428825965904693</v>
      </c>
      <c r="AE29" s="741">
        <v>8.175702214122367</v>
      </c>
      <c r="AF29" s="737">
        <v>8.834057564884375</v>
      </c>
      <c r="AG29" s="737">
        <v>3.8623506638096927</v>
      </c>
      <c r="AH29" s="738">
        <v>7.9556518734884785</v>
      </c>
      <c r="AI29" s="737">
        <v>2.702035579411884</v>
      </c>
      <c r="AJ29" s="741">
        <v>3.3185456210239437</v>
      </c>
      <c r="AK29" s="741">
        <v>1.9079141336352308</v>
      </c>
      <c r="AL29" s="737">
        <v>3.944515808090017</v>
      </c>
      <c r="AM29" s="737">
        <v>2.968641918376761</v>
      </c>
      <c r="AN29" s="741">
        <v>4.852498002528137</v>
      </c>
      <c r="AO29" s="741">
        <v>5.57681319339774</v>
      </c>
      <c r="AP29" s="741">
        <v>5.42533533397598</v>
      </c>
      <c r="AQ29" s="741">
        <v>5.90971498231967</v>
      </c>
      <c r="AR29" s="738">
        <v>5.449812461512593</v>
      </c>
      <c r="AS29" s="741">
        <v>4.926816422293399</v>
      </c>
      <c r="AT29" s="741">
        <v>3.392587728623738</v>
      </c>
      <c r="AU29" s="741">
        <v>1.9666216463102728</v>
      </c>
      <c r="AV29" s="741">
        <v>2.837734336258819</v>
      </c>
      <c r="AW29" s="737">
        <v>3.2549427924940533</v>
      </c>
      <c r="AX29" s="741">
        <v>5.4680331707625385</v>
      </c>
    </row>
    <row r="30" spans="2:50" ht="15">
      <c r="B30" s="739" t="s">
        <v>834</v>
      </c>
      <c r="C30" s="740"/>
      <c r="D30" s="740"/>
      <c r="E30" s="741">
        <v>3.905417651817629</v>
      </c>
      <c r="F30" s="741">
        <v>3.602779215275447</v>
      </c>
      <c r="G30" s="741">
        <v>3.5169163963088863</v>
      </c>
      <c r="H30" s="741">
        <v>3.2695332915576643</v>
      </c>
      <c r="I30" s="742">
        <v>3.56945412590437</v>
      </c>
      <c r="J30" s="741">
        <v>2.897181949537881</v>
      </c>
      <c r="K30" s="741">
        <v>2.923377653047993</v>
      </c>
      <c r="L30" s="741">
        <v>2.6839323236316943</v>
      </c>
      <c r="M30" s="741">
        <v>2.8117181850880115</v>
      </c>
      <c r="N30" s="742">
        <v>2.8286002918397113</v>
      </c>
      <c r="O30" s="741">
        <v>2.938664682358464</v>
      </c>
      <c r="P30" s="741">
        <v>3.0682108481439485</v>
      </c>
      <c r="Q30" s="741">
        <v>3.342610929452917</v>
      </c>
      <c r="R30" s="741">
        <v>3.3179880701527367</v>
      </c>
      <c r="S30" s="742">
        <v>3.168895617797962</v>
      </c>
      <c r="T30" s="741">
        <v>3.4000550615995735</v>
      </c>
      <c r="U30" s="741">
        <v>3.3865868913763677</v>
      </c>
      <c r="V30" s="741">
        <v>3.1498574860389112</v>
      </c>
      <c r="W30" s="741">
        <v>2.942282613893866</v>
      </c>
      <c r="X30" s="742">
        <v>3.2167626783601744</v>
      </c>
      <c r="Y30" s="741">
        <v>3.390089509555594</v>
      </c>
      <c r="Z30" s="741">
        <v>2.7544541099854456</v>
      </c>
      <c r="AA30" s="741">
        <v>3.421266886739801</v>
      </c>
      <c r="AB30" s="741">
        <v>2.8749212732332836</v>
      </c>
      <c r="AC30" s="742">
        <v>3.1071045923079854</v>
      </c>
      <c r="AD30" s="741">
        <v>2.621822550914814</v>
      </c>
      <c r="AE30" s="741">
        <v>3.0650805650590485</v>
      </c>
      <c r="AF30" s="737">
        <v>3.1255679845766338</v>
      </c>
      <c r="AG30" s="737">
        <v>3.934601964843168</v>
      </c>
      <c r="AH30" s="738">
        <v>3.1935454182900225</v>
      </c>
      <c r="AI30" s="737">
        <v>3.336895383937602</v>
      </c>
      <c r="AJ30" s="741">
        <v>3.931495532653443</v>
      </c>
      <c r="AK30" s="741">
        <v>3.6634865344760357</v>
      </c>
      <c r="AL30" s="737">
        <v>3.190351880921355</v>
      </c>
      <c r="AM30" s="737">
        <v>3.5288220551378515</v>
      </c>
      <c r="AN30" s="741">
        <v>2.940466461270134</v>
      </c>
      <c r="AO30" s="741">
        <v>2.7793196822287314</v>
      </c>
      <c r="AP30" s="741">
        <v>3.146652873928062</v>
      </c>
      <c r="AQ30" s="741">
        <v>3.3243772949871158</v>
      </c>
      <c r="AR30" s="738">
        <v>3.0502566088893133</v>
      </c>
      <c r="AS30" s="741">
        <v>2.22796024487819</v>
      </c>
      <c r="AT30" s="741">
        <v>2.0477757796795686</v>
      </c>
      <c r="AU30" s="741">
        <v>1.9511741868233798</v>
      </c>
      <c r="AV30" s="741">
        <v>1.8112050091935146</v>
      </c>
      <c r="AW30" s="737">
        <v>2.0065674539536005</v>
      </c>
      <c r="AX30" s="741">
        <v>3.0103157344672553</v>
      </c>
    </row>
    <row r="31" spans="2:50" ht="36.75" customHeight="1">
      <c r="B31" s="1264" t="s">
        <v>835</v>
      </c>
      <c r="C31" s="1265"/>
      <c r="D31" s="1266"/>
      <c r="E31" s="741">
        <v>1.757417110925232</v>
      </c>
      <c r="F31" s="741">
        <v>1.9577157436505814</v>
      </c>
      <c r="G31" s="741">
        <v>3.438040809994675</v>
      </c>
      <c r="H31" s="741">
        <v>4.7381337022934815</v>
      </c>
      <c r="I31" s="742">
        <v>3.078923166616354</v>
      </c>
      <c r="J31" s="741">
        <v>5.4546789687129404</v>
      </c>
      <c r="K31" s="741">
        <v>5.219655747511354</v>
      </c>
      <c r="L31" s="741">
        <v>7.730402176701361</v>
      </c>
      <c r="M31" s="741">
        <v>9.292820984937606</v>
      </c>
      <c r="N31" s="742">
        <v>7.08387811470188</v>
      </c>
      <c r="O31" s="741">
        <v>6.409812685436677</v>
      </c>
      <c r="P31" s="741">
        <v>5.983986520106896</v>
      </c>
      <c r="Q31" s="741">
        <v>4.490677281466731</v>
      </c>
      <c r="R31" s="741">
        <v>3.0076681406116847</v>
      </c>
      <c r="S31" s="742">
        <v>4.815326267087117</v>
      </c>
      <c r="T31" s="741">
        <v>2.930694763014415</v>
      </c>
      <c r="U31" s="741">
        <v>4.079879487356152</v>
      </c>
      <c r="V31" s="741">
        <v>5.603331250738307</v>
      </c>
      <c r="W31" s="741">
        <v>7.729063993430401</v>
      </c>
      <c r="X31" s="742">
        <v>5.278068309340633</v>
      </c>
      <c r="Y31" s="741">
        <v>8.922888056011942</v>
      </c>
      <c r="Z31" s="741">
        <v>9.229282733383855</v>
      </c>
      <c r="AA31" s="741">
        <v>5.962091238993878</v>
      </c>
      <c r="AB31" s="741">
        <v>5.720393291592245</v>
      </c>
      <c r="AC31" s="742">
        <v>7.291216343882789</v>
      </c>
      <c r="AD31" s="741">
        <v>0.5206278097476797</v>
      </c>
      <c r="AE31" s="741">
        <v>-2.535595028890782</v>
      </c>
      <c r="AF31" s="737">
        <v>1.2710733853504337</v>
      </c>
      <c r="AG31" s="737">
        <v>-0.015169708215594824</v>
      </c>
      <c r="AH31" s="738">
        <v>-0.1883512025499745</v>
      </c>
      <c r="AI31" s="737">
        <v>-1.6927935258477902</v>
      </c>
      <c r="AJ31" s="741">
        <v>-2.1238059200056227</v>
      </c>
      <c r="AK31" s="741">
        <v>-3.023685184250951</v>
      </c>
      <c r="AL31" s="737">
        <v>-2.715679729688617</v>
      </c>
      <c r="AM31" s="737">
        <v>-2.434137161973794</v>
      </c>
      <c r="AN31" s="741">
        <v>1.8734357826722885</v>
      </c>
      <c r="AO31" s="741">
        <v>2.8838590531332358</v>
      </c>
      <c r="AP31" s="741">
        <v>1.6175847335970275</v>
      </c>
      <c r="AQ31" s="741">
        <v>-0.5777395504138241</v>
      </c>
      <c r="AR31" s="738">
        <v>1.3322618090900704</v>
      </c>
      <c r="AS31" s="741">
        <v>7.326521806287161</v>
      </c>
      <c r="AT31" s="741">
        <v>6.207414239532454</v>
      </c>
      <c r="AU31" s="741">
        <v>4.008428497916157</v>
      </c>
      <c r="AV31" s="741">
        <v>3.044905907373746</v>
      </c>
      <c r="AW31" s="737">
        <v>4.9849760596718085</v>
      </c>
      <c r="AX31" s="741">
        <v>2.984298625685639</v>
      </c>
    </row>
    <row r="32" spans="2:50" ht="50.25" customHeight="1">
      <c r="B32" s="1264" t="s">
        <v>836</v>
      </c>
      <c r="C32" s="1265"/>
      <c r="D32" s="1266"/>
      <c r="E32" s="741">
        <v>4.14583878162351</v>
      </c>
      <c r="F32" s="741">
        <v>5.084867806222675</v>
      </c>
      <c r="G32" s="741">
        <v>3.559718267956285</v>
      </c>
      <c r="H32" s="741">
        <v>5.609305515065685</v>
      </c>
      <c r="I32" s="742">
        <v>4.63733486240876</v>
      </c>
      <c r="J32" s="741">
        <v>5.337006527898751</v>
      </c>
      <c r="K32" s="741">
        <v>4.8168298158672656</v>
      </c>
      <c r="L32" s="741">
        <v>5.841144229201561</v>
      </c>
      <c r="M32" s="741">
        <v>6.813772936776857</v>
      </c>
      <c r="N32" s="742">
        <v>5.742597186709264</v>
      </c>
      <c r="O32" s="741">
        <v>4.651403990681914</v>
      </c>
      <c r="P32" s="741">
        <v>5.124437122384435</v>
      </c>
      <c r="Q32" s="741">
        <v>5.887114219459292</v>
      </c>
      <c r="R32" s="741">
        <v>6.381635824088903</v>
      </c>
      <c r="S32" s="742">
        <v>5.557813435753145</v>
      </c>
      <c r="T32" s="741">
        <v>5.316917095387041</v>
      </c>
      <c r="U32" s="741">
        <v>6.358390254701774</v>
      </c>
      <c r="V32" s="741">
        <v>5.799782088789968</v>
      </c>
      <c r="W32" s="741">
        <v>4.673097502046829</v>
      </c>
      <c r="X32" s="742">
        <v>5.5086133845100305</v>
      </c>
      <c r="Y32" s="741">
        <v>2.1365488691827323</v>
      </c>
      <c r="Z32" s="741">
        <v>0.626627071756019</v>
      </c>
      <c r="AA32" s="741">
        <v>3.0440303126256794</v>
      </c>
      <c r="AB32" s="741">
        <v>15.84474754919718</v>
      </c>
      <c r="AC32" s="742">
        <v>5.84433217215945</v>
      </c>
      <c r="AD32" s="741">
        <v>4.7605915802080006</v>
      </c>
      <c r="AE32" s="741">
        <v>7.239550091699215</v>
      </c>
      <c r="AF32" s="737">
        <v>10.694345867261589</v>
      </c>
      <c r="AG32" s="737">
        <v>0.08606134424988454</v>
      </c>
      <c r="AH32" s="738">
        <v>5.327984852477585</v>
      </c>
      <c r="AI32" s="737">
        <v>1.6508954655047177</v>
      </c>
      <c r="AJ32" s="741">
        <v>4.270880780612842</v>
      </c>
      <c r="AK32" s="741">
        <v>0.4358915552477214</v>
      </c>
      <c r="AL32" s="737">
        <v>7.476673392414895</v>
      </c>
      <c r="AM32" s="737">
        <v>3.676936391944821</v>
      </c>
      <c r="AN32" s="741">
        <v>3.011093349497159</v>
      </c>
      <c r="AO32" s="741">
        <v>4.050164730886479</v>
      </c>
      <c r="AP32" s="741">
        <v>3.599828162994271</v>
      </c>
      <c r="AQ32" s="741">
        <v>3.1733827612280265</v>
      </c>
      <c r="AR32" s="738">
        <v>3.4544484414533656</v>
      </c>
      <c r="AS32" s="741">
        <v>4.516954473864374</v>
      </c>
      <c r="AT32" s="741">
        <v>4.727815654901789</v>
      </c>
      <c r="AU32" s="741">
        <v>4.0373255620494035</v>
      </c>
      <c r="AV32" s="741">
        <v>3.695274710611912</v>
      </c>
      <c r="AW32" s="737">
        <v>4.201687951900368</v>
      </c>
      <c r="AX32" s="741">
        <v>3.2787870339813168</v>
      </c>
    </row>
    <row r="33" spans="2:50" ht="75" customHeight="1">
      <c r="B33" s="1264" t="s">
        <v>837</v>
      </c>
      <c r="C33" s="1265"/>
      <c r="D33" s="1266"/>
      <c r="E33" s="764">
        <v>3.23390657269789</v>
      </c>
      <c r="F33" s="764">
        <v>0.6908093302119482</v>
      </c>
      <c r="G33" s="764">
        <v>3.200997751951661</v>
      </c>
      <c r="H33" s="764">
        <v>2.5603456229227533</v>
      </c>
      <c r="I33" s="742">
        <v>2.422179571917038</v>
      </c>
      <c r="J33" s="741">
        <v>3.8281609365775466</v>
      </c>
      <c r="K33" s="741">
        <v>7.531782994850047</v>
      </c>
      <c r="L33" s="741">
        <v>8.29141182210627</v>
      </c>
      <c r="M33" s="741">
        <v>4.779446630830947</v>
      </c>
      <c r="N33" s="742">
        <v>6.099894284624896</v>
      </c>
      <c r="O33" s="741">
        <v>3.045217720983345</v>
      </c>
      <c r="P33" s="741">
        <v>1.1330893511385796</v>
      </c>
      <c r="Q33" s="741">
        <v>4.08244415714843</v>
      </c>
      <c r="R33" s="741">
        <v>3.7258523778175032</v>
      </c>
      <c r="S33" s="742">
        <v>3.0140908972914993</v>
      </c>
      <c r="T33" s="741">
        <v>5.105739237345119</v>
      </c>
      <c r="U33" s="741">
        <v>5.927790621558586</v>
      </c>
      <c r="V33" s="741">
        <v>5.097622183183077</v>
      </c>
      <c r="W33" s="741">
        <v>8.767750081091052</v>
      </c>
      <c r="X33" s="742">
        <v>6.244321893810079</v>
      </c>
      <c r="Y33" s="741">
        <v>5.609884929355587</v>
      </c>
      <c r="Z33" s="741">
        <v>1.804796537979982</v>
      </c>
      <c r="AA33" s="741">
        <v>2.1992677325382175</v>
      </c>
      <c r="AB33" s="741">
        <v>1.6476482120410623</v>
      </c>
      <c r="AC33" s="742">
        <v>2.7717089328886058</v>
      </c>
      <c r="AD33" s="741">
        <v>1.9780874486923068</v>
      </c>
      <c r="AE33" s="741">
        <v>4.90249228566222</v>
      </c>
      <c r="AF33" s="737">
        <v>4.591464563230247</v>
      </c>
      <c r="AG33" s="737">
        <v>5.419323065282782</v>
      </c>
      <c r="AH33" s="738">
        <v>4.241318292413143</v>
      </c>
      <c r="AI33" s="737">
        <v>5.560911013520453</v>
      </c>
      <c r="AJ33" s="741">
        <v>6.290922996227394</v>
      </c>
      <c r="AK33" s="741">
        <v>5.882154404530198</v>
      </c>
      <c r="AL33" s="737">
        <v>4.509332129559908</v>
      </c>
      <c r="AM33" s="737">
        <v>5.542092508692448</v>
      </c>
      <c r="AN33" s="741">
        <v>3.03669314529391</v>
      </c>
      <c r="AO33" s="741">
        <v>2.6285228148186235</v>
      </c>
      <c r="AP33" s="741">
        <v>1.8183493195189158</v>
      </c>
      <c r="AQ33" s="741">
        <v>1.41395478072765</v>
      </c>
      <c r="AR33" s="738">
        <v>2.201257861635227</v>
      </c>
      <c r="AS33" s="741">
        <v>1.153789292764131</v>
      </c>
      <c r="AT33" s="741">
        <v>1.9883583082840062</v>
      </c>
      <c r="AU33" s="741">
        <v>1.0668872857829967</v>
      </c>
      <c r="AV33" s="741">
        <v>2.5577354197148168</v>
      </c>
      <c r="AW33" s="737">
        <v>1.6980987087132249</v>
      </c>
      <c r="AX33" s="741">
        <v>2.122418553561573</v>
      </c>
    </row>
    <row r="34" spans="2:50" s="765" customFormat="1" ht="15">
      <c r="B34" s="1103" t="s">
        <v>838</v>
      </c>
      <c r="C34" s="763"/>
      <c r="D34" s="763"/>
      <c r="E34" s="764">
        <v>3.114423001950513</v>
      </c>
      <c r="F34" s="764">
        <v>3.8476362360200227</v>
      </c>
      <c r="G34" s="764">
        <v>3.6014438571721143</v>
      </c>
      <c r="H34" s="764">
        <v>5.779500857723008</v>
      </c>
      <c r="I34" s="766">
        <v>4.129898103631557</v>
      </c>
      <c r="J34" s="764">
        <v>6.314987708291639</v>
      </c>
      <c r="K34" s="764">
        <v>6.795904598229654</v>
      </c>
      <c r="L34" s="764">
        <v>8.480512503217213</v>
      </c>
      <c r="M34" s="764">
        <v>6.925568018334843</v>
      </c>
      <c r="N34" s="766">
        <v>7.140026579610126</v>
      </c>
      <c r="O34" s="764">
        <v>5.666416362093443</v>
      </c>
      <c r="P34" s="764">
        <v>4.990656044416241</v>
      </c>
      <c r="Q34" s="764">
        <v>2.4064220690482045</v>
      </c>
      <c r="R34" s="764">
        <v>2.4007932580371687</v>
      </c>
      <c r="S34" s="766">
        <v>3.7900613696970176</v>
      </c>
      <c r="T34" s="764">
        <v>2.5199393847618694</v>
      </c>
      <c r="U34" s="764">
        <v>4.712340483008788</v>
      </c>
      <c r="V34" s="764">
        <v>5.108986243747253</v>
      </c>
      <c r="W34" s="764">
        <v>5.904208640212303</v>
      </c>
      <c r="X34" s="766">
        <v>4.612809067988932</v>
      </c>
      <c r="Y34" s="764">
        <v>5.737846599722204</v>
      </c>
      <c r="Z34" s="764">
        <v>2.956451442693748</v>
      </c>
      <c r="AA34" s="764">
        <v>4.34778593812986</v>
      </c>
      <c r="AB34" s="764">
        <v>5.4862176298305485</v>
      </c>
      <c r="AC34" s="766">
        <v>4.635374088929489</v>
      </c>
      <c r="AD34" s="764">
        <v>2.512313406525621</v>
      </c>
      <c r="AE34" s="764">
        <v>3.2296889592218605</v>
      </c>
      <c r="AF34" s="760">
        <v>3.941648085110103</v>
      </c>
      <c r="AG34" s="760">
        <v>2.6394721386018745</v>
      </c>
      <c r="AH34" s="1173">
        <v>3.078796462622635</v>
      </c>
      <c r="AI34" s="760">
        <v>2.4696854249446147</v>
      </c>
      <c r="AJ34" s="764">
        <v>2.2361298037254045</v>
      </c>
      <c r="AK34" s="764">
        <v>1.5889349521344798</v>
      </c>
      <c r="AL34" s="760">
        <v>2.463311992297207</v>
      </c>
      <c r="AM34" s="760">
        <v>2.188919748734847</v>
      </c>
      <c r="AN34" s="764">
        <v>1.3687751930413725</v>
      </c>
      <c r="AO34" s="764">
        <v>1.4429305082796589</v>
      </c>
      <c r="AP34" s="764">
        <v>1.595061686270867</v>
      </c>
      <c r="AQ34" s="764">
        <v>1.124929551143893</v>
      </c>
      <c r="AR34" s="1173">
        <v>1.377030383076999</v>
      </c>
      <c r="AS34" s="764">
        <v>1.9593495119599709</v>
      </c>
      <c r="AT34" s="764">
        <v>2.9361948681009267</v>
      </c>
      <c r="AU34" s="764">
        <v>2.6326228486035035</v>
      </c>
      <c r="AV34" s="764">
        <v>2.719745061582387</v>
      </c>
      <c r="AW34" s="760">
        <v>2.5735998584678343</v>
      </c>
      <c r="AX34" s="764">
        <v>2.7716375216836298</v>
      </c>
    </row>
    <row r="35" spans="2:50" ht="15.75" thickBot="1">
      <c r="B35" s="739" t="s">
        <v>839</v>
      </c>
      <c r="C35" s="740"/>
      <c r="D35" s="740"/>
      <c r="E35" s="741">
        <v>3.3367858072636665</v>
      </c>
      <c r="F35" s="741">
        <v>6.59410031204817</v>
      </c>
      <c r="G35" s="741">
        <v>8.432470531167581</v>
      </c>
      <c r="H35" s="741">
        <v>8.123246411072088</v>
      </c>
      <c r="I35" s="742">
        <v>6.674466226042242</v>
      </c>
      <c r="J35" s="741">
        <v>9.151594450460763</v>
      </c>
      <c r="K35" s="741">
        <v>9.579589493185978</v>
      </c>
      <c r="L35" s="741">
        <v>10.5586816186064</v>
      </c>
      <c r="M35" s="741">
        <v>9.291645010180531</v>
      </c>
      <c r="N35" s="742">
        <v>9.640370317959768</v>
      </c>
      <c r="O35" s="741">
        <v>7.578569600933747</v>
      </c>
      <c r="P35" s="741">
        <v>5.0882413994600455</v>
      </c>
      <c r="Q35" s="741">
        <v>3.4676516802633444</v>
      </c>
      <c r="R35" s="741">
        <v>4.218689482228427</v>
      </c>
      <c r="S35" s="742">
        <v>5.023315525745464</v>
      </c>
      <c r="T35" s="741">
        <v>2.811950611103285</v>
      </c>
      <c r="U35" s="741">
        <v>4.479223750973333</v>
      </c>
      <c r="V35" s="741">
        <v>3.9798184030263855</v>
      </c>
      <c r="W35" s="741">
        <v>4.990996017221903</v>
      </c>
      <c r="X35" s="742">
        <v>4.103430409180309</v>
      </c>
      <c r="Y35" s="741">
        <v>6.448456168316952</v>
      </c>
      <c r="Z35" s="741">
        <v>5.836373301079377</v>
      </c>
      <c r="AA35" s="741">
        <v>6.173694077244306</v>
      </c>
      <c r="AB35" s="741">
        <v>4.634099372355394</v>
      </c>
      <c r="AC35" s="742">
        <v>5.729400296861686</v>
      </c>
      <c r="AD35" s="741">
        <v>2.8467045210080784</v>
      </c>
      <c r="AE35" s="741">
        <v>0.7938567155270988</v>
      </c>
      <c r="AF35" s="743">
        <v>2.209990072035282</v>
      </c>
      <c r="AG35" s="737">
        <v>1.0915276758042296</v>
      </c>
      <c r="AH35" s="738">
        <v>1.7035700136461607</v>
      </c>
      <c r="AI35" s="737">
        <v>1.1358699985427592</v>
      </c>
      <c r="AJ35" s="741">
        <v>0.21554012364823905</v>
      </c>
      <c r="AK35" s="741">
        <v>1.7785131732112518</v>
      </c>
      <c r="AL35" s="743">
        <v>1.2071362482333257</v>
      </c>
      <c r="AM35" s="737">
        <v>1.0870004989952662</v>
      </c>
      <c r="AN35" s="741">
        <v>0.3003253045544767</v>
      </c>
      <c r="AO35" s="741">
        <v>0.5337092321039165</v>
      </c>
      <c r="AP35" s="741">
        <v>2.9886546999198913</v>
      </c>
      <c r="AQ35" s="741">
        <v>0.5400225621325916</v>
      </c>
      <c r="AR35" s="738">
        <v>1.0859849242879278</v>
      </c>
      <c r="AS35" s="741">
        <v>1.759700045408266</v>
      </c>
      <c r="AT35" s="741">
        <v>2.673925717025867</v>
      </c>
      <c r="AU35" s="741">
        <v>2.335721592994446</v>
      </c>
      <c r="AV35" s="741">
        <v>2.407223837612264</v>
      </c>
      <c r="AW35" s="737">
        <v>2.3008300341960775</v>
      </c>
      <c r="AX35" s="741">
        <v>2.6095492143988253</v>
      </c>
    </row>
    <row r="36" spans="2:50" ht="15.75" thickBot="1">
      <c r="B36" s="744" t="s">
        <v>250</v>
      </c>
      <c r="C36" s="745"/>
      <c r="D36" s="745"/>
      <c r="E36" s="746">
        <v>3.1280279751666313</v>
      </c>
      <c r="F36" s="746">
        <v>4.0842699655351</v>
      </c>
      <c r="G36" s="746">
        <v>4.00241055541251</v>
      </c>
      <c r="H36" s="746">
        <v>5.985199145656026</v>
      </c>
      <c r="I36" s="747">
        <v>4.347553268483217</v>
      </c>
      <c r="J36" s="746">
        <v>6.564783219533396</v>
      </c>
      <c r="K36" s="746">
        <v>7.0461601710933905</v>
      </c>
      <c r="L36" s="746">
        <v>8.661349285043258</v>
      </c>
      <c r="M36" s="746">
        <v>7.1403672710619475</v>
      </c>
      <c r="N36" s="747">
        <v>7.36253091447876</v>
      </c>
      <c r="O36" s="746">
        <v>5.839865311969987</v>
      </c>
      <c r="P36" s="746">
        <v>4.998805937523628</v>
      </c>
      <c r="Q36" s="746">
        <v>2.5014154807320637</v>
      </c>
      <c r="R36" s="746">
        <v>2.571494074586809</v>
      </c>
      <c r="S36" s="747">
        <v>3.9030542192687756</v>
      </c>
      <c r="T36" s="746">
        <v>2.550253501674632</v>
      </c>
      <c r="U36" s="746">
        <v>4.694015545740399</v>
      </c>
      <c r="V36" s="746">
        <v>5.007287369358664</v>
      </c>
      <c r="W36" s="746">
        <v>5.81630697344761</v>
      </c>
      <c r="X36" s="747">
        <v>4.566869772794457</v>
      </c>
      <c r="Y36" s="746">
        <v>5.796918526664925</v>
      </c>
      <c r="Z36" s="746">
        <v>3.2139463424344825</v>
      </c>
      <c r="AA36" s="746">
        <v>4.502852702006123</v>
      </c>
      <c r="AB36" s="724">
        <v>5.398953500360548</v>
      </c>
      <c r="AC36" s="747">
        <v>4.7283122459856</v>
      </c>
      <c r="AD36" s="724">
        <v>2.5429043273324794</v>
      </c>
      <c r="AE36" s="724">
        <v>3.0021320350750926</v>
      </c>
      <c r="AF36" s="724">
        <v>3.79168954499562</v>
      </c>
      <c r="AG36" s="724">
        <v>2.504921726555878</v>
      </c>
      <c r="AH36" s="1174">
        <v>2.9559459066224703</v>
      </c>
      <c r="AI36" s="724">
        <v>2.38133703924683</v>
      </c>
      <c r="AJ36" s="724">
        <v>2.0293927512627192</v>
      </c>
      <c r="AK36" s="724">
        <v>1.752807378097927</v>
      </c>
      <c r="AL36" s="724">
        <v>2.1969256318089947</v>
      </c>
      <c r="AM36" s="724">
        <v>2.0873825016279426</v>
      </c>
      <c r="AN36" s="724">
        <v>1.2120661829220296</v>
      </c>
      <c r="AO36" s="724">
        <v>1.3587333677672007</v>
      </c>
      <c r="AP36" s="724">
        <v>1.5734194767902636</v>
      </c>
      <c r="AQ36" s="724">
        <v>1.2596380237242784</v>
      </c>
      <c r="AR36" s="1174">
        <v>1.351326676315793</v>
      </c>
      <c r="AS36" s="724">
        <v>1.964353918844239</v>
      </c>
      <c r="AT36" s="724">
        <v>2.933173437372986</v>
      </c>
      <c r="AU36" s="724">
        <v>2.6287183973365416</v>
      </c>
      <c r="AV36" s="724">
        <v>2.706679566291186</v>
      </c>
      <c r="AW36" s="724">
        <v>2.5692209880700645</v>
      </c>
      <c r="AX36" s="724">
        <v>2.770906961566766</v>
      </c>
    </row>
    <row r="37" spans="2:6" ht="15">
      <c r="B37" s="748"/>
      <c r="C37" s="748"/>
      <c r="D37" s="748"/>
      <c r="F37" s="749"/>
    </row>
    <row r="38" spans="2:6" ht="15.75">
      <c r="B38" s="748"/>
      <c r="C38" s="748"/>
      <c r="D38" s="748"/>
      <c r="E38" s="454"/>
      <c r="F38" s="750"/>
    </row>
    <row r="39" spans="2:4" ht="16.5" thickBot="1">
      <c r="B39" s="455" t="s">
        <v>252</v>
      </c>
      <c r="C39" s="454"/>
      <c r="D39" s="454"/>
    </row>
    <row r="40" spans="2:49" ht="15.75" customHeight="1" thickBot="1">
      <c r="B40" s="70"/>
      <c r="C40" s="70"/>
      <c r="D40" s="70"/>
      <c r="I40" s="1262" t="s">
        <v>352</v>
      </c>
      <c r="N40" s="1262" t="s">
        <v>397</v>
      </c>
      <c r="S40" s="1262" t="s">
        <v>411</v>
      </c>
      <c r="X40" s="1262" t="s">
        <v>423</v>
      </c>
      <c r="AC40" s="1262" t="s">
        <v>458</v>
      </c>
      <c r="AH40" s="1262" t="s">
        <v>551</v>
      </c>
      <c r="AM40" s="1262" t="s">
        <v>557</v>
      </c>
      <c r="AR40" s="1262" t="s">
        <v>790</v>
      </c>
      <c r="AW40" s="1262" t="s">
        <v>841</v>
      </c>
    </row>
    <row r="41" spans="2:50" ht="15" customHeight="1" thickBot="1">
      <c r="B41" s="751"/>
      <c r="C41" s="752"/>
      <c r="D41" s="752"/>
      <c r="E41" s="734" t="s">
        <v>339</v>
      </c>
      <c r="F41" s="460" t="s">
        <v>347</v>
      </c>
      <c r="G41" s="734" t="s">
        <v>348</v>
      </c>
      <c r="H41" s="734" t="s">
        <v>351</v>
      </c>
      <c r="I41" s="1263"/>
      <c r="J41" s="734" t="s">
        <v>367</v>
      </c>
      <c r="K41" s="734" t="s">
        <v>392</v>
      </c>
      <c r="L41" s="734" t="s">
        <v>395</v>
      </c>
      <c r="M41" s="734" t="s">
        <v>398</v>
      </c>
      <c r="N41" s="1263"/>
      <c r="O41" s="734" t="s">
        <v>400</v>
      </c>
      <c r="P41" s="734" t="s">
        <v>402</v>
      </c>
      <c r="Q41" s="734" t="s">
        <v>403</v>
      </c>
      <c r="R41" s="734" t="s">
        <v>410</v>
      </c>
      <c r="S41" s="1263"/>
      <c r="T41" s="734" t="s">
        <v>412</v>
      </c>
      <c r="U41" s="734" t="s">
        <v>420</v>
      </c>
      <c r="V41" s="734" t="s">
        <v>421</v>
      </c>
      <c r="W41" s="734" t="s">
        <v>422</v>
      </c>
      <c r="X41" s="1263"/>
      <c r="Y41" s="734" t="s">
        <v>429</v>
      </c>
      <c r="Z41" s="734" t="s">
        <v>430</v>
      </c>
      <c r="AA41" s="734" t="s">
        <v>450</v>
      </c>
      <c r="AB41" s="734" t="s">
        <v>457</v>
      </c>
      <c r="AC41" s="1263"/>
      <c r="AD41" s="734" t="s">
        <v>461</v>
      </c>
      <c r="AE41" s="734" t="s">
        <v>509</v>
      </c>
      <c r="AF41" s="734" t="s">
        <v>546</v>
      </c>
      <c r="AG41" s="734" t="s">
        <v>556</v>
      </c>
      <c r="AH41" s="1263"/>
      <c r="AI41" s="734" t="s">
        <v>552</v>
      </c>
      <c r="AJ41" s="734" t="s">
        <v>553</v>
      </c>
      <c r="AK41" s="734" t="s">
        <v>554</v>
      </c>
      <c r="AL41" s="734" t="s">
        <v>555</v>
      </c>
      <c r="AM41" s="1263"/>
      <c r="AN41" s="734" t="s">
        <v>712</v>
      </c>
      <c r="AO41" s="734" t="s">
        <v>713</v>
      </c>
      <c r="AP41" s="734" t="s">
        <v>781</v>
      </c>
      <c r="AQ41" s="734" t="s">
        <v>789</v>
      </c>
      <c r="AR41" s="1263"/>
      <c r="AS41" s="734" t="s">
        <v>842</v>
      </c>
      <c r="AT41" s="734" t="s">
        <v>843</v>
      </c>
      <c r="AU41" s="734" t="s">
        <v>844</v>
      </c>
      <c r="AV41" s="734" t="s">
        <v>845</v>
      </c>
      <c r="AW41" s="1263"/>
      <c r="AX41" s="734" t="s">
        <v>887</v>
      </c>
    </row>
    <row r="42" spans="2:50" ht="15.75" thickBot="1">
      <c r="B42" s="754" t="s">
        <v>846</v>
      </c>
      <c r="C42" s="753"/>
      <c r="D42" s="753"/>
      <c r="E42" s="755">
        <v>3.380264707209662</v>
      </c>
      <c r="F42" s="755">
        <v>4.392688840376962</v>
      </c>
      <c r="G42" s="755">
        <v>5.644647313357723</v>
      </c>
      <c r="H42" s="755">
        <v>6.893520219219624</v>
      </c>
      <c r="I42" s="755">
        <v>5.159597946599814</v>
      </c>
      <c r="J42" s="755">
        <v>5.159398330032758</v>
      </c>
      <c r="K42" s="755">
        <v>7.4086793770941455</v>
      </c>
      <c r="L42" s="755">
        <v>6.855268991552464</v>
      </c>
      <c r="M42" s="755">
        <v>6.752552612428815</v>
      </c>
      <c r="N42" s="755">
        <v>6.570067920335876</v>
      </c>
      <c r="O42" s="755">
        <v>6.578574930789614</v>
      </c>
      <c r="P42" s="755">
        <v>4.725827096837179</v>
      </c>
      <c r="Q42" s="755">
        <v>4.6595519469105255</v>
      </c>
      <c r="R42" s="755">
        <v>5.016433702895327</v>
      </c>
      <c r="S42" s="755">
        <v>5.211289693115995</v>
      </c>
      <c r="T42" s="755">
        <v>4.1995251287228115</v>
      </c>
      <c r="U42" s="755">
        <v>5.054768641660985</v>
      </c>
      <c r="V42" s="755">
        <v>4.986725087238781</v>
      </c>
      <c r="W42" s="755">
        <v>4.998540811860266</v>
      </c>
      <c r="X42" s="755">
        <v>4.825849385758141</v>
      </c>
      <c r="Y42" s="1176">
        <v>4.535178295760886</v>
      </c>
      <c r="Z42" s="1176">
        <v>3.0007884878663162</v>
      </c>
      <c r="AA42" s="1176">
        <v>3.6573516959025056</v>
      </c>
      <c r="AB42" s="1176">
        <v>6.962715152537498</v>
      </c>
      <c r="AC42" s="1176">
        <v>4.633855793591768</v>
      </c>
      <c r="AD42" s="1176">
        <v>4.209832832670088</v>
      </c>
      <c r="AE42" s="1176">
        <v>4.161181707612684</v>
      </c>
      <c r="AF42" s="1109">
        <v>5.266590488299784</v>
      </c>
      <c r="AG42" s="1109">
        <v>0.5706603300273514</v>
      </c>
      <c r="AH42" s="1109">
        <v>3.40463428982285</v>
      </c>
      <c r="AI42" s="755">
        <v>1.50565053518568</v>
      </c>
      <c r="AJ42" s="755">
        <v>1.3753303355257316</v>
      </c>
      <c r="AK42" s="1109">
        <v>0.00854883551251362</v>
      </c>
      <c r="AL42" s="1109">
        <v>3.3728168766587743</v>
      </c>
      <c r="AM42" s="1109">
        <v>1.626377758314291</v>
      </c>
      <c r="AN42" s="1178">
        <v>1.673451136682118</v>
      </c>
      <c r="AO42" s="1178">
        <v>2.353870162369759</v>
      </c>
      <c r="AP42" s="755">
        <v>3.3523356424633306</v>
      </c>
      <c r="AQ42" s="755">
        <v>2.0631127035941574</v>
      </c>
      <c r="AR42" s="1109">
        <v>2.359561944557413</v>
      </c>
      <c r="AS42" s="1178">
        <v>3.5377146430243016</v>
      </c>
      <c r="AT42" s="1178">
        <v>4.428005934147407</v>
      </c>
      <c r="AU42" s="755">
        <v>3.7822145431558596</v>
      </c>
      <c r="AV42" s="755">
        <v>4.044472436445346</v>
      </c>
      <c r="AW42" s="1109">
        <v>3.9</v>
      </c>
      <c r="AX42" s="1178">
        <v>3.8322478085862883</v>
      </c>
    </row>
    <row r="43" spans="2:50" ht="15">
      <c r="B43" s="1112" t="s">
        <v>847</v>
      </c>
      <c r="C43" s="753"/>
      <c r="D43" s="753"/>
      <c r="E43" s="755">
        <v>3.0981657115455334</v>
      </c>
      <c r="F43" s="756">
        <v>4.160659952885098</v>
      </c>
      <c r="G43" s="756">
        <v>5.939929263879648</v>
      </c>
      <c r="H43" s="756">
        <v>7.135484536424585</v>
      </c>
      <c r="I43" s="756">
        <v>5.14603902822377</v>
      </c>
      <c r="J43" s="756">
        <v>5.186283621197802</v>
      </c>
      <c r="K43" s="756">
        <v>7.447757394515293</v>
      </c>
      <c r="L43" s="756">
        <v>6.8397442708429566</v>
      </c>
      <c r="M43" s="756">
        <v>6.81288087040906</v>
      </c>
      <c r="N43" s="756">
        <v>6.589285166468017</v>
      </c>
      <c r="O43" s="756">
        <v>7.019926305263496</v>
      </c>
      <c r="P43" s="756">
        <v>4.8782900297654805</v>
      </c>
      <c r="Q43" s="756">
        <v>4.859240883875856</v>
      </c>
      <c r="R43" s="756">
        <v>4.596547184585958</v>
      </c>
      <c r="S43" s="756">
        <v>5.2940972200310465</v>
      </c>
      <c r="T43" s="756">
        <v>3.65472662679322</v>
      </c>
      <c r="U43" s="756">
        <v>4.115174028230939</v>
      </c>
      <c r="V43" s="756">
        <v>4.013196665781976</v>
      </c>
      <c r="W43" s="756">
        <v>4.1406895833285375</v>
      </c>
      <c r="X43" s="757">
        <v>3.9879867522641277</v>
      </c>
      <c r="Y43" s="1175">
        <v>4.294178648292629</v>
      </c>
      <c r="Z43" s="1110">
        <v>4.2579784020702505</v>
      </c>
      <c r="AA43" s="1110">
        <v>4.322610321316418</v>
      </c>
      <c r="AB43" s="1110">
        <v>5.508542470677625</v>
      </c>
      <c r="AC43" s="1110">
        <v>4.624791097116221</v>
      </c>
      <c r="AD43" s="1110">
        <v>4.1303695164540954</v>
      </c>
      <c r="AE43" s="1110">
        <v>3.029806572063748</v>
      </c>
      <c r="AF43" s="758">
        <v>3.6013880882819933</v>
      </c>
      <c r="AG43" s="758">
        <v>1.8071232058881321</v>
      </c>
      <c r="AH43" s="758">
        <v>3.0924270903289086</v>
      </c>
      <c r="AI43" s="756">
        <v>2.101473353191068</v>
      </c>
      <c r="AJ43" s="756">
        <v>1.1383039773937895</v>
      </c>
      <c r="AK43" s="756">
        <v>0.6773923883280872</v>
      </c>
      <c r="AL43" s="758">
        <v>2.354778679811446</v>
      </c>
      <c r="AM43" s="758">
        <v>1.5836286984154668</v>
      </c>
      <c r="AN43" s="737">
        <v>1.3888787877654352</v>
      </c>
      <c r="AO43" s="1218">
        <v>2.0841834555713064</v>
      </c>
      <c r="AP43" s="1222">
        <v>3.154208540941397</v>
      </c>
      <c r="AQ43" s="1222">
        <v>1.6578247346519959</v>
      </c>
      <c r="AR43" s="1220">
        <v>2.065248267496102</v>
      </c>
      <c r="AS43" s="737">
        <v>3.470002644452947</v>
      </c>
      <c r="AT43" s="737">
        <v>4.036250940224392</v>
      </c>
      <c r="AU43" s="756">
        <v>3.3010347425597644</v>
      </c>
      <c r="AV43" s="756">
        <v>3.564576607622797</v>
      </c>
      <c r="AW43" s="756">
        <v>3.5</v>
      </c>
      <c r="AX43" s="737">
        <v>4.036726422002417</v>
      </c>
    </row>
    <row r="44" spans="2:50" ht="15">
      <c r="B44" s="1113" t="s">
        <v>848</v>
      </c>
      <c r="C44" s="759"/>
      <c r="D44" s="759"/>
      <c r="E44" s="1110">
        <v>5.05061096425932</v>
      </c>
      <c r="F44" s="1111">
        <v>5.560527967319075</v>
      </c>
      <c r="G44" s="1111">
        <v>4.172975602308455</v>
      </c>
      <c r="H44" s="1111">
        <v>5.888354299578907</v>
      </c>
      <c r="I44" s="1111">
        <v>5.225454230335935</v>
      </c>
      <c r="J44" s="1111">
        <v>4.999018082391046</v>
      </c>
      <c r="K44" s="1111">
        <v>7.212796848997428</v>
      </c>
      <c r="L44" s="1111">
        <v>6.935841825041479</v>
      </c>
      <c r="M44" s="1111">
        <v>6.506678459301327</v>
      </c>
      <c r="N44" s="1111">
        <v>6.477078435563155</v>
      </c>
      <c r="O44" s="1111">
        <v>4.038743106578281</v>
      </c>
      <c r="P44" s="1111">
        <v>3.979845323049773</v>
      </c>
      <c r="Q44" s="1111">
        <v>3.6526151011371297</v>
      </c>
      <c r="R44" s="1111">
        <v>6.761629736162661</v>
      </c>
      <c r="S44" s="1111">
        <v>4.806679978217465</v>
      </c>
      <c r="T44" s="1111">
        <v>7.388096850745569</v>
      </c>
      <c r="U44" s="1111">
        <v>9.702957862258657</v>
      </c>
      <c r="V44" s="1111">
        <v>9.892263556119303</v>
      </c>
      <c r="W44" s="1111">
        <v>8.478916579541533</v>
      </c>
      <c r="X44" s="737">
        <v>8.894950732060348</v>
      </c>
      <c r="Y44" s="1110">
        <v>5.897916138775372</v>
      </c>
      <c r="Z44" s="1111">
        <v>-2.986107102245782</v>
      </c>
      <c r="AA44" s="1111">
        <v>0.44882181343469085</v>
      </c>
      <c r="AB44" s="1111">
        <v>12.70501698451703</v>
      </c>
      <c r="AC44" s="1111">
        <v>4.675765883895577</v>
      </c>
      <c r="AD44" s="1111">
        <v>4.646792079048794</v>
      </c>
      <c r="AE44" s="1111">
        <v>9.927628046345433</v>
      </c>
      <c r="AF44" s="1111">
        <v>13.601346541683725</v>
      </c>
      <c r="AG44" s="1111">
        <v>-4.017273540817172</v>
      </c>
      <c r="AH44" s="1111">
        <v>4.850643255480103</v>
      </c>
      <c r="AI44" s="1111">
        <v>-1.8560470193842065</v>
      </c>
      <c r="AJ44" s="1111">
        <v>2.510433709091629</v>
      </c>
      <c r="AK44" s="1111">
        <v>-3.0554877171104096</v>
      </c>
      <c r="AL44" s="1111">
        <v>7.365204272655703</v>
      </c>
      <c r="AM44" s="1111">
        <v>1.8240091284357476</v>
      </c>
      <c r="AN44" s="741">
        <v>2.6900542058922525</v>
      </c>
      <c r="AO44" s="1219">
        <v>3.6020761513691184</v>
      </c>
      <c r="AP44" s="1222">
        <v>4.257831957841262</v>
      </c>
      <c r="AQ44" s="1222">
        <v>4.1019748748113045</v>
      </c>
      <c r="AR44" s="1221">
        <v>3.7573540317397516</v>
      </c>
      <c r="AS44" s="741">
        <v>4.404542426915455</v>
      </c>
      <c r="AT44" s="741">
        <v>6.341605711621256</v>
      </c>
      <c r="AU44" s="1111">
        <v>6.135814844846891</v>
      </c>
      <c r="AV44" s="1111">
        <v>5.479522310156966</v>
      </c>
      <c r="AW44" s="1111">
        <v>5.9</v>
      </c>
      <c r="AX44" s="741">
        <v>2.6000000000000085</v>
      </c>
    </row>
    <row r="45" spans="2:50" ht="15">
      <c r="B45" s="761" t="s">
        <v>849</v>
      </c>
      <c r="C45" s="740"/>
      <c r="D45" s="740"/>
      <c r="E45" s="758">
        <v>-2.895563779526384</v>
      </c>
      <c r="F45" s="758">
        <v>12.132934489960718</v>
      </c>
      <c r="G45" s="758">
        <v>5.050266414473185</v>
      </c>
      <c r="H45" s="758">
        <v>18.038139765515467</v>
      </c>
      <c r="I45" s="741">
        <v>8.688982668706636</v>
      </c>
      <c r="J45" s="758">
        <v>24.656746707859483</v>
      </c>
      <c r="K45" s="758">
        <v>16.817635171552098</v>
      </c>
      <c r="L45" s="758">
        <v>23.139097669294983</v>
      </c>
      <c r="M45" s="758">
        <v>13.881127667535083</v>
      </c>
      <c r="N45" s="741">
        <v>19.033290924982715</v>
      </c>
      <c r="O45" s="758">
        <v>9.86543252040289</v>
      </c>
      <c r="P45" s="758">
        <v>7.004112032448106</v>
      </c>
      <c r="Q45" s="758">
        <v>1.6214368613849786</v>
      </c>
      <c r="R45" s="758">
        <v>-2.3244708937051826</v>
      </c>
      <c r="S45" s="741">
        <v>3.3895124630788143</v>
      </c>
      <c r="T45" s="758">
        <v>-0.5489779612111647</v>
      </c>
      <c r="U45" s="758">
        <v>4.341540523712737</v>
      </c>
      <c r="V45" s="758">
        <v>3.3824310785219893</v>
      </c>
      <c r="W45" s="758">
        <v>15.226776150421955</v>
      </c>
      <c r="X45" s="741">
        <v>6.107660048385766</v>
      </c>
      <c r="Y45" s="758">
        <v>20.500835981786977</v>
      </c>
      <c r="Z45" s="762">
        <v>10.352387846556567</v>
      </c>
      <c r="AA45" s="762">
        <v>15.930437577975368</v>
      </c>
      <c r="AB45" s="762">
        <v>3.721689460829907</v>
      </c>
      <c r="AC45" s="741">
        <v>11.787314276531502</v>
      </c>
      <c r="AD45" s="758">
        <v>-0.5963080355356709</v>
      </c>
      <c r="AE45" s="758">
        <v>-0.006465917717946468</v>
      </c>
      <c r="AF45" s="758">
        <v>-2.0693806152857377</v>
      </c>
      <c r="AG45" s="758">
        <v>-1.6868819723043487</v>
      </c>
      <c r="AH45" s="758">
        <v>-1.1513023151662694</v>
      </c>
      <c r="AI45" s="758">
        <v>-0.9185879573621776</v>
      </c>
      <c r="AJ45" s="758">
        <v>0.04165263892603832</v>
      </c>
      <c r="AK45" s="758">
        <v>-2.129789582875077</v>
      </c>
      <c r="AL45" s="758">
        <v>2.0588432357555604</v>
      </c>
      <c r="AM45" s="758">
        <v>-0.1625676276103576</v>
      </c>
      <c r="AN45" s="741">
        <v>-2.3985219313379815</v>
      </c>
      <c r="AO45" s="741">
        <v>-5.570614262785028</v>
      </c>
      <c r="AP45" s="758">
        <v>-1.0394118639222398</v>
      </c>
      <c r="AQ45" s="758">
        <v>-3.6182742547926807</v>
      </c>
      <c r="AR45" s="758">
        <v>-3.1655444673654642</v>
      </c>
      <c r="AS45" s="741">
        <v>2.52578922168469</v>
      </c>
      <c r="AT45" s="741">
        <v>2.7388201453192096</v>
      </c>
      <c r="AU45" s="758">
        <v>3.744620503040892</v>
      </c>
      <c r="AV45" s="758">
        <v>4.645358127385251</v>
      </c>
      <c r="AW45" s="758">
        <v>3.5</v>
      </c>
      <c r="AX45" s="741">
        <v>2.778259518520869</v>
      </c>
    </row>
    <row r="46" spans="2:50" ht="15">
      <c r="B46" s="761" t="s">
        <v>850</v>
      </c>
      <c r="C46" s="740"/>
      <c r="D46" s="740"/>
      <c r="E46" s="758">
        <v>-2.5518593557650178</v>
      </c>
      <c r="F46" s="758">
        <v>6.940211813452919</v>
      </c>
      <c r="G46" s="758">
        <v>0.9605021366576381</v>
      </c>
      <c r="H46" s="758">
        <v>2.9882031787511636</v>
      </c>
      <c r="I46" s="741">
        <v>2.0618006801558453</v>
      </c>
      <c r="J46" s="758">
        <v>13.767003711138443</v>
      </c>
      <c r="K46" s="758">
        <v>12.771722699465442</v>
      </c>
      <c r="L46" s="758">
        <v>10.862820743802672</v>
      </c>
      <c r="M46" s="758">
        <v>11.77040168644858</v>
      </c>
      <c r="N46" s="741">
        <v>12.256166297778282</v>
      </c>
      <c r="O46" s="758">
        <v>7.782612104572252</v>
      </c>
      <c r="P46" s="758">
        <v>2.9801440916842523</v>
      </c>
      <c r="Q46" s="758">
        <v>6.1228980932985735</v>
      </c>
      <c r="R46" s="758">
        <v>2.9614014101566397</v>
      </c>
      <c r="S46" s="741">
        <v>4.891646033964525</v>
      </c>
      <c r="T46" s="758">
        <v>-1.5986848727541485</v>
      </c>
      <c r="U46" s="758">
        <v>9.509600472128014</v>
      </c>
      <c r="V46" s="758">
        <v>1.852622342994124</v>
      </c>
      <c r="W46" s="758">
        <v>8.705276360354745</v>
      </c>
      <c r="X46" s="741">
        <v>4.677107905933187</v>
      </c>
      <c r="Y46" s="758">
        <v>4.400664299392702</v>
      </c>
      <c r="Z46" s="762">
        <v>-5.090031217708386</v>
      </c>
      <c r="AA46" s="762">
        <v>5.222233166771389</v>
      </c>
      <c r="AB46" s="762">
        <v>-4.690192127534459</v>
      </c>
      <c r="AC46" s="741">
        <v>-0.28900615637876825</v>
      </c>
      <c r="AD46" s="758">
        <v>3.413472474918848</v>
      </c>
      <c r="AE46" s="758">
        <v>5.11277282332874</v>
      </c>
      <c r="AF46" s="758">
        <v>-5.043530095747272</v>
      </c>
      <c r="AG46" s="758">
        <v>3.4820522941766683</v>
      </c>
      <c r="AH46" s="758">
        <v>1.6579069712466588</v>
      </c>
      <c r="AI46" s="758">
        <v>-4.115682452198513</v>
      </c>
      <c r="AJ46" s="758">
        <v>-3.1033412970311502</v>
      </c>
      <c r="AK46" s="758">
        <v>0.6557819679760826</v>
      </c>
      <c r="AL46" s="758">
        <v>5.414087392035597</v>
      </c>
      <c r="AM46" s="758">
        <v>-0.2088362342777259</v>
      </c>
      <c r="AN46" s="741">
        <v>6.712746265302073</v>
      </c>
      <c r="AO46" s="741">
        <v>2.0527620680937275</v>
      </c>
      <c r="AP46" s="758">
        <v>3.691069050082035</v>
      </c>
      <c r="AQ46" s="758">
        <v>-1.662015628642905</v>
      </c>
      <c r="AR46" s="758">
        <v>2.5112792723974025</v>
      </c>
      <c r="AS46" s="741">
        <v>-0.5849158352449138</v>
      </c>
      <c r="AT46" s="741">
        <v>5.733747321642113</v>
      </c>
      <c r="AU46" s="758">
        <v>4.714919504059139</v>
      </c>
      <c r="AV46" s="758">
        <v>5.652025360258477</v>
      </c>
      <c r="AW46" s="758">
        <v>1.2</v>
      </c>
      <c r="AX46" s="741">
        <v>3.6000000000000227</v>
      </c>
    </row>
    <row r="47" spans="2:50" ht="15">
      <c r="B47" s="761" t="s">
        <v>851</v>
      </c>
      <c r="C47" s="740"/>
      <c r="D47" s="740"/>
      <c r="E47" s="758">
        <v>0.04454963794493949</v>
      </c>
      <c r="F47" s="758">
        <v>9.25003927866699</v>
      </c>
      <c r="G47" s="758">
        <v>15.75942793164242</v>
      </c>
      <c r="H47" s="758">
        <v>17.89617231998146</v>
      </c>
      <c r="I47" s="741">
        <v>10.829530084754646</v>
      </c>
      <c r="J47" s="758">
        <v>21.680423218023464</v>
      </c>
      <c r="K47" s="758">
        <v>23.86005465849091</v>
      </c>
      <c r="L47" s="758">
        <v>22.48980799521479</v>
      </c>
      <c r="M47" s="758">
        <v>20.187546343538543</v>
      </c>
      <c r="N47" s="741">
        <v>21.995600276957216</v>
      </c>
      <c r="O47" s="758">
        <v>14.990651941874034</v>
      </c>
      <c r="P47" s="758">
        <v>11.208844138725809</v>
      </c>
      <c r="Q47" s="758">
        <v>10.66736059294135</v>
      </c>
      <c r="R47" s="758">
        <v>1.9823872242380247</v>
      </c>
      <c r="S47" s="741">
        <v>9.373374301171665</v>
      </c>
      <c r="T47" s="758">
        <v>4.37476257564002</v>
      </c>
      <c r="U47" s="758">
        <v>9.733229567103095</v>
      </c>
      <c r="V47" s="758">
        <v>6.790644125522547</v>
      </c>
      <c r="W47" s="758">
        <v>8.512883869053667</v>
      </c>
      <c r="X47" s="741">
        <v>7.398800010049045</v>
      </c>
      <c r="Y47" s="758">
        <v>10.918534202517264</v>
      </c>
      <c r="Z47" s="762">
        <v>4.2185166532288605</v>
      </c>
      <c r="AA47" s="762">
        <v>4.1449549622951025</v>
      </c>
      <c r="AB47" s="762">
        <v>12.057077715553604</v>
      </c>
      <c r="AC47" s="741">
        <v>7.762366615306715</v>
      </c>
      <c r="AD47" s="758">
        <v>-0.6141023339555858</v>
      </c>
      <c r="AE47" s="758">
        <v>-1.2419934675225335</v>
      </c>
      <c r="AF47" s="758">
        <v>3.987630704155464</v>
      </c>
      <c r="AG47" s="758">
        <v>-6.022074888105507</v>
      </c>
      <c r="AH47" s="758">
        <v>-1.0814249363867656</v>
      </c>
      <c r="AI47" s="758">
        <v>-2.0046996581104963</v>
      </c>
      <c r="AJ47" s="758">
        <v>-3.2261010671602577</v>
      </c>
      <c r="AK47" s="758">
        <v>-6.965285211898234</v>
      </c>
      <c r="AL47" s="758">
        <v>-1.7582216894316218</v>
      </c>
      <c r="AM47" s="758">
        <v>-3.540902872777025</v>
      </c>
      <c r="AN47" s="741">
        <v>2.8669451577238476</v>
      </c>
      <c r="AO47" s="741">
        <v>3.4187288641480507</v>
      </c>
      <c r="AP47" s="758">
        <v>0.1133331495580876</v>
      </c>
      <c r="AQ47" s="758">
        <v>-1.384064218194311</v>
      </c>
      <c r="AR47" s="758">
        <v>1.1975334554881698</v>
      </c>
      <c r="AS47" s="741">
        <v>1.3969379310213839</v>
      </c>
      <c r="AT47" s="741">
        <v>7.774991822623022</v>
      </c>
      <c r="AU47" s="758">
        <v>8.345280185969784</v>
      </c>
      <c r="AV47" s="758">
        <v>13.928875909699585</v>
      </c>
      <c r="AW47" s="758">
        <v>8</v>
      </c>
      <c r="AX47" s="741">
        <v>13.700000000000045</v>
      </c>
    </row>
    <row r="48" spans="2:50" s="765" customFormat="1" ht="15.75" thickBot="1">
      <c r="B48" s="1104" t="s">
        <v>852</v>
      </c>
      <c r="C48" s="1105"/>
      <c r="D48" s="1105"/>
      <c r="E48" s="1106">
        <v>3.128027975166603</v>
      </c>
      <c r="F48" s="1106">
        <v>4.0842699655351</v>
      </c>
      <c r="G48" s="1106">
        <v>4.002410555412482</v>
      </c>
      <c r="H48" s="1106">
        <v>5.985199145656026</v>
      </c>
      <c r="I48" s="1107">
        <v>4.347553268483684</v>
      </c>
      <c r="J48" s="1106">
        <v>6.564783219533396</v>
      </c>
      <c r="K48" s="1106">
        <v>7.046160171093362</v>
      </c>
      <c r="L48" s="1106">
        <v>8.66134928504323</v>
      </c>
      <c r="M48" s="1106">
        <v>7.140367271061976</v>
      </c>
      <c r="N48" s="1107">
        <v>7.362530914479337</v>
      </c>
      <c r="O48" s="1106">
        <v>5.839865311969959</v>
      </c>
      <c r="P48" s="1106">
        <v>4.998805937523628</v>
      </c>
      <c r="Q48" s="1106">
        <v>2.501415480732078</v>
      </c>
      <c r="R48" s="1106">
        <v>2.5714940745868518</v>
      </c>
      <c r="S48" s="1107">
        <v>3.9030542192695306</v>
      </c>
      <c r="T48" s="1106">
        <v>2.5502535016746606</v>
      </c>
      <c r="U48" s="1106">
        <v>4.694015545740399</v>
      </c>
      <c r="V48" s="1106">
        <v>5.00728736935865</v>
      </c>
      <c r="W48" s="1106">
        <v>5.816306973447553</v>
      </c>
      <c r="X48" s="1107">
        <v>4.566869772794613</v>
      </c>
      <c r="Y48" s="1106">
        <v>5.796918526664925</v>
      </c>
      <c r="Z48" s="1108">
        <v>3.213946342434454</v>
      </c>
      <c r="AA48" s="1108">
        <v>4.502852702006095</v>
      </c>
      <c r="AB48" s="1108">
        <v>5.398953500360548</v>
      </c>
      <c r="AC48" s="1107">
        <v>4.728312245985067</v>
      </c>
      <c r="AD48" s="1106">
        <v>2.542904327332508</v>
      </c>
      <c r="AE48" s="1106">
        <v>3.002132035075107</v>
      </c>
      <c r="AF48" s="1106">
        <v>3.79168954499562</v>
      </c>
      <c r="AG48" s="1108">
        <v>2.504921726555878</v>
      </c>
      <c r="AH48" s="1107">
        <v>2.955999887796956</v>
      </c>
      <c r="AI48" s="1106">
        <v>2.392406244723361</v>
      </c>
      <c r="AJ48" s="1106">
        <v>2.0690270381852116</v>
      </c>
      <c r="AK48" s="1106">
        <v>1.7144642406550474</v>
      </c>
      <c r="AL48" s="1177">
        <v>2.188276596527004</v>
      </c>
      <c r="AM48" s="1177">
        <v>2.0873825016279426</v>
      </c>
      <c r="AN48" s="1107">
        <v>1.228623413458621</v>
      </c>
      <c r="AO48" s="1107">
        <v>1.2864403016968282</v>
      </c>
      <c r="AP48" s="1106">
        <v>1.5888144684982564</v>
      </c>
      <c r="AQ48" s="1106">
        <v>1.29541504650021</v>
      </c>
      <c r="AR48" s="1106">
        <v>1.3513266763158072</v>
      </c>
      <c r="AS48" s="1107">
        <v>1.964353918844239</v>
      </c>
      <c r="AT48" s="1107">
        <v>2.933173437372986</v>
      </c>
      <c r="AU48" s="1106">
        <v>2.6287183973365416</v>
      </c>
      <c r="AV48" s="1106">
        <v>2.706679566291186</v>
      </c>
      <c r="AW48" s="1106">
        <v>2.5692209880700645</v>
      </c>
      <c r="AX48" s="1107">
        <v>2.770906961566766</v>
      </c>
    </row>
    <row r="49" spans="5:25" ht="12.75">
      <c r="E49" s="769"/>
      <c r="F49" s="770"/>
      <c r="G49" s="770"/>
      <c r="H49" s="770"/>
      <c r="Y49" s="768"/>
    </row>
    <row r="50" spans="5:8" ht="15.75">
      <c r="E50" s="567"/>
      <c r="F50" s="567"/>
      <c r="G50" s="567"/>
      <c r="H50" s="567"/>
    </row>
    <row r="51" spans="2:8" ht="15.75">
      <c r="B51" s="703" t="s">
        <v>527</v>
      </c>
      <c r="C51" s="567"/>
      <c r="D51" s="567"/>
      <c r="E51" s="567"/>
      <c r="F51" s="567"/>
      <c r="G51" s="567"/>
      <c r="H51" s="567"/>
    </row>
    <row r="52" spans="2:4" ht="16.5" thickBot="1">
      <c r="B52" s="96"/>
      <c r="C52" s="567"/>
      <c r="D52" s="567"/>
    </row>
    <row r="53" spans="2:16" ht="15.75" thickBot="1">
      <c r="B53" s="704"/>
      <c r="C53" s="771">
        <v>2005</v>
      </c>
      <c r="D53" s="772">
        <v>2006</v>
      </c>
      <c r="E53" s="771">
        <v>2007</v>
      </c>
      <c r="F53" s="771">
        <v>2008</v>
      </c>
      <c r="G53" s="771">
        <v>2009</v>
      </c>
      <c r="H53" s="771">
        <v>2010</v>
      </c>
      <c r="I53" s="771">
        <v>2011</v>
      </c>
      <c r="J53" s="771">
        <v>2012</v>
      </c>
      <c r="K53" s="771">
        <v>2013</v>
      </c>
      <c r="L53" s="771">
        <v>2014</v>
      </c>
      <c r="M53" s="771">
        <v>2015</v>
      </c>
      <c r="N53" s="771">
        <v>2016</v>
      </c>
      <c r="O53" s="771">
        <v>2017</v>
      </c>
      <c r="P53" s="771">
        <v>2018</v>
      </c>
    </row>
    <row r="54" spans="2:16" ht="33" customHeight="1" thickBot="1">
      <c r="B54" s="1114" t="s">
        <v>353</v>
      </c>
      <c r="C54" s="774">
        <v>336940.93774087675</v>
      </c>
      <c r="D54" s="774">
        <v>380591.6481106889</v>
      </c>
      <c r="E54" s="774">
        <v>427518.8817951278</v>
      </c>
      <c r="F54" s="774">
        <v>475617.4060248297</v>
      </c>
      <c r="G54" s="774">
        <v>501781.8366792292</v>
      </c>
      <c r="H54" s="774">
        <v>543187.6897845975</v>
      </c>
      <c r="I54" s="774">
        <v>618117.7205833647</v>
      </c>
      <c r="J54" s="774">
        <v>665883.6590030872</v>
      </c>
      <c r="K54" s="774">
        <v>713626.7051587703</v>
      </c>
      <c r="L54" s="774">
        <v>762903</v>
      </c>
      <c r="M54" s="774">
        <v>804692</v>
      </c>
      <c r="N54" s="774">
        <v>863782</v>
      </c>
      <c r="O54" s="774">
        <v>920194</v>
      </c>
      <c r="P54" s="774">
        <v>978477.0605759368</v>
      </c>
    </row>
    <row r="55" spans="2:16" ht="31.5" customHeight="1" thickBot="1">
      <c r="B55" s="1114" t="s">
        <v>525</v>
      </c>
      <c r="C55" s="774">
        <v>145184.97642630537</v>
      </c>
      <c r="D55" s="774">
        <v>161405.5379544316</v>
      </c>
      <c r="E55" s="774">
        <v>205701.10029356356</v>
      </c>
      <c r="F55" s="774">
        <v>241889.37679901425</v>
      </c>
      <c r="G55" s="774">
        <v>232706.59657540193</v>
      </c>
      <c r="H55" s="774">
        <v>286206.09718402935</v>
      </c>
      <c r="I55" s="774">
        <v>334448.51966180856</v>
      </c>
      <c r="J55" s="774">
        <v>370299.4939485423</v>
      </c>
      <c r="K55" s="774">
        <v>381843.1725393388</v>
      </c>
      <c r="L55" s="774">
        <v>381321.8505708059</v>
      </c>
      <c r="M55" s="774">
        <v>292991.36710031424</v>
      </c>
      <c r="N55" s="774">
        <v>282921.1179595339</v>
      </c>
      <c r="O55" s="774">
        <v>311808.6169798214</v>
      </c>
      <c r="P55" s="774">
        <v>330952.3128565175</v>
      </c>
    </row>
    <row r="56" spans="2:16" ht="33.75" customHeight="1" thickBot="1">
      <c r="B56" s="1114" t="s">
        <v>526</v>
      </c>
      <c r="C56" s="774">
        <v>3385.165370462741</v>
      </c>
      <c r="D56" s="774">
        <v>3718.5113018690704</v>
      </c>
      <c r="E56" s="774">
        <v>4682.801756834937</v>
      </c>
      <c r="F56" s="774">
        <v>5441.69033026334</v>
      </c>
      <c r="G56" s="774">
        <v>5173.691406113035</v>
      </c>
      <c r="H56" s="774">
        <v>6288.9192127976685</v>
      </c>
      <c r="I56" s="774">
        <v>7263.577322818121</v>
      </c>
      <c r="J56" s="774">
        <v>7949.441865951495</v>
      </c>
      <c r="K56" s="774">
        <v>8103.445413567137</v>
      </c>
      <c r="L56" s="774">
        <v>8000.578127102223</v>
      </c>
      <c r="M56" s="774">
        <v>6078.229683158558</v>
      </c>
      <c r="N56" s="774">
        <v>5803.144740785056</v>
      </c>
      <c r="O56" s="774">
        <v>6325.795065440463</v>
      </c>
      <c r="P56" s="774">
        <v>6641.062708220643</v>
      </c>
    </row>
    <row r="57" spans="2:7" ht="15.75">
      <c r="B57" s="775"/>
      <c r="C57" s="776"/>
      <c r="D57" s="777"/>
      <c r="E57" s="778" t="s">
        <v>123</v>
      </c>
      <c r="G57" s="70"/>
    </row>
    <row r="59" ht="12.75">
      <c r="D59" s="697"/>
    </row>
  </sheetData>
  <sheetProtection/>
  <mergeCells count="23">
    <mergeCell ref="AW40:AW41"/>
    <mergeCell ref="B25:D25"/>
    <mergeCell ref="B27:D27"/>
    <mergeCell ref="B31:D31"/>
    <mergeCell ref="B32:D32"/>
    <mergeCell ref="B33:D33"/>
    <mergeCell ref="X40:X41"/>
    <mergeCell ref="AW20:AW21"/>
    <mergeCell ref="I20:I21"/>
    <mergeCell ref="I40:I41"/>
    <mergeCell ref="N20:N21"/>
    <mergeCell ref="N40:N41"/>
    <mergeCell ref="S40:S41"/>
    <mergeCell ref="S20:S21"/>
    <mergeCell ref="AR20:AR21"/>
    <mergeCell ref="AR40:AR41"/>
    <mergeCell ref="X20:X21"/>
    <mergeCell ref="AH20:AH21"/>
    <mergeCell ref="AH40:AH41"/>
    <mergeCell ref="AM40:AM41"/>
    <mergeCell ref="AM20:AM21"/>
    <mergeCell ref="AC20:AC21"/>
    <mergeCell ref="AC40:AC41"/>
  </mergeCells>
  <hyperlinks>
    <hyperlink ref="B1" location="'Indice '!A11" display="ÍNDICE "/>
    <hyperlink ref="E4" location="PIB!A15" display="PIB. Variación anual"/>
    <hyperlink ref="E5" location="PIB!A25" display="PIB por actividad económica 2010-2014"/>
    <hyperlink ref="E6" location="PIB!A40" display="PIB por componentes de demanda 2010-2015"/>
    <hyperlink ref="E7" location="PIB!A55" display="PIB anual 2002-2008 (Mllones de pesos y en dólares)"/>
    <hyperlink ref="E57" location="PIB!A9" display="ARRIBA "/>
  </hyperlinks>
  <printOptions/>
  <pageMargins left="0.1968503937007874" right="0.2362204724409449" top="0.15748031496062992" bottom="0" header="0" footer="0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B1:BB107"/>
  <sheetViews>
    <sheetView zoomScale="85" zoomScaleNormal="85" zoomScalePageLayoutView="0" workbookViewId="0" topLeftCell="A1">
      <pane ySplit="2" topLeftCell="A3" activePane="bottomLeft" state="frozen"/>
      <selection pane="topLeft" activeCell="P54" sqref="P54"/>
      <selection pane="bottomLeft" activeCell="G17" sqref="G17"/>
    </sheetView>
  </sheetViews>
  <sheetFormatPr defaultColWidth="11.421875" defaultRowHeight="12.75"/>
  <cols>
    <col min="1" max="1" width="8.8515625" style="7" customWidth="1"/>
    <col min="2" max="2" width="17.8515625" style="7" customWidth="1"/>
    <col min="3" max="3" width="16.8515625" style="7" customWidth="1"/>
    <col min="4" max="4" width="17.421875" style="7" customWidth="1"/>
    <col min="5" max="5" width="14.421875" style="7" customWidth="1"/>
    <col min="6" max="14" width="17.00390625" style="7" customWidth="1"/>
    <col min="15" max="15" width="14.7109375" style="7" customWidth="1"/>
    <col min="16" max="18" width="17.00390625" style="7" customWidth="1"/>
    <col min="19" max="22" width="15.8515625" style="7" customWidth="1"/>
    <col min="23" max="23" width="15.140625" style="7" customWidth="1"/>
    <col min="24" max="24" width="12.8515625" style="7" customWidth="1"/>
    <col min="25" max="25" width="14.8515625" style="7" customWidth="1"/>
    <col min="26" max="26" width="12.421875" style="7" customWidth="1"/>
    <col min="27" max="27" width="15.00390625" style="7" customWidth="1"/>
    <col min="28" max="28" width="13.140625" style="7" customWidth="1"/>
    <col min="29" max="29" width="14.140625" style="7" customWidth="1"/>
    <col min="30" max="30" width="16.28125" style="7" customWidth="1"/>
    <col min="31" max="31" width="10.421875" style="7" customWidth="1"/>
    <col min="32" max="32" width="11.8515625" style="7" customWidth="1"/>
    <col min="33" max="33" width="15.28125" style="7" customWidth="1"/>
    <col min="34" max="36" width="11.421875" style="7" customWidth="1"/>
    <col min="37" max="37" width="13.8515625" style="7" customWidth="1"/>
    <col min="38" max="39" width="11.421875" style="7" customWidth="1"/>
    <col min="40" max="40" width="16.421875" style="7" customWidth="1"/>
    <col min="41" max="41" width="14.28125" style="7" customWidth="1"/>
    <col min="42" max="42" width="13.8515625" style="7" customWidth="1"/>
    <col min="43" max="44" width="11.421875" style="7" customWidth="1"/>
    <col min="45" max="45" width="13.8515625" style="7" bestFit="1" customWidth="1"/>
    <col min="46" max="16384" width="11.421875" style="7" customWidth="1"/>
  </cols>
  <sheetData>
    <row r="1" spans="2:25" ht="12.75">
      <c r="B1" s="41" t="s">
        <v>529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2:25" s="20" customFormat="1" ht="15.75">
      <c r="B2" s="1442" t="s">
        <v>141</v>
      </c>
      <c r="C2" s="1292"/>
      <c r="D2" s="1292"/>
      <c r="E2" s="1292"/>
      <c r="F2" s="1292"/>
      <c r="G2" s="1292"/>
      <c r="H2" s="1292"/>
      <c r="I2" s="1292"/>
      <c r="J2" s="1292"/>
      <c r="K2" s="1292"/>
      <c r="L2" s="1292"/>
      <c r="M2" s="1292"/>
      <c r="N2" s="1292"/>
      <c r="O2" s="1292"/>
      <c r="P2" s="1292"/>
      <c r="Q2" s="1292"/>
      <c r="R2" s="1292"/>
      <c r="S2" s="1292"/>
      <c r="T2" s="1292"/>
      <c r="U2" s="1292"/>
      <c r="V2" s="1292"/>
      <c r="W2" s="1292"/>
      <c r="X2" s="1292"/>
      <c r="Y2" s="1292"/>
    </row>
    <row r="3" s="20" customFormat="1" ht="15"/>
    <row r="4" spans="3:25" s="20" customFormat="1" ht="15.75">
      <c r="C4" s="454" t="s">
        <v>142</v>
      </c>
      <c r="D4" s="835"/>
      <c r="E4" s="835"/>
      <c r="F4" s="835"/>
      <c r="G4" s="835"/>
      <c r="H4" s="835"/>
      <c r="I4" s="835"/>
      <c r="J4" s="835"/>
      <c r="K4" s="835"/>
      <c r="L4" s="835"/>
      <c r="M4" s="835"/>
      <c r="N4" s="835"/>
      <c r="O4" s="835"/>
      <c r="P4" s="835"/>
      <c r="Q4" s="835"/>
      <c r="R4" s="835"/>
      <c r="S4" s="835"/>
      <c r="T4" s="835"/>
      <c r="U4" s="835"/>
      <c r="V4" s="835"/>
      <c r="W4" s="835"/>
      <c r="X4" s="835"/>
      <c r="Y4" s="835"/>
    </row>
    <row r="5" spans="3:25" s="20" customFormat="1" ht="15.75">
      <c r="C5" s="70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</row>
    <row r="6" spans="3:25" s="20" customFormat="1" ht="15.75">
      <c r="C6" s="44" t="s">
        <v>284</v>
      </c>
      <c r="D6" s="97" t="s">
        <v>885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3:25" s="20" customFormat="1" ht="15.75">
      <c r="C7" s="44" t="s">
        <v>284</v>
      </c>
      <c r="D7" s="98" t="s">
        <v>796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3:25" s="20" customFormat="1" ht="15.75">
      <c r="C8" s="44" t="s">
        <v>284</v>
      </c>
      <c r="D8" s="98" t="s">
        <v>779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</row>
    <row r="9" spans="3:32" s="20" customFormat="1" ht="15.75" thickBot="1"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1"/>
      <c r="AA9" s="101"/>
      <c r="AB9" s="101"/>
      <c r="AC9" s="101"/>
      <c r="AD9" s="101"/>
      <c r="AE9" s="101"/>
      <c r="AF9" s="101"/>
    </row>
    <row r="10" spans="2:54" s="20" customFormat="1" ht="24.75" customHeight="1" thickBot="1">
      <c r="B10" s="1446"/>
      <c r="C10" s="1443" t="s">
        <v>243</v>
      </c>
      <c r="D10" s="1445" t="s">
        <v>455</v>
      </c>
      <c r="F10" s="1025"/>
      <c r="G10" s="1435">
        <v>2019</v>
      </c>
      <c r="H10" s="1435"/>
      <c r="I10" s="1435"/>
      <c r="J10" s="1436"/>
      <c r="K10" s="1435">
        <v>2018</v>
      </c>
      <c r="L10" s="1435"/>
      <c r="M10" s="1435"/>
      <c r="N10" s="1436"/>
      <c r="O10" s="1434">
        <v>2017</v>
      </c>
      <c r="P10" s="1435"/>
      <c r="Q10" s="1435"/>
      <c r="R10" s="1436"/>
      <c r="S10" s="1434">
        <v>2016</v>
      </c>
      <c r="T10" s="1435"/>
      <c r="U10" s="1435"/>
      <c r="V10" s="1436"/>
      <c r="W10" s="1434">
        <v>2015</v>
      </c>
      <c r="X10" s="1435"/>
      <c r="Y10" s="1435"/>
      <c r="Z10" s="1436"/>
      <c r="AA10" s="1434">
        <v>2014</v>
      </c>
      <c r="AB10" s="1435"/>
      <c r="AC10" s="1435"/>
      <c r="AD10" s="1436"/>
      <c r="AE10" s="1434">
        <v>2013</v>
      </c>
      <c r="AF10" s="1435"/>
      <c r="AG10" s="1435"/>
      <c r="AH10" s="1436"/>
      <c r="AI10" s="1434">
        <v>2012</v>
      </c>
      <c r="AJ10" s="1435"/>
      <c r="AK10" s="1435"/>
      <c r="AL10" s="1436"/>
      <c r="AM10" s="1434">
        <v>2011</v>
      </c>
      <c r="AN10" s="1435"/>
      <c r="AO10" s="1435"/>
      <c r="AP10" s="1436"/>
      <c r="AQ10" s="1434">
        <v>2010</v>
      </c>
      <c r="AR10" s="1435"/>
      <c r="AS10" s="1435"/>
      <c r="AT10" s="1436"/>
      <c r="AU10" s="1434">
        <v>2009</v>
      </c>
      <c r="AV10" s="1435"/>
      <c r="AW10" s="1435"/>
      <c r="AX10" s="1436"/>
      <c r="AY10" s="1434">
        <v>2008</v>
      </c>
      <c r="AZ10" s="1435"/>
      <c r="BA10" s="1435"/>
      <c r="BB10" s="1436"/>
    </row>
    <row r="11" spans="2:54" s="20" customFormat="1" ht="27.75" customHeight="1" thickBot="1">
      <c r="B11" s="1447"/>
      <c r="C11" s="1444"/>
      <c r="D11" s="1444"/>
      <c r="F11" s="102"/>
      <c r="G11" s="103" t="s">
        <v>279</v>
      </c>
      <c r="H11" s="1023" t="s">
        <v>299</v>
      </c>
      <c r="I11" s="1023"/>
      <c r="J11" s="1024"/>
      <c r="K11" s="103" t="s">
        <v>279</v>
      </c>
      <c r="L11" s="1023" t="s">
        <v>299</v>
      </c>
      <c r="M11" s="1023"/>
      <c r="N11" s="1024"/>
      <c r="O11" s="103" t="s">
        <v>279</v>
      </c>
      <c r="P11" s="1023" t="s">
        <v>299</v>
      </c>
      <c r="Q11" s="1023"/>
      <c r="R11" s="1024"/>
      <c r="S11" s="103" t="s">
        <v>279</v>
      </c>
      <c r="T11" s="1440" t="s">
        <v>299</v>
      </c>
      <c r="U11" s="1440"/>
      <c r="V11" s="1441"/>
      <c r="W11" s="103" t="s">
        <v>279</v>
      </c>
      <c r="X11" s="1440" t="s">
        <v>299</v>
      </c>
      <c r="Y11" s="1440"/>
      <c r="Z11" s="1441"/>
      <c r="AA11" s="103" t="s">
        <v>279</v>
      </c>
      <c r="AB11" s="1020" t="s">
        <v>299</v>
      </c>
      <c r="AC11" s="1021"/>
      <c r="AD11" s="1022"/>
      <c r="AE11" s="103" t="s">
        <v>279</v>
      </c>
      <c r="AF11" s="1439" t="s">
        <v>299</v>
      </c>
      <c r="AG11" s="1440"/>
      <c r="AH11" s="1441"/>
      <c r="AI11" s="103" t="s">
        <v>279</v>
      </c>
      <c r="AJ11" s="1439" t="s">
        <v>299</v>
      </c>
      <c r="AK11" s="1440"/>
      <c r="AL11" s="1441"/>
      <c r="AM11" s="103" t="s">
        <v>279</v>
      </c>
      <c r="AN11" s="1439" t="s">
        <v>299</v>
      </c>
      <c r="AO11" s="1440"/>
      <c r="AP11" s="1441"/>
      <c r="AQ11" s="103" t="s">
        <v>279</v>
      </c>
      <c r="AR11" s="1439" t="s">
        <v>299</v>
      </c>
      <c r="AS11" s="1440"/>
      <c r="AT11" s="1441"/>
      <c r="AU11" s="103" t="s">
        <v>21</v>
      </c>
      <c r="AV11" s="1439" t="s">
        <v>299</v>
      </c>
      <c r="AW11" s="1440"/>
      <c r="AX11" s="1441"/>
      <c r="AY11" s="104" t="s">
        <v>21</v>
      </c>
      <c r="AZ11" s="1439" t="s">
        <v>299</v>
      </c>
      <c r="BA11" s="1440"/>
      <c r="BB11" s="1441"/>
    </row>
    <row r="12" spans="2:54" s="20" customFormat="1" ht="19.5" thickBot="1">
      <c r="B12" s="105">
        <v>1999</v>
      </c>
      <c r="C12" s="1213">
        <v>1758.5771428571431</v>
      </c>
      <c r="D12" s="106">
        <v>23.232362509711656</v>
      </c>
      <c r="F12" s="107"/>
      <c r="G12" s="108"/>
      <c r="H12" s="1065" t="s">
        <v>226</v>
      </c>
      <c r="I12" s="1065" t="s">
        <v>11</v>
      </c>
      <c r="J12" s="1066" t="s">
        <v>9</v>
      </c>
      <c r="K12" s="108"/>
      <c r="L12" s="1065" t="s">
        <v>226</v>
      </c>
      <c r="M12" s="1065" t="s">
        <v>11</v>
      </c>
      <c r="N12" s="1066" t="s">
        <v>9</v>
      </c>
      <c r="O12" s="108"/>
      <c r="P12" s="109" t="s">
        <v>226</v>
      </c>
      <c r="Q12" s="110" t="s">
        <v>11</v>
      </c>
      <c r="R12" s="111" t="s">
        <v>9</v>
      </c>
      <c r="S12" s="108"/>
      <c r="T12" s="109" t="s">
        <v>226</v>
      </c>
      <c r="U12" s="112" t="s">
        <v>11</v>
      </c>
      <c r="V12" s="111" t="s">
        <v>9</v>
      </c>
      <c r="W12" s="108"/>
      <c r="X12" s="109" t="s">
        <v>226</v>
      </c>
      <c r="Y12" s="112" t="s">
        <v>11</v>
      </c>
      <c r="Z12" s="111" t="s">
        <v>9</v>
      </c>
      <c r="AA12" s="113"/>
      <c r="AB12" s="109" t="s">
        <v>226</v>
      </c>
      <c r="AC12" s="112" t="s">
        <v>11</v>
      </c>
      <c r="AD12" s="111" t="s">
        <v>9</v>
      </c>
      <c r="AE12" s="113"/>
      <c r="AF12" s="109" t="s">
        <v>226</v>
      </c>
      <c r="AG12" s="112" t="s">
        <v>11</v>
      </c>
      <c r="AH12" s="111" t="s">
        <v>9</v>
      </c>
      <c r="AI12" s="113"/>
      <c r="AJ12" s="109" t="s">
        <v>226</v>
      </c>
      <c r="AK12" s="112" t="s">
        <v>11</v>
      </c>
      <c r="AL12" s="111" t="s">
        <v>9</v>
      </c>
      <c r="AM12" s="113"/>
      <c r="AN12" s="109" t="s">
        <v>226</v>
      </c>
      <c r="AO12" s="112" t="s">
        <v>11</v>
      </c>
      <c r="AP12" s="111" t="s">
        <v>9</v>
      </c>
      <c r="AQ12" s="113"/>
      <c r="AR12" s="109" t="s">
        <v>226</v>
      </c>
      <c r="AS12" s="112" t="s">
        <v>11</v>
      </c>
      <c r="AT12" s="111" t="s">
        <v>9</v>
      </c>
      <c r="AU12" s="113"/>
      <c r="AV12" s="109" t="s">
        <v>226</v>
      </c>
      <c r="AW12" s="112" t="s">
        <v>11</v>
      </c>
      <c r="AX12" s="111" t="s">
        <v>9</v>
      </c>
      <c r="AY12" s="113"/>
      <c r="AZ12" s="109" t="s">
        <v>226</v>
      </c>
      <c r="BA12" s="112" t="s">
        <v>11</v>
      </c>
      <c r="BB12" s="111" t="s">
        <v>9</v>
      </c>
    </row>
    <row r="13" spans="2:54" s="20" customFormat="1" ht="15.75">
      <c r="B13" s="114">
        <v>2000</v>
      </c>
      <c r="C13" s="943">
        <v>2087.4245491803276</v>
      </c>
      <c r="D13" s="115">
        <v>18.699629280345896</v>
      </c>
      <c r="F13" s="116" t="s">
        <v>16</v>
      </c>
      <c r="G13" s="1068">
        <v>3163.46</v>
      </c>
      <c r="H13" s="194">
        <v>-2.6552811754750327</v>
      </c>
      <c r="I13" s="1067">
        <v>-2.6552811754750327</v>
      </c>
      <c r="J13" s="1074">
        <v>11.22729542146308</v>
      </c>
      <c r="K13" s="1068">
        <v>2844.14</v>
      </c>
      <c r="L13" s="194">
        <v>-4.686997319034858</v>
      </c>
      <c r="M13" s="1067">
        <v>-4.686997319034858</v>
      </c>
      <c r="N13" s="1074">
        <v>-3.1505179353415125</v>
      </c>
      <c r="O13" s="117">
        <v>2936.66</v>
      </c>
      <c r="P13" s="118">
        <v>-2.1344948362221006</v>
      </c>
      <c r="Q13" s="119">
        <v>-2.1344948362221006</v>
      </c>
      <c r="R13" s="120">
        <v>-10.6667761786993</v>
      </c>
      <c r="S13" s="117">
        <v>3287.31</v>
      </c>
      <c r="T13" s="118">
        <v>4.376609397771691</v>
      </c>
      <c r="U13" s="121">
        <v>4.376609397771691</v>
      </c>
      <c r="V13" s="120">
        <v>34.665109991397316</v>
      </c>
      <c r="W13" s="117">
        <v>2441.1</v>
      </c>
      <c r="X13" s="118">
        <v>2.033053844160393</v>
      </c>
      <c r="Y13" s="121">
        <v>2.033053844160393</v>
      </c>
      <c r="Z13" s="120">
        <v>21.552986167129752</v>
      </c>
      <c r="AA13" s="117">
        <v>2008.26</v>
      </c>
      <c r="AB13" s="118">
        <v>4.22611231919785</v>
      </c>
      <c r="AC13" s="121">
        <v>4.22611231919785</v>
      </c>
      <c r="AD13" s="120">
        <v>13.253705082222368</v>
      </c>
      <c r="AE13" s="117">
        <v>1773.24</v>
      </c>
      <c r="AF13" s="118">
        <v>0.28333418163926094</v>
      </c>
      <c r="AG13" s="121">
        <v>0.28333418163926094</v>
      </c>
      <c r="AH13" s="120">
        <v>-2.3051325561407765</v>
      </c>
      <c r="AI13" s="117">
        <v>1815.08</v>
      </c>
      <c r="AJ13" s="118">
        <v>-6.569207803572352</v>
      </c>
      <c r="AK13" s="121">
        <v>-6.569207803572352</v>
      </c>
      <c r="AL13" s="120">
        <v>-2.3089591922410446</v>
      </c>
      <c r="AM13" s="117">
        <v>1857.98</v>
      </c>
      <c r="AN13" s="118">
        <v>-2.9258403954064316</v>
      </c>
      <c r="AO13" s="121">
        <v>-2.9258403954064316</v>
      </c>
      <c r="AP13" s="120">
        <v>-6.271029970387776</v>
      </c>
      <c r="AQ13" s="117">
        <v>1982.29</v>
      </c>
      <c r="AR13" s="118">
        <v>-3.0299917328284964</v>
      </c>
      <c r="AS13" s="121">
        <v>-3.0299917328284964</v>
      </c>
      <c r="AT13" s="120">
        <v>-18.095989687058424</v>
      </c>
      <c r="AU13" s="117">
        <v>2420.26</v>
      </c>
      <c r="AV13" s="122">
        <v>7.874433385779045</v>
      </c>
      <c r="AW13" s="121">
        <v>7.874433385779045</v>
      </c>
      <c r="AX13" s="120">
        <v>24.781398226438455</v>
      </c>
      <c r="AY13" s="117">
        <v>1939.6</v>
      </c>
      <c r="AZ13" s="122">
        <v>-3.730469137763315</v>
      </c>
      <c r="BA13" s="121">
        <v>-3.730469137763315</v>
      </c>
      <c r="BB13" s="120">
        <v>-14.166356893774445</v>
      </c>
    </row>
    <row r="14" spans="2:54" s="20" customFormat="1" ht="15.75">
      <c r="B14" s="114">
        <v>2001</v>
      </c>
      <c r="C14" s="943">
        <v>2299.77</v>
      </c>
      <c r="D14" s="115">
        <v>10.172604844714229</v>
      </c>
      <c r="F14" s="123" t="s">
        <v>17</v>
      </c>
      <c r="G14" s="1069">
        <v>3072.01</v>
      </c>
      <c r="H14" s="194">
        <v>-2.8908220745639257</v>
      </c>
      <c r="I14" s="1067">
        <v>-5.4693437956765845</v>
      </c>
      <c r="J14" s="194">
        <v>7.5660117719972275</v>
      </c>
      <c r="K14" s="1069">
        <v>2855.93</v>
      </c>
      <c r="L14" s="194">
        <v>0.414536555865741</v>
      </c>
      <c r="M14" s="1067">
        <v>-4.291890080428962</v>
      </c>
      <c r="N14" s="194">
        <v>-1.3928259450948999</v>
      </c>
      <c r="O14" s="124">
        <v>2896.27</v>
      </c>
      <c r="P14" s="118">
        <v>-1.3753720212758669</v>
      </c>
      <c r="Q14" s="118">
        <v>-3.4805096127249913</v>
      </c>
      <c r="R14" s="125">
        <v>-12.393526920750153</v>
      </c>
      <c r="S14" s="124">
        <v>3306</v>
      </c>
      <c r="T14" s="118">
        <v>0.5685499694279006</v>
      </c>
      <c r="U14" s="118">
        <v>4.970042578592593</v>
      </c>
      <c r="V14" s="125">
        <v>32.39940888830153</v>
      </c>
      <c r="W14" s="124">
        <v>2496.99</v>
      </c>
      <c r="X14" s="118">
        <v>2.2895416000983104</v>
      </c>
      <c r="Y14" s="118">
        <v>4.369143057773162</v>
      </c>
      <c r="Z14" s="125">
        <v>21.51394228429606</v>
      </c>
      <c r="AA14" s="124">
        <v>2054.9</v>
      </c>
      <c r="AB14" s="118">
        <v>2.3224084530887534</v>
      </c>
      <c r="AC14" s="126">
        <v>6.646668362024677</v>
      </c>
      <c r="AD14" s="125">
        <v>13.129122119333637</v>
      </c>
      <c r="AE14" s="124">
        <v>1816.42</v>
      </c>
      <c r="AF14" s="118">
        <v>2.4350905686765456</v>
      </c>
      <c r="AG14" s="118">
        <v>2.7253241942507556</v>
      </c>
      <c r="AH14" s="125">
        <v>2.748567452752826</v>
      </c>
      <c r="AI14" s="124">
        <v>1767.83</v>
      </c>
      <c r="AJ14" s="118">
        <v>-2.603191043920927</v>
      </c>
      <c r="AK14" s="118">
        <v>-9.001389818294136</v>
      </c>
      <c r="AL14" s="125">
        <v>-6.738378104623433</v>
      </c>
      <c r="AM14" s="124">
        <v>1895.56</v>
      </c>
      <c r="AN14" s="118">
        <v>2.0226267236461037</v>
      </c>
      <c r="AO14" s="118">
        <v>-0.9623925014890511</v>
      </c>
      <c r="AP14" s="125">
        <v>-1.902376417984597</v>
      </c>
      <c r="AQ14" s="124">
        <v>1932.32</v>
      </c>
      <c r="AR14" s="118">
        <v>-2.520821877727275</v>
      </c>
      <c r="AS14" s="118">
        <v>-5.474432916061311</v>
      </c>
      <c r="AT14" s="125">
        <v>-24.397372343880207</v>
      </c>
      <c r="AU14" s="124">
        <v>2555.89</v>
      </c>
      <c r="AV14" s="127">
        <v>5.603943377984177</v>
      </c>
      <c r="AW14" s="118">
        <v>13.919655552039355</v>
      </c>
      <c r="AX14" s="125">
        <v>38.63657320770888</v>
      </c>
      <c r="AY14" s="124">
        <v>1843.59</v>
      </c>
      <c r="AZ14" s="127">
        <v>-4.949989688595591</v>
      </c>
      <c r="BA14" s="118">
        <v>-8.495800988703373</v>
      </c>
      <c r="BB14" s="125">
        <v>-17.10923871014154</v>
      </c>
    </row>
    <row r="15" spans="2:54" s="20" customFormat="1" ht="15.75">
      <c r="B15" s="114">
        <v>2002</v>
      </c>
      <c r="C15" s="943">
        <v>2507.96</v>
      </c>
      <c r="D15" s="115">
        <v>9.052644394874276</v>
      </c>
      <c r="F15" s="128" t="s">
        <v>18</v>
      </c>
      <c r="G15" s="124">
        <v>3174.79</v>
      </c>
      <c r="H15" s="194">
        <v>3.3456922340747486</v>
      </c>
      <c r="I15" s="1067">
        <v>-2.3066389722286362</v>
      </c>
      <c r="J15" s="194">
        <v>14.18177502364708</v>
      </c>
      <c r="K15" s="124">
        <v>2780.47</v>
      </c>
      <c r="L15" s="194">
        <v>-2.6422216230789997</v>
      </c>
      <c r="M15" s="1067">
        <v>-6.820710455764079</v>
      </c>
      <c r="N15" s="194">
        <v>-3.463947448823712</v>
      </c>
      <c r="O15" s="124">
        <v>2880.24</v>
      </c>
      <c r="P15" s="118">
        <v>-0.5534704982615657</v>
      </c>
      <c r="Q15" s="118">
        <v>-4.0147165170909656</v>
      </c>
      <c r="R15" s="125">
        <v>-4.701970321107751</v>
      </c>
      <c r="S15" s="124">
        <v>3022.35</v>
      </c>
      <c r="T15" s="118">
        <v>-8.579854809437393</v>
      </c>
      <c r="U15" s="118">
        <v>-4.036234668055261</v>
      </c>
      <c r="V15" s="125">
        <v>17.32497428233146</v>
      </c>
      <c r="W15" s="124">
        <v>2576.05</v>
      </c>
      <c r="X15" s="118">
        <v>3.1662121193917647</v>
      </c>
      <c r="Y15" s="118">
        <v>7.673691514173697</v>
      </c>
      <c r="Z15" s="125">
        <v>31.075346508456647</v>
      </c>
      <c r="AA15" s="124">
        <v>1965.32</v>
      </c>
      <c r="AB15" s="118">
        <v>-4.359336220740673</v>
      </c>
      <c r="AC15" s="126">
        <v>1.9975815199057445</v>
      </c>
      <c r="AD15" s="125">
        <v>7.265582360004363</v>
      </c>
      <c r="AE15" s="124">
        <v>1832.2</v>
      </c>
      <c r="AF15" s="118">
        <v>0.8687418108146883</v>
      </c>
      <c r="AG15" s="118">
        <v>3.6177420358211254</v>
      </c>
      <c r="AH15" s="125">
        <v>2.2393098483876273</v>
      </c>
      <c r="AI15" s="124">
        <v>1792.07</v>
      </c>
      <c r="AJ15" s="118">
        <v>1.3711725674980135</v>
      </c>
      <c r="AK15" s="118">
        <v>-7.7536418386781385</v>
      </c>
      <c r="AL15" s="125">
        <v>-4.650247144141706</v>
      </c>
      <c r="AM15" s="124">
        <v>1879.47</v>
      </c>
      <c r="AN15" s="118">
        <v>-0.8488256768448332</v>
      </c>
      <c r="AO15" s="118">
        <v>-1.8030491436692109</v>
      </c>
      <c r="AP15" s="125">
        <v>-2.5469384368891235</v>
      </c>
      <c r="AQ15" s="124">
        <v>1928.59</v>
      </c>
      <c r="AR15" s="118">
        <v>-0.19303220998592163</v>
      </c>
      <c r="AS15" s="118">
        <v>-5.656897707205166</v>
      </c>
      <c r="AT15" s="125">
        <v>-24.700044119771512</v>
      </c>
      <c r="AU15" s="124">
        <v>2561.21</v>
      </c>
      <c r="AV15" s="127">
        <v>0.20814667297888167</v>
      </c>
      <c r="AW15" s="118">
        <v>14.156775524939924</v>
      </c>
      <c r="AX15" s="125">
        <v>40.60221783047871</v>
      </c>
      <c r="AY15" s="124">
        <v>1821.6</v>
      </c>
      <c r="AZ15" s="127">
        <v>-1.1927814752737853</v>
      </c>
      <c r="BA15" s="118">
        <v>-9.587246123607773</v>
      </c>
      <c r="BB15" s="125">
        <v>-16.833310505410225</v>
      </c>
    </row>
    <row r="16" spans="2:54" s="20" customFormat="1" ht="15.75">
      <c r="B16" s="114">
        <v>2003</v>
      </c>
      <c r="C16" s="943">
        <v>2877.79</v>
      </c>
      <c r="D16" s="115">
        <v>14.746247946538226</v>
      </c>
      <c r="F16" s="128" t="s">
        <v>19</v>
      </c>
      <c r="G16" s="124">
        <v>3247.72</v>
      </c>
      <c r="H16" s="194">
        <v>2.2971598121450443</v>
      </c>
      <c r="I16" s="1067">
        <v>-0.06246634356489311</v>
      </c>
      <c r="J16" s="194">
        <v>15.730433171315749</v>
      </c>
      <c r="K16" s="124">
        <v>2806.28</v>
      </c>
      <c r="L16" s="194">
        <v>0.9282603300880821</v>
      </c>
      <c r="M16" s="1067">
        <v>-5.955764075067016</v>
      </c>
      <c r="N16" s="194">
        <v>-4.802483165697025</v>
      </c>
      <c r="O16" s="124">
        <v>2947.85</v>
      </c>
      <c r="P16" s="118">
        <v>2.347373829958621</v>
      </c>
      <c r="Q16" s="118">
        <v>-1.7615830920015618</v>
      </c>
      <c r="R16" s="125">
        <v>3.3919765427162574</v>
      </c>
      <c r="S16" s="124">
        <v>2851.14</v>
      </c>
      <c r="T16" s="118">
        <v>-5.664797260409948</v>
      </c>
      <c r="U16" s="118">
        <v>-9.472387417565498</v>
      </c>
      <c r="V16" s="125">
        <v>19.391472576065926</v>
      </c>
      <c r="W16" s="124">
        <v>2388.06</v>
      </c>
      <c r="X16" s="118">
        <v>-7.297606801110234</v>
      </c>
      <c r="Y16" s="118">
        <v>-0.1839111207710964</v>
      </c>
      <c r="Z16" s="125">
        <v>23.40502495943444</v>
      </c>
      <c r="AA16" s="124">
        <v>1935.14</v>
      </c>
      <c r="AB16" s="118">
        <v>-1.535627785805871</v>
      </c>
      <c r="AC16" s="126">
        <v>0.43127831723608345</v>
      </c>
      <c r="AD16" s="125">
        <v>5.815320512470001</v>
      </c>
      <c r="AE16" s="124">
        <v>1828.79</v>
      </c>
      <c r="AF16" s="118">
        <v>-0.1861150529418265</v>
      </c>
      <c r="AG16" s="118">
        <v>3.424893820374053</v>
      </c>
      <c r="AH16" s="125">
        <v>3.837724278900745</v>
      </c>
      <c r="AI16" s="124">
        <v>1761.2</v>
      </c>
      <c r="AJ16" s="118">
        <v>-1.7225889613686873</v>
      </c>
      <c r="AK16" s="118">
        <v>-9.342667421629692</v>
      </c>
      <c r="AL16" s="125">
        <v>-0.3953195075189875</v>
      </c>
      <c r="AM16" s="124">
        <v>1768.19</v>
      </c>
      <c r="AN16" s="118">
        <v>-5.920818102975833</v>
      </c>
      <c r="AO16" s="118">
        <v>-7.617111986541136</v>
      </c>
      <c r="AP16" s="125">
        <v>-10.232770656174639</v>
      </c>
      <c r="AQ16" s="124">
        <v>1969.75</v>
      </c>
      <c r="AR16" s="118">
        <v>2.134201670650593</v>
      </c>
      <c r="AS16" s="118">
        <v>-3.6434256419287436</v>
      </c>
      <c r="AT16" s="125">
        <v>-13.974573421320413</v>
      </c>
      <c r="AU16" s="124">
        <v>2289.73</v>
      </c>
      <c r="AV16" s="127">
        <v>-10.599677496183446</v>
      </c>
      <c r="AW16" s="118">
        <v>2.0565254792542342</v>
      </c>
      <c r="AX16" s="125">
        <v>28.62134242589358</v>
      </c>
      <c r="AY16" s="124">
        <v>1780.21</v>
      </c>
      <c r="AZ16" s="127">
        <v>-2.272178304786998</v>
      </c>
      <c r="BA16" s="118">
        <v>-11.641585101947626</v>
      </c>
      <c r="BB16" s="125">
        <v>-15.656639834744423</v>
      </c>
    </row>
    <row r="17" spans="2:54" s="20" customFormat="1" ht="15.75">
      <c r="B17" s="114">
        <v>2004</v>
      </c>
      <c r="C17" s="943">
        <v>2626.22</v>
      </c>
      <c r="D17" s="115">
        <v>-8.741777544574136</v>
      </c>
      <c r="F17" s="123" t="s">
        <v>20</v>
      </c>
      <c r="G17" s="124">
        <v>3357.82</v>
      </c>
      <c r="H17" s="194">
        <v>3.3900705725863123</v>
      </c>
      <c r="I17" s="1067">
        <v>3.3254865758904684</v>
      </c>
      <c r="J17" s="194">
        <v>16.618507147520933</v>
      </c>
      <c r="K17" s="124">
        <v>2879.32</v>
      </c>
      <c r="L17" s="194">
        <v>2.602733868323903</v>
      </c>
      <c r="M17" s="1067">
        <v>-3.5080428954423537</v>
      </c>
      <c r="N17" s="194">
        <v>-1.4073318221351716</v>
      </c>
      <c r="O17" s="124">
        <v>2920.42</v>
      </c>
      <c r="P17" s="118">
        <v>-0.9305086758145675</v>
      </c>
      <c r="Q17" s="118">
        <v>-2.6757000843133816</v>
      </c>
      <c r="R17" s="129">
        <v>-4.846587188067131</v>
      </c>
      <c r="S17" s="124">
        <v>3069.17</v>
      </c>
      <c r="T17" s="118">
        <v>7.647116591959713</v>
      </c>
      <c r="U17" s="118">
        <v>-2.549635335469136</v>
      </c>
      <c r="V17" s="129">
        <v>21.129612162018162</v>
      </c>
      <c r="W17" s="124">
        <v>2533.79</v>
      </c>
      <c r="X17" s="118">
        <v>6.102442987194623</v>
      </c>
      <c r="Y17" s="118">
        <v>5.907308795131372</v>
      </c>
      <c r="Z17" s="129">
        <v>33.31246317030052</v>
      </c>
      <c r="AA17" s="124">
        <v>1900.64</v>
      </c>
      <c r="AB17" s="118">
        <v>-1.7828167471087397</v>
      </c>
      <c r="AC17" s="126">
        <v>-1.3592273319389836</v>
      </c>
      <c r="AD17" s="125">
        <v>0.48427686256264924</v>
      </c>
      <c r="AE17" s="124">
        <v>1891.48</v>
      </c>
      <c r="AF17" s="118">
        <v>3.427949627896054</v>
      </c>
      <c r="AG17" s="118">
        <v>6.970247083241432</v>
      </c>
      <c r="AH17" s="129">
        <v>3.482271327202202</v>
      </c>
      <c r="AI17" s="124">
        <v>1827.83</v>
      </c>
      <c r="AJ17" s="118">
        <v>3.783215989098343</v>
      </c>
      <c r="AK17" s="118">
        <v>-5.912904720234735</v>
      </c>
      <c r="AL17" s="125">
        <v>0.5772172515874807</v>
      </c>
      <c r="AM17" s="124">
        <v>1817.34</v>
      </c>
      <c r="AN17" s="118">
        <v>2.7796786544432406</v>
      </c>
      <c r="AO17" s="118">
        <v>-5.0491645680728166</v>
      </c>
      <c r="AP17" s="125">
        <v>-7.821764601455705</v>
      </c>
      <c r="AQ17" s="124">
        <v>1971.55</v>
      </c>
      <c r="AR17" s="118">
        <v>0.09138215509583159</v>
      </c>
      <c r="AS17" s="118">
        <v>-3.555372927703837</v>
      </c>
      <c r="AT17" s="125">
        <v>-7.899900030831608</v>
      </c>
      <c r="AU17" s="124">
        <v>2140.66</v>
      </c>
      <c r="AV17" s="127">
        <v>-6.510374585649847</v>
      </c>
      <c r="AW17" s="118">
        <v>-4.587736618544403</v>
      </c>
      <c r="AX17" s="125">
        <v>22.743562250216453</v>
      </c>
      <c r="AY17" s="124">
        <v>1744.01</v>
      </c>
      <c r="AZ17" s="127">
        <v>-2.0334679616449747</v>
      </c>
      <c r="BA17" s="118">
        <v>-13.438325160316866</v>
      </c>
      <c r="BB17" s="125">
        <v>-9.666742634566782</v>
      </c>
    </row>
    <row r="18" spans="2:54" s="20" customFormat="1" ht="15.75">
      <c r="B18" s="114">
        <v>2005</v>
      </c>
      <c r="C18" s="943">
        <v>2320.77</v>
      </c>
      <c r="D18" s="115">
        <v>-11.630784930432325</v>
      </c>
      <c r="F18" s="123" t="s">
        <v>22</v>
      </c>
      <c r="G18" s="124"/>
      <c r="H18" s="194"/>
      <c r="I18" s="1067"/>
      <c r="J18" s="194"/>
      <c r="K18" s="124">
        <v>2930.8</v>
      </c>
      <c r="L18" s="194">
        <v>1.7879221482850038</v>
      </c>
      <c r="M18" s="1067">
        <v>-1.7828418230562915</v>
      </c>
      <c r="N18" s="194">
        <v>-3.536892826815352</v>
      </c>
      <c r="O18" s="124">
        <v>3038.26</v>
      </c>
      <c r="P18" s="118">
        <v>4.03503605645763</v>
      </c>
      <c r="Q18" s="118">
        <v>1.2513705089795435</v>
      </c>
      <c r="R18" s="129">
        <v>4.18737033417349</v>
      </c>
      <c r="S18" s="124">
        <v>2916.15</v>
      </c>
      <c r="T18" s="118">
        <v>-4.9857127497010545</v>
      </c>
      <c r="U18" s="118">
        <v>-7.408230591178821</v>
      </c>
      <c r="V18" s="129">
        <v>12.805644634077474</v>
      </c>
      <c r="W18" s="124">
        <v>2585.11</v>
      </c>
      <c r="X18" s="118">
        <v>2.0254243642922276</v>
      </c>
      <c r="Y18" s="118">
        <v>8.052381231034179</v>
      </c>
      <c r="Z18" s="129">
        <v>37.41886784429005</v>
      </c>
      <c r="AA18" s="124">
        <v>1881.19</v>
      </c>
      <c r="AB18" s="118">
        <v>-1.0233395066924889</v>
      </c>
      <c r="AC18" s="126">
        <v>-2.3686573283579704</v>
      </c>
      <c r="AD18" s="125">
        <v>-2.478486262312074</v>
      </c>
      <c r="AE18" s="124">
        <v>1929</v>
      </c>
      <c r="AF18" s="118">
        <v>1.9836318649946172</v>
      </c>
      <c r="AG18" s="118">
        <v>9.092142990448071</v>
      </c>
      <c r="AH18" s="129">
        <v>8.091449064216082</v>
      </c>
      <c r="AI18" s="124">
        <v>1784.6</v>
      </c>
      <c r="AJ18" s="118">
        <v>-2.3650995989780266</v>
      </c>
      <c r="AK18" s="118">
        <v>-8.138158233386527</v>
      </c>
      <c r="AL18" s="118">
        <v>0.2494157828509591</v>
      </c>
      <c r="AM18" s="124">
        <v>1780.16</v>
      </c>
      <c r="AN18" s="118">
        <v>-2.0458472272662176</v>
      </c>
      <c r="AO18" s="118">
        <v>-6.991713602023008</v>
      </c>
      <c r="AP18" s="118">
        <v>-7.112071214635318</v>
      </c>
      <c r="AQ18" s="124">
        <v>1916.46</v>
      </c>
      <c r="AR18" s="118">
        <v>-2.7942481803656993</v>
      </c>
      <c r="AS18" s="118">
        <v>-6.250275164731955</v>
      </c>
      <c r="AT18" s="118">
        <v>-11.220334743152039</v>
      </c>
      <c r="AU18" s="124">
        <v>2158.67</v>
      </c>
      <c r="AV18" s="127">
        <v>0.8413293096521723</v>
      </c>
      <c r="AW18" s="118">
        <v>-3.7850052817136826</v>
      </c>
      <c r="AX18" s="125">
        <v>12.254162723216622</v>
      </c>
      <c r="AY18" s="124">
        <v>1923.02</v>
      </c>
      <c r="AZ18" s="127">
        <v>10.2642760075917</v>
      </c>
      <c r="BA18" s="118">
        <v>-4.553395937977722</v>
      </c>
      <c r="BB18" s="125">
        <v>-1.9172604444535057</v>
      </c>
    </row>
    <row r="19" spans="2:54" s="20" customFormat="1" ht="15.75">
      <c r="B19" s="114">
        <v>2006</v>
      </c>
      <c r="C19" s="943">
        <v>2357.9838271604935</v>
      </c>
      <c r="D19" s="115">
        <v>1.603512074031177</v>
      </c>
      <c r="F19" s="128" t="s">
        <v>30</v>
      </c>
      <c r="G19" s="124"/>
      <c r="H19" s="194"/>
      <c r="I19" s="1067"/>
      <c r="J19" s="194"/>
      <c r="K19" s="124">
        <v>2875.72</v>
      </c>
      <c r="L19" s="194">
        <v>-1.8793503480278528</v>
      </c>
      <c r="M19" s="1067">
        <v>-3.628686327077757</v>
      </c>
      <c r="N19" s="194">
        <v>-3.990010783812936</v>
      </c>
      <c r="O19" s="124">
        <v>2995.23</v>
      </c>
      <c r="P19" s="118">
        <v>-1.4162711552006768</v>
      </c>
      <c r="Q19" s="118">
        <v>-0.18262344578450218</v>
      </c>
      <c r="R19" s="129">
        <v>-2.8074957410562207</v>
      </c>
      <c r="S19" s="124">
        <v>3081.75</v>
      </c>
      <c r="T19" s="118">
        <v>5.678720230440826</v>
      </c>
      <c r="U19" s="118">
        <v>-2.1502030500369806</v>
      </c>
      <c r="V19" s="129">
        <v>7.526412750694345</v>
      </c>
      <c r="W19" s="124">
        <v>2866.04</v>
      </c>
      <c r="X19" s="118">
        <v>10.867235823620657</v>
      </c>
      <c r="Y19" s="118">
        <v>19.79468831244826</v>
      </c>
      <c r="Z19" s="129">
        <v>53.06526812751344</v>
      </c>
      <c r="AA19" s="124">
        <v>1872.43</v>
      </c>
      <c r="AB19" s="118">
        <v>-0.4656626922320495</v>
      </c>
      <c r="AC19" s="126">
        <v>-2.823290067105033</v>
      </c>
      <c r="AD19" s="118">
        <v>-0.94692461104674</v>
      </c>
      <c r="AE19" s="124">
        <v>1890.33</v>
      </c>
      <c r="AF19" s="118">
        <v>-2.0046656298600363</v>
      </c>
      <c r="AG19" s="118">
        <v>6.905210295040809</v>
      </c>
      <c r="AH19" s="129">
        <v>5.66287688231546</v>
      </c>
      <c r="AI19" s="124">
        <v>1789.02</v>
      </c>
      <c r="AJ19" s="118">
        <v>0.24767454891851948</v>
      </c>
      <c r="AK19" s="118">
        <v>-7.910639831162813</v>
      </c>
      <c r="AL19" s="118">
        <v>0.6299850378553629</v>
      </c>
      <c r="AM19" s="124">
        <v>1777.82</v>
      </c>
      <c r="AN19" s="118">
        <v>-0.13144885852958144</v>
      </c>
      <c r="AO19" s="118">
        <v>-7.113971932831065</v>
      </c>
      <c r="AP19" s="118">
        <v>-3.5256323292399028</v>
      </c>
      <c r="AQ19" s="124">
        <v>1842.79</v>
      </c>
      <c r="AR19" s="118">
        <v>-3.844066664579493</v>
      </c>
      <c r="AS19" s="118">
        <v>-9.854077085259494</v>
      </c>
      <c r="AT19" s="118">
        <v>-9.816137067687203</v>
      </c>
      <c r="AU19" s="124">
        <v>2043.37</v>
      </c>
      <c r="AV19" s="127">
        <v>-5.341251789296198</v>
      </c>
      <c r="AW19" s="118">
        <v>-8.92409040867539</v>
      </c>
      <c r="AX19" s="125">
        <v>14.01207427576663</v>
      </c>
      <c r="AY19" s="124">
        <v>1792.24</v>
      </c>
      <c r="AZ19" s="127">
        <v>-6.800761302534553</v>
      </c>
      <c r="BA19" s="118">
        <v>-11.04449165161111</v>
      </c>
      <c r="BB19" s="125">
        <v>-9.10640024343239</v>
      </c>
    </row>
    <row r="20" spans="2:54" s="20" customFormat="1" ht="15.75">
      <c r="B20" s="130">
        <v>2007</v>
      </c>
      <c r="C20" s="926">
        <v>2078.35</v>
      </c>
      <c r="D20" s="131">
        <v>-11.859022268919938</v>
      </c>
      <c r="F20" s="128" t="s">
        <v>31</v>
      </c>
      <c r="G20" s="124"/>
      <c r="H20" s="194"/>
      <c r="I20" s="1067"/>
      <c r="J20" s="194"/>
      <c r="K20" s="124">
        <v>3027.39</v>
      </c>
      <c r="L20" s="194">
        <v>5.274157428400539</v>
      </c>
      <c r="M20" s="1067">
        <v>1.4540884718498681</v>
      </c>
      <c r="N20" s="194">
        <v>3.0744716709395936</v>
      </c>
      <c r="O20" s="124">
        <v>2937.09</v>
      </c>
      <c r="P20" s="118">
        <v>-1.941086327260344</v>
      </c>
      <c r="Q20" s="118">
        <v>-2.1201648943083407</v>
      </c>
      <c r="R20" s="129">
        <v>0.11145878070228932</v>
      </c>
      <c r="S20" s="124">
        <v>2933.82</v>
      </c>
      <c r="T20" s="118">
        <v>-4.800194694572879</v>
      </c>
      <c r="U20" s="118">
        <v>-6.847183811879443</v>
      </c>
      <c r="V20" s="129">
        <v>-5.394214955983356</v>
      </c>
      <c r="W20" s="124">
        <v>3101.1</v>
      </c>
      <c r="X20" s="118">
        <v>8.201560341097824</v>
      </c>
      <c r="Y20" s="118">
        <v>29.619721959823764</v>
      </c>
      <c r="Z20" s="129">
        <v>61.63179785470807</v>
      </c>
      <c r="AA20" s="124">
        <v>1918.62</v>
      </c>
      <c r="AB20" s="118">
        <v>2.4668478928451254</v>
      </c>
      <c r="AC20" s="126">
        <v>-0.4260884457891967</v>
      </c>
      <c r="AD20" s="118">
        <v>-0.8685408410534223</v>
      </c>
      <c r="AE20" s="124">
        <v>1935.43</v>
      </c>
      <c r="AF20" s="118">
        <v>2.3858268133077454</v>
      </c>
      <c r="AG20" s="118">
        <v>9.455783467082913</v>
      </c>
      <c r="AH20" s="129">
        <v>5.732313575525816</v>
      </c>
      <c r="AI20" s="124">
        <v>1830.5</v>
      </c>
      <c r="AJ20" s="118">
        <v>2.3185878302087293</v>
      </c>
      <c r="AK20" s="118">
        <v>-5.775467133371082</v>
      </c>
      <c r="AL20" s="118">
        <v>2.6260610205980806</v>
      </c>
      <c r="AM20" s="124">
        <v>1783.66</v>
      </c>
      <c r="AN20" s="118">
        <v>0.32849219831030396</v>
      </c>
      <c r="AO20" s="118">
        <v>-6.8088485773101</v>
      </c>
      <c r="AP20" s="118">
        <v>-2.1976816870825866</v>
      </c>
      <c r="AQ20" s="124">
        <v>1823.74</v>
      </c>
      <c r="AR20" s="118">
        <v>-1.0337585943053673</v>
      </c>
      <c r="AS20" s="118">
        <v>-10.785968310806515</v>
      </c>
      <c r="AT20" s="118">
        <v>-10.381326781326782</v>
      </c>
      <c r="AU20" s="124">
        <v>2035</v>
      </c>
      <c r="AV20" s="127">
        <v>-0.4096174456902024</v>
      </c>
      <c r="AW20" s="118">
        <v>-9.297153223182498</v>
      </c>
      <c r="AX20" s="125">
        <v>5.32036021115827</v>
      </c>
      <c r="AY20" s="124">
        <v>1932.2</v>
      </c>
      <c r="AZ20" s="127">
        <v>7.809221979199221</v>
      </c>
      <c r="BA20" s="118">
        <v>-4.097758541960328</v>
      </c>
      <c r="BB20" s="125">
        <v>-11.088410018544337</v>
      </c>
    </row>
    <row r="21" spans="2:54" s="20" customFormat="1" ht="15.75">
      <c r="B21" s="130">
        <v>2008</v>
      </c>
      <c r="C21" s="926">
        <v>1966.26</v>
      </c>
      <c r="D21" s="131">
        <v>-5.393220583636049</v>
      </c>
      <c r="E21" s="100"/>
      <c r="F21" s="123" t="s">
        <v>34</v>
      </c>
      <c r="G21" s="124"/>
      <c r="H21" s="194"/>
      <c r="I21" s="1067"/>
      <c r="J21" s="194"/>
      <c r="K21" s="124">
        <v>2972.18</v>
      </c>
      <c r="L21" s="194">
        <v>-1.8236831065703507</v>
      </c>
      <c r="M21" s="1067">
        <v>-0.39611260053620256</v>
      </c>
      <c r="N21" s="194">
        <v>1.2091927250933887</v>
      </c>
      <c r="O21" s="124">
        <v>2936.67</v>
      </c>
      <c r="P21" s="118">
        <v>-0.0142998682369333</v>
      </c>
      <c r="Q21" s="118">
        <v>-2.1341615817589865</v>
      </c>
      <c r="R21" s="129">
        <v>1.9694786367818962</v>
      </c>
      <c r="S21" s="124">
        <v>2879.95</v>
      </c>
      <c r="T21" s="118">
        <v>-1.8361726349946594</v>
      </c>
      <c r="U21" s="118">
        <v>-8.557630331452593</v>
      </c>
      <c r="V21" s="129">
        <v>-7.7512700436267234</v>
      </c>
      <c r="W21" s="124">
        <v>3121.94</v>
      </c>
      <c r="X21" s="118">
        <v>0.6720196059462724</v>
      </c>
      <c r="Y21" s="118">
        <v>30.490791904566848</v>
      </c>
      <c r="Z21" s="129">
        <v>53.90538728506073</v>
      </c>
      <c r="AA21" s="124">
        <v>2028.48</v>
      </c>
      <c r="AB21" s="118">
        <v>5.725990555711924</v>
      </c>
      <c r="AC21" s="126">
        <v>5.2755043257578516</v>
      </c>
      <c r="AD21" s="118">
        <v>5.945211918627424</v>
      </c>
      <c r="AE21" s="124">
        <v>1914.65</v>
      </c>
      <c r="AF21" s="118">
        <v>-1.0736632169595417</v>
      </c>
      <c r="AG21" s="118">
        <v>8.280596981161947</v>
      </c>
      <c r="AH21" s="129">
        <v>6.338724368515769</v>
      </c>
      <c r="AI21" s="124">
        <v>1800.52</v>
      </c>
      <c r="AJ21" s="118">
        <v>-1.6378038787216664</v>
      </c>
      <c r="AK21" s="118">
        <v>-7.3186801873680984</v>
      </c>
      <c r="AL21" s="118">
        <v>-5.9829773902146055</v>
      </c>
      <c r="AM21" s="124">
        <v>1915.1</v>
      </c>
      <c r="AN21" s="118">
        <v>7.369117432694572</v>
      </c>
      <c r="AO21" s="118">
        <v>0.05851680790811553</v>
      </c>
      <c r="AP21" s="118">
        <v>6.40094672452205</v>
      </c>
      <c r="AQ21" s="124">
        <v>1799.89</v>
      </c>
      <c r="AR21" s="118">
        <v>-1.3077522015199516</v>
      </c>
      <c r="AS21" s="118">
        <v>-11.952666774286646</v>
      </c>
      <c r="AT21" s="118">
        <v>-6.353277835587923</v>
      </c>
      <c r="AU21" s="124">
        <v>1922</v>
      </c>
      <c r="AV21" s="127">
        <v>-5.552825552825558</v>
      </c>
      <c r="AW21" s="118">
        <v>-14.333724076145826</v>
      </c>
      <c r="AX21" s="125">
        <v>-11.616742235425036</v>
      </c>
      <c r="AY21" s="124">
        <v>2174.62</v>
      </c>
      <c r="AZ21" s="127">
        <v>12.546320256702192</v>
      </c>
      <c r="BA21" s="118">
        <v>7.934443804721147</v>
      </c>
      <c r="BB21" s="125">
        <v>7.484714732674624</v>
      </c>
    </row>
    <row r="22" spans="2:54" s="20" customFormat="1" ht="15.75" customHeight="1">
      <c r="B22" s="130">
        <v>2009</v>
      </c>
      <c r="C22" s="926">
        <v>2156.2854</v>
      </c>
      <c r="D22" s="131">
        <v>9.664306856672077</v>
      </c>
      <c r="E22" s="132"/>
      <c r="F22" s="123" t="s">
        <v>35</v>
      </c>
      <c r="G22" s="124"/>
      <c r="H22" s="194"/>
      <c r="I22" s="1067"/>
      <c r="J22" s="194"/>
      <c r="K22" s="124">
        <v>3202.44</v>
      </c>
      <c r="L22" s="194">
        <v>7.747175473894585</v>
      </c>
      <c r="M22" s="1067">
        <v>7.3203753351206435</v>
      </c>
      <c r="N22" s="194">
        <v>6.342480673697626</v>
      </c>
      <c r="O22" s="124">
        <v>3011.44</v>
      </c>
      <c r="P22" s="118">
        <v>2.5460811054698107</v>
      </c>
      <c r="Q22" s="118">
        <v>0.3575820389174478</v>
      </c>
      <c r="R22" s="129">
        <v>1.4752363815262015</v>
      </c>
      <c r="S22" s="124">
        <v>2967.66</v>
      </c>
      <c r="T22" s="118">
        <v>3.045538985051821</v>
      </c>
      <c r="U22" s="118">
        <v>-5.772717314341779</v>
      </c>
      <c r="V22" s="129">
        <v>2.409734180403955</v>
      </c>
      <c r="W22" s="124">
        <v>2897.83</v>
      </c>
      <c r="X22" s="118">
        <v>-7.178549235411314</v>
      </c>
      <c r="Y22" s="118">
        <v>21.123446160019398</v>
      </c>
      <c r="Z22" s="129">
        <v>41.321713516571414</v>
      </c>
      <c r="AA22" s="124">
        <v>2050.52</v>
      </c>
      <c r="AB22" s="118">
        <v>1.0865278435084447</v>
      </c>
      <c r="AC22" s="126">
        <v>6.419351992651134</v>
      </c>
      <c r="AD22" s="118">
        <v>8.835175100580672</v>
      </c>
      <c r="AE22" s="124">
        <v>1884.06</v>
      </c>
      <c r="AF22" s="118">
        <v>-1.5976810383098838</v>
      </c>
      <c r="AG22" s="118">
        <v>6.5506184150252</v>
      </c>
      <c r="AH22" s="129">
        <v>2.9602872303799543</v>
      </c>
      <c r="AI22" s="124">
        <v>1829.89</v>
      </c>
      <c r="AJ22" s="118">
        <v>1.6311954324306432</v>
      </c>
      <c r="AK22" s="118">
        <v>-5.806866731868022</v>
      </c>
      <c r="AL22" s="118">
        <v>-1.780404281128889</v>
      </c>
      <c r="AM22" s="124">
        <v>1863.06</v>
      </c>
      <c r="AN22" s="118">
        <v>-2.717351574330318</v>
      </c>
      <c r="AO22" s="118">
        <v>-2.6604248738231417</v>
      </c>
      <c r="AP22" s="118">
        <v>1.715402590028603</v>
      </c>
      <c r="AQ22" s="124">
        <v>1831.64</v>
      </c>
      <c r="AR22" s="118">
        <v>1.76399668868652</v>
      </c>
      <c r="AS22" s="118">
        <v>-10.39951473170827</v>
      </c>
      <c r="AT22" s="118">
        <v>-8.13321296017654</v>
      </c>
      <c r="AU22" s="124">
        <v>1993.8</v>
      </c>
      <c r="AV22" s="127">
        <v>3.7356919875130012</v>
      </c>
      <c r="AW22" s="118">
        <v>-11.133495870457622</v>
      </c>
      <c r="AX22" s="118">
        <v>-15.499762663592598</v>
      </c>
      <c r="AY22" s="124">
        <v>2359.52</v>
      </c>
      <c r="AZ22" s="127">
        <v>8.502634943116494</v>
      </c>
      <c r="BA22" s="118">
        <v>17.111715539319828</v>
      </c>
      <c r="BB22" s="125">
        <v>18.009042531908936</v>
      </c>
    </row>
    <row r="23" spans="2:54" s="20" customFormat="1" ht="15.75" customHeight="1">
      <c r="B23" s="130">
        <v>2010</v>
      </c>
      <c r="C23" s="926">
        <v>1897.89</v>
      </c>
      <c r="D23" s="131">
        <v>-11.9833580471305</v>
      </c>
      <c r="F23" s="128" t="s">
        <v>36</v>
      </c>
      <c r="G23" s="124"/>
      <c r="H23" s="194"/>
      <c r="I23" s="1067"/>
      <c r="J23" s="194"/>
      <c r="K23" s="124">
        <v>3240.02</v>
      </c>
      <c r="L23" s="194">
        <v>1.1734802213312356</v>
      </c>
      <c r="M23" s="1067">
        <v>8.57975871313672</v>
      </c>
      <c r="N23" s="194">
        <v>7.781869471639236</v>
      </c>
      <c r="O23" s="124">
        <v>3006.09</v>
      </c>
      <c r="P23" s="118">
        <v>-0.1776558722737298</v>
      </c>
      <c r="Q23" s="118">
        <v>0.17929090115340607</v>
      </c>
      <c r="R23" s="129">
        <v>-5.023553832592443</v>
      </c>
      <c r="S23" s="124">
        <v>3165.09</v>
      </c>
      <c r="T23" s="118">
        <v>6.652716281514737</v>
      </c>
      <c r="U23" s="118">
        <v>0.49595646251592296</v>
      </c>
      <c r="V23" s="129">
        <v>2.063461352423346</v>
      </c>
      <c r="W23" s="124">
        <v>3101.1</v>
      </c>
      <c r="X23" s="118">
        <v>7.014559170137646</v>
      </c>
      <c r="Y23" s="118">
        <v>29.619721959823764</v>
      </c>
      <c r="Z23" s="129">
        <v>40.56359606380229</v>
      </c>
      <c r="AA23" s="124">
        <v>2206.19</v>
      </c>
      <c r="AB23" s="118">
        <v>7.5917328287458785</v>
      </c>
      <c r="AC23" s="126">
        <v>14.49842487401587</v>
      </c>
      <c r="AD23" s="118">
        <v>14.199122098681084</v>
      </c>
      <c r="AE23" s="124">
        <v>1931.88</v>
      </c>
      <c r="AF23" s="118">
        <v>2.538135728161528</v>
      </c>
      <c r="AG23" s="118">
        <v>9.255017729594005</v>
      </c>
      <c r="AH23" s="129">
        <v>6.268118134361611</v>
      </c>
      <c r="AI23" s="124">
        <v>1817.93</v>
      </c>
      <c r="AJ23" s="118">
        <v>-0.6535911994710042</v>
      </c>
      <c r="AK23" s="118">
        <v>-6.422504761414527</v>
      </c>
      <c r="AL23" s="118">
        <v>-7.587002714545699</v>
      </c>
      <c r="AM23" s="124">
        <v>1967.18</v>
      </c>
      <c r="AN23" s="118">
        <v>5.588655223127548</v>
      </c>
      <c r="AO23" s="118">
        <v>2.7795483756361206</v>
      </c>
      <c r="AP23" s="118">
        <v>2.6197729738753006</v>
      </c>
      <c r="AQ23" s="124">
        <v>1916.96</v>
      </c>
      <c r="AR23" s="118">
        <v>4.658120591382575</v>
      </c>
      <c r="AS23" s="118">
        <v>-6.225816077447255</v>
      </c>
      <c r="AT23" s="118">
        <v>-4.030598707364819</v>
      </c>
      <c r="AU23" s="124">
        <v>1997.47</v>
      </c>
      <c r="AV23" s="127">
        <v>0.1840706189186525</v>
      </c>
      <c r="AW23" s="118">
        <v>-10.969918746295004</v>
      </c>
      <c r="AX23" s="125">
        <v>-13.827868852459012</v>
      </c>
      <c r="AY23" s="124">
        <v>2318</v>
      </c>
      <c r="AZ23" s="127">
        <v>-1.7596799349020142</v>
      </c>
      <c r="BA23" s="118">
        <v>15.050924179554892</v>
      </c>
      <c r="BB23" s="125">
        <v>12.501334679337228</v>
      </c>
    </row>
    <row r="24" spans="2:54" s="20" customFormat="1" ht="16.5" thickBot="1">
      <c r="B24" s="130">
        <v>2011</v>
      </c>
      <c r="C24" s="926">
        <v>1848.17</v>
      </c>
      <c r="D24" s="131">
        <v>-2.619751408142723</v>
      </c>
      <c r="F24" s="133" t="s">
        <v>37</v>
      </c>
      <c r="G24" s="134"/>
      <c r="H24" s="199"/>
      <c r="I24" s="1075"/>
      <c r="J24" s="199"/>
      <c r="K24" s="134">
        <v>3249.75</v>
      </c>
      <c r="L24" s="199">
        <v>0.30030678822969836</v>
      </c>
      <c r="M24" s="199">
        <v>8.905831099195716</v>
      </c>
      <c r="N24" s="199">
        <v>8.905831099195716</v>
      </c>
      <c r="O24" s="134">
        <v>2984</v>
      </c>
      <c r="P24" s="135">
        <v>-0.7348416048754358</v>
      </c>
      <c r="Q24" s="135">
        <v>-0.5568682078574749</v>
      </c>
      <c r="R24" s="136">
        <v>-0.5568682078574749</v>
      </c>
      <c r="S24" s="134">
        <v>3000.71</v>
      </c>
      <c r="T24" s="135">
        <v>-5.193533201267586</v>
      </c>
      <c r="U24" s="135">
        <v>-4.723334402296253</v>
      </c>
      <c r="V24" s="136">
        <v>-4.723334402296253</v>
      </c>
      <c r="W24" s="134">
        <v>3149.47</v>
      </c>
      <c r="X24" s="135">
        <v>1.5597691141852943</v>
      </c>
      <c r="Y24" s="135">
        <v>31.641490348845956</v>
      </c>
      <c r="Z24" s="136">
        <v>31.641490348845956</v>
      </c>
      <c r="AA24" s="134">
        <v>2392.46</v>
      </c>
      <c r="AB24" s="135">
        <v>8.443062474220264</v>
      </c>
      <c r="AC24" s="135">
        <v>24.1655984181272</v>
      </c>
      <c r="AD24" s="136">
        <v>24.1655984181272</v>
      </c>
      <c r="AE24" s="134">
        <v>1926.83</v>
      </c>
      <c r="AF24" s="135">
        <v>-0.2614033997970999</v>
      </c>
      <c r="AG24" s="135">
        <v>8.969421398799927</v>
      </c>
      <c r="AH24" s="136">
        <v>8.969421398799927</v>
      </c>
      <c r="AI24" s="134">
        <v>1768.23</v>
      </c>
      <c r="AJ24" s="137">
        <v>-2.7338786421919448</v>
      </c>
      <c r="AK24" s="135">
        <v>-8.980799917640404</v>
      </c>
      <c r="AL24" s="136">
        <v>-8.980799917640404</v>
      </c>
      <c r="AM24" s="134">
        <v>1942.7</v>
      </c>
      <c r="AN24" s="137">
        <v>-1.2444209477526225</v>
      </c>
      <c r="AO24" s="135">
        <v>1.500538145644148</v>
      </c>
      <c r="AP24" s="136">
        <v>1.500538145644148</v>
      </c>
      <c r="AQ24" s="134">
        <v>1913.98</v>
      </c>
      <c r="AR24" s="137">
        <v>-0.1554544695768323</v>
      </c>
      <c r="AS24" s="135">
        <v>-6.371592237664059</v>
      </c>
      <c r="AT24" s="136">
        <v>-6.371592237664059</v>
      </c>
      <c r="AU24" s="134">
        <v>2044.23</v>
      </c>
      <c r="AV24" s="138">
        <v>2.340961316064827</v>
      </c>
      <c r="AW24" s="139">
        <v>-8.885758984484692</v>
      </c>
      <c r="AX24" s="140">
        <v>-8.885758984484692</v>
      </c>
      <c r="AY24" s="134">
        <v>2243.59</v>
      </c>
      <c r="AZ24" s="138">
        <v>-3.2100949094046483</v>
      </c>
      <c r="BA24" s="139">
        <v>11.357680319243979</v>
      </c>
      <c r="BB24" s="140">
        <v>11.357680319243979</v>
      </c>
    </row>
    <row r="25" spans="2:11" s="20" customFormat="1" ht="15.75">
      <c r="B25" s="130">
        <v>2012</v>
      </c>
      <c r="C25" s="926">
        <v>1798.23</v>
      </c>
      <c r="D25" s="131">
        <f>100*(C25/C24-1)</f>
        <v>-2.702132379597122</v>
      </c>
      <c r="I25" s="1030"/>
      <c r="K25" s="141"/>
    </row>
    <row r="26" spans="2:7" s="20" customFormat="1" ht="15.75">
      <c r="B26" s="130">
        <v>2013</v>
      </c>
      <c r="C26" s="926">
        <v>1868.9</v>
      </c>
      <c r="D26" s="131">
        <f>100*(C26/C25-1)</f>
        <v>3.9299755871051056</v>
      </c>
      <c r="G26" s="1203"/>
    </row>
    <row r="27" spans="2:28" s="20" customFormat="1" ht="15.75">
      <c r="B27" s="130">
        <v>2014</v>
      </c>
      <c r="C27" s="926">
        <v>2000.68</v>
      </c>
      <c r="D27" s="131">
        <f>100*(C27/C26-1)</f>
        <v>7.051206592113002</v>
      </c>
      <c r="K27" s="141"/>
      <c r="AA27" s="141"/>
      <c r="AB27" s="141"/>
    </row>
    <row r="28" spans="2:28" s="20" customFormat="1" ht="15.75">
      <c r="B28" s="130">
        <v>2015</v>
      </c>
      <c r="C28" s="943">
        <v>2746.47</v>
      </c>
      <c r="D28" s="115">
        <v>37.27682587920105</v>
      </c>
      <c r="AA28" s="141"/>
      <c r="AB28" s="141"/>
    </row>
    <row r="29" spans="2:28" s="20" customFormat="1" ht="15.75">
      <c r="B29" s="114">
        <v>2016</v>
      </c>
      <c r="C29" s="943">
        <v>3053.42</v>
      </c>
      <c r="D29" s="115">
        <f>(C29/C28-1)*100</f>
        <v>11.176164312736002</v>
      </c>
      <c r="AA29" s="141"/>
      <c r="AB29" s="141"/>
    </row>
    <row r="30" spans="2:28" s="20" customFormat="1" ht="15.75">
      <c r="B30" s="114">
        <v>2017</v>
      </c>
      <c r="C30" s="943">
        <v>2951.15</v>
      </c>
      <c r="D30" s="943">
        <v>-3.349359079327441</v>
      </c>
      <c r="AA30" s="141"/>
      <c r="AB30" s="141"/>
    </row>
    <row r="31" spans="2:28" s="20" customFormat="1" ht="16.5" thickBot="1">
      <c r="B31" s="1245">
        <v>2018</v>
      </c>
      <c r="C31" s="1246">
        <v>2956.55</v>
      </c>
      <c r="D31" s="1246">
        <v>0.18297951645969146</v>
      </c>
      <c r="AA31" s="141"/>
      <c r="AB31" s="141"/>
    </row>
    <row r="32" spans="2:28" s="20" customFormat="1" ht="16.5" thickBot="1">
      <c r="B32" s="212"/>
      <c r="C32" s="1212"/>
      <c r="D32" s="836"/>
      <c r="AA32" s="141"/>
      <c r="AB32" s="141"/>
    </row>
    <row r="33" spans="3:30" s="20" customFormat="1" ht="15.75" customHeight="1" thickBot="1">
      <c r="C33" s="454" t="s">
        <v>778</v>
      </c>
      <c r="D33" s="835"/>
      <c r="E33" s="835"/>
      <c r="F33" s="835"/>
      <c r="G33" s="835"/>
      <c r="H33" s="835"/>
      <c r="I33" s="835"/>
      <c r="J33" s="835"/>
      <c r="K33" s="835"/>
      <c r="L33" s="835"/>
      <c r="M33" s="835"/>
      <c r="N33" s="835"/>
      <c r="O33" s="835"/>
      <c r="P33" s="835"/>
      <c r="Q33" s="835"/>
      <c r="R33" s="835"/>
      <c r="S33" s="835"/>
      <c r="T33" s="835"/>
      <c r="U33" s="835"/>
      <c r="V33" s="835"/>
      <c r="W33" s="835"/>
      <c r="X33" s="835"/>
      <c r="Y33" s="835"/>
      <c r="AD33" s="142"/>
    </row>
    <row r="34" spans="2:39" s="20" customFormat="1" ht="28.5" customHeight="1">
      <c r="B34" s="1430"/>
      <c r="C34" s="143">
        <v>2019</v>
      </c>
      <c r="D34" s="1026" t="s">
        <v>393</v>
      </c>
      <c r="E34" s="1027"/>
      <c r="F34" s="143">
        <v>2018</v>
      </c>
      <c r="G34" s="1026" t="s">
        <v>393</v>
      </c>
      <c r="H34" s="1027"/>
      <c r="I34" s="143">
        <v>2017</v>
      </c>
      <c r="J34" s="1026" t="s">
        <v>393</v>
      </c>
      <c r="K34" s="1027"/>
      <c r="L34" s="143">
        <v>2016</v>
      </c>
      <c r="M34" s="1432" t="s">
        <v>393</v>
      </c>
      <c r="N34" s="1433"/>
      <c r="O34" s="143">
        <v>2015</v>
      </c>
      <c r="P34" s="1432" t="s">
        <v>393</v>
      </c>
      <c r="Q34" s="1433"/>
      <c r="R34" s="143">
        <v>2014</v>
      </c>
      <c r="S34" s="1432" t="s">
        <v>393</v>
      </c>
      <c r="T34" s="1433"/>
      <c r="U34" s="143">
        <v>2013</v>
      </c>
      <c r="V34" s="1432" t="s">
        <v>393</v>
      </c>
      <c r="W34" s="1433"/>
      <c r="X34" s="143">
        <v>2012</v>
      </c>
      <c r="Y34" s="1437" t="s">
        <v>393</v>
      </c>
      <c r="Z34" s="1438"/>
      <c r="AA34" s="143">
        <v>2011</v>
      </c>
      <c r="AB34" s="1437" t="s">
        <v>393</v>
      </c>
      <c r="AC34" s="1438"/>
      <c r="AD34" s="143">
        <v>2010</v>
      </c>
      <c r="AE34" s="1437" t="s">
        <v>393</v>
      </c>
      <c r="AF34" s="1438"/>
      <c r="AG34" s="143">
        <v>2009</v>
      </c>
      <c r="AH34" s="1437" t="s">
        <v>393</v>
      </c>
      <c r="AI34" s="1438"/>
      <c r="AJ34" s="143">
        <v>2008</v>
      </c>
      <c r="AK34" s="1437" t="s">
        <v>393</v>
      </c>
      <c r="AL34" s="1438"/>
      <c r="AM34" s="144">
        <v>2007</v>
      </c>
    </row>
    <row r="35" spans="2:39" s="20" customFormat="1" ht="15" customHeight="1" thickBot="1">
      <c r="B35" s="1431"/>
      <c r="C35" s="145"/>
      <c r="D35" s="146" t="s">
        <v>226</v>
      </c>
      <c r="E35" s="147" t="s">
        <v>9</v>
      </c>
      <c r="F35" s="145"/>
      <c r="G35" s="146" t="s">
        <v>226</v>
      </c>
      <c r="H35" s="147" t="s">
        <v>9</v>
      </c>
      <c r="I35" s="145"/>
      <c r="J35" s="146" t="s">
        <v>226</v>
      </c>
      <c r="K35" s="147" t="s">
        <v>9</v>
      </c>
      <c r="L35" s="145"/>
      <c r="M35" s="146" t="s">
        <v>226</v>
      </c>
      <c r="N35" s="147" t="s">
        <v>9</v>
      </c>
      <c r="O35" s="145"/>
      <c r="P35" s="146" t="s">
        <v>226</v>
      </c>
      <c r="Q35" s="147" t="s">
        <v>9</v>
      </c>
      <c r="R35" s="145"/>
      <c r="S35" s="146" t="s">
        <v>226</v>
      </c>
      <c r="T35" s="147" t="s">
        <v>9</v>
      </c>
      <c r="U35" s="145"/>
      <c r="V35" s="146" t="s">
        <v>226</v>
      </c>
      <c r="W35" s="147" t="s">
        <v>9</v>
      </c>
      <c r="X35" s="145"/>
      <c r="Y35" s="146" t="s">
        <v>226</v>
      </c>
      <c r="Z35" s="147" t="s">
        <v>9</v>
      </c>
      <c r="AA35" s="145"/>
      <c r="AB35" s="146" t="s">
        <v>226</v>
      </c>
      <c r="AC35" s="147" t="s">
        <v>9</v>
      </c>
      <c r="AD35" s="145"/>
      <c r="AE35" s="146" t="s">
        <v>226</v>
      </c>
      <c r="AF35" s="147" t="s">
        <v>9</v>
      </c>
      <c r="AG35" s="145"/>
      <c r="AH35" s="146" t="s">
        <v>226</v>
      </c>
      <c r="AI35" s="147" t="s">
        <v>9</v>
      </c>
      <c r="AJ35" s="145"/>
      <c r="AK35" s="146" t="s">
        <v>226</v>
      </c>
      <c r="AL35" s="147" t="s">
        <v>9</v>
      </c>
      <c r="AM35" s="148"/>
    </row>
    <row r="36" spans="2:39" s="20" customFormat="1" ht="15" customHeight="1">
      <c r="B36" s="149" t="s">
        <v>16</v>
      </c>
      <c r="C36" s="150">
        <v>128.9</v>
      </c>
      <c r="D36" s="1072">
        <v>0.6088042460193677</v>
      </c>
      <c r="E36" s="152">
        <v>1.7203282828282873</v>
      </c>
      <c r="F36" s="150">
        <v>126.72</v>
      </c>
      <c r="G36" s="1072">
        <v>-0.2361832782239004</v>
      </c>
      <c r="H36" s="152">
        <v>4.978874989644599</v>
      </c>
      <c r="I36" s="150">
        <v>120.71</v>
      </c>
      <c r="J36" s="151">
        <v>0.39923479996673006</v>
      </c>
      <c r="K36" s="152">
        <v>-7.480646892005827</v>
      </c>
      <c r="L36" s="150">
        <v>130.47</v>
      </c>
      <c r="M36" s="151">
        <v>0.46200046200046696</v>
      </c>
      <c r="N36" s="152">
        <v>13.363454687635755</v>
      </c>
      <c r="O36" s="150">
        <v>115.09</v>
      </c>
      <c r="P36" s="151">
        <v>0.7528670226735423</v>
      </c>
      <c r="Q36" s="152">
        <v>6.1422115650650255</v>
      </c>
      <c r="R36" s="150">
        <v>108.43</v>
      </c>
      <c r="S36" s="151">
        <v>2.0325585772090093</v>
      </c>
      <c r="T36" s="152">
        <v>7.356435643564363</v>
      </c>
      <c r="U36" s="150">
        <v>101</v>
      </c>
      <c r="V36" s="151">
        <v>0.8890220757167056</v>
      </c>
      <c r="W36" s="152">
        <v>-0.18776558948512267</v>
      </c>
      <c r="X36" s="150">
        <v>101.19</v>
      </c>
      <c r="Y36" s="151">
        <v>-1.6904692509472574</v>
      </c>
      <c r="Z36" s="152">
        <v>-1.3069345557397916</v>
      </c>
      <c r="AA36" s="150">
        <v>102.53</v>
      </c>
      <c r="AB36" s="151">
        <v>-1.4513648596693574</v>
      </c>
      <c r="AC36" s="152">
        <v>-2.593577807334224</v>
      </c>
      <c r="AD36" s="150">
        <v>105.26</v>
      </c>
      <c r="AE36" s="151">
        <v>-2.78008681998706</v>
      </c>
      <c r="AF36" s="152">
        <v>-5.604878486234421</v>
      </c>
      <c r="AG36" s="150">
        <v>111.51</v>
      </c>
      <c r="AH36" s="151">
        <v>0.16168148746968924</v>
      </c>
      <c r="AI36" s="152">
        <v>-2.1241112964100806</v>
      </c>
      <c r="AJ36" s="150">
        <v>113.93</v>
      </c>
      <c r="AK36" s="151">
        <v>-0.46304385811636317</v>
      </c>
      <c r="AL36" s="152">
        <v>0.42309387395329523</v>
      </c>
      <c r="AM36" s="153">
        <v>113.45</v>
      </c>
    </row>
    <row r="37" spans="2:39" s="20" customFormat="1" ht="15">
      <c r="B37" s="154" t="s">
        <v>17</v>
      </c>
      <c r="C37" s="150">
        <v>126.81</v>
      </c>
      <c r="D37" s="1072">
        <v>-1.621411947245932</v>
      </c>
      <c r="E37" s="152">
        <v>2.696793002915454</v>
      </c>
      <c r="F37" s="150">
        <v>123.48</v>
      </c>
      <c r="G37" s="1072">
        <v>-2.5568181818181768</v>
      </c>
      <c r="H37" s="152">
        <v>3.2441471571906355</v>
      </c>
      <c r="I37" s="155">
        <v>119.6</v>
      </c>
      <c r="J37" s="156">
        <v>-0.9195592742937575</v>
      </c>
      <c r="K37" s="152">
        <v>-9.565217391304348</v>
      </c>
      <c r="L37" s="155">
        <v>132.25</v>
      </c>
      <c r="M37" s="156">
        <v>1.3642983061240122</v>
      </c>
      <c r="N37" s="152">
        <v>17.40944602272727</v>
      </c>
      <c r="O37" s="155">
        <v>112.64</v>
      </c>
      <c r="P37" s="156">
        <v>-2.1287687896428875</v>
      </c>
      <c r="Q37" s="157">
        <v>0.931899641577072</v>
      </c>
      <c r="R37" s="155">
        <v>111.6</v>
      </c>
      <c r="S37" s="156">
        <v>2.9235451443327287</v>
      </c>
      <c r="T37" s="157">
        <v>10.070026629845152</v>
      </c>
      <c r="U37" s="155">
        <v>101.39</v>
      </c>
      <c r="V37" s="156">
        <v>0.3861386138613865</v>
      </c>
      <c r="W37" s="157">
        <v>2.414141414141424</v>
      </c>
      <c r="X37" s="155">
        <v>99</v>
      </c>
      <c r="Y37" s="156">
        <v>-2.1642454788022514</v>
      </c>
      <c r="Z37" s="157">
        <v>-4.255319148936176</v>
      </c>
      <c r="AA37" s="155">
        <v>103.4</v>
      </c>
      <c r="AB37" s="156">
        <v>0.8485321369355425</v>
      </c>
      <c r="AC37" s="157">
        <v>2.416798732171177</v>
      </c>
      <c r="AD37" s="155">
        <v>100.96</v>
      </c>
      <c r="AE37" s="156">
        <v>-4.085122553676623</v>
      </c>
      <c r="AF37" s="157">
        <v>-15.5499790882476</v>
      </c>
      <c r="AG37" s="155">
        <v>119.55</v>
      </c>
      <c r="AH37" s="156">
        <v>7.210115684691942</v>
      </c>
      <c r="AI37" s="157">
        <v>9.427917620137304</v>
      </c>
      <c r="AJ37" s="155">
        <v>109.25</v>
      </c>
      <c r="AK37" s="156">
        <v>-4.107785482313709</v>
      </c>
      <c r="AL37" s="157">
        <v>-4.485049833887045</v>
      </c>
      <c r="AM37" s="158">
        <v>114.38</v>
      </c>
    </row>
    <row r="38" spans="2:39" s="20" customFormat="1" ht="15">
      <c r="B38" s="154" t="s">
        <v>18</v>
      </c>
      <c r="C38" s="150">
        <v>126.69</v>
      </c>
      <c r="D38" s="1072">
        <v>-0.0946297610598612</v>
      </c>
      <c r="E38" s="152">
        <v>3.395086917489598</v>
      </c>
      <c r="F38" s="150">
        <v>122.53</v>
      </c>
      <c r="G38" s="1072">
        <v>-0.7693553611921033</v>
      </c>
      <c r="H38" s="152">
        <v>0.6241274533957508</v>
      </c>
      <c r="I38" s="155">
        <v>121.77</v>
      </c>
      <c r="J38" s="156">
        <v>1.8143812709030094</v>
      </c>
      <c r="K38" s="152">
        <v>-3.3341271731364586</v>
      </c>
      <c r="L38" s="155">
        <v>125.97</v>
      </c>
      <c r="M38" s="156">
        <v>-4.748582230623821</v>
      </c>
      <c r="N38" s="152">
        <v>8.914058447172746</v>
      </c>
      <c r="O38" s="155">
        <v>115.66</v>
      </c>
      <c r="P38" s="156">
        <v>2.6811079545454586</v>
      </c>
      <c r="Q38" s="157">
        <v>6.373585946840787</v>
      </c>
      <c r="R38" s="155">
        <v>108.73</v>
      </c>
      <c r="S38" s="156">
        <v>-2.5716845878136163</v>
      </c>
      <c r="T38" s="157">
        <v>7.856363456006354</v>
      </c>
      <c r="U38" s="155">
        <v>100.81</v>
      </c>
      <c r="V38" s="156">
        <v>-0.5720485254956054</v>
      </c>
      <c r="W38" s="157">
        <v>2.5742775742775725</v>
      </c>
      <c r="X38" s="155">
        <v>98.28</v>
      </c>
      <c r="Y38" s="156">
        <v>-0.7272727272727209</v>
      </c>
      <c r="Z38" s="157">
        <v>-5.7898773006134885</v>
      </c>
      <c r="AA38" s="155">
        <v>104.32</v>
      </c>
      <c r="AB38" s="156">
        <v>0.8897485493229995</v>
      </c>
      <c r="AC38" s="157">
        <v>5.182496471062703</v>
      </c>
      <c r="AD38" s="155">
        <v>99.18</v>
      </c>
      <c r="AE38" s="156">
        <v>-1.7630744849445157</v>
      </c>
      <c r="AF38" s="157">
        <v>-15.71343588000339</v>
      </c>
      <c r="AG38" s="155">
        <v>117.67</v>
      </c>
      <c r="AH38" s="156">
        <v>-1.5725637808448267</v>
      </c>
      <c r="AI38" s="157">
        <v>11.482709616295605</v>
      </c>
      <c r="AJ38" s="155">
        <v>105.55</v>
      </c>
      <c r="AK38" s="156">
        <v>-3.3867276887871833</v>
      </c>
      <c r="AL38" s="157">
        <v>-7.298436676620412</v>
      </c>
      <c r="AM38" s="158">
        <v>113.86</v>
      </c>
    </row>
    <row r="39" spans="2:39" s="20" customFormat="1" ht="15">
      <c r="B39" s="154" t="s">
        <v>19</v>
      </c>
      <c r="C39" s="150">
        <v>126.72</v>
      </c>
      <c r="D39" s="1072">
        <v>0.023679848448976415</v>
      </c>
      <c r="E39" s="152">
        <v>6.228518735853794</v>
      </c>
      <c r="F39" s="150">
        <v>119.29</v>
      </c>
      <c r="G39" s="1072">
        <v>-2.644250387660163</v>
      </c>
      <c r="H39" s="152">
        <v>-0.5336446260318484</v>
      </c>
      <c r="I39" s="155">
        <v>119.93</v>
      </c>
      <c r="J39" s="156">
        <v>-1.5110454134844242</v>
      </c>
      <c r="K39" s="152">
        <v>-1.2434123847167244</v>
      </c>
      <c r="L39" s="155">
        <v>121.44</v>
      </c>
      <c r="M39" s="156">
        <v>-3.596094308168607</v>
      </c>
      <c r="N39" s="152">
        <v>7.697765164952108</v>
      </c>
      <c r="O39" s="155">
        <v>112.76</v>
      </c>
      <c r="P39" s="156">
        <v>-2.507349126750813</v>
      </c>
      <c r="Q39" s="157">
        <v>8.350148938214685</v>
      </c>
      <c r="R39" s="155">
        <v>104.07</v>
      </c>
      <c r="S39" s="156">
        <v>-4.285845672767419</v>
      </c>
      <c r="T39" s="157">
        <v>1.9894159153273083</v>
      </c>
      <c r="U39" s="155">
        <v>102.04</v>
      </c>
      <c r="V39" s="156">
        <v>1.2201170518797877</v>
      </c>
      <c r="W39" s="157">
        <v>3.9845103434219986</v>
      </c>
      <c r="X39" s="155">
        <v>98.13</v>
      </c>
      <c r="Y39" s="156">
        <v>-0.15262515262516319</v>
      </c>
      <c r="Z39" s="157">
        <v>-4.169921875000004</v>
      </c>
      <c r="AA39" s="155">
        <v>102.4</v>
      </c>
      <c r="AB39" s="156">
        <v>-1.8404907975460016</v>
      </c>
      <c r="AC39" s="157">
        <v>1.0459838168541458</v>
      </c>
      <c r="AD39" s="155">
        <v>101.34</v>
      </c>
      <c r="AE39" s="156">
        <v>2.177858439201441</v>
      </c>
      <c r="AF39" s="157">
        <v>-11.924213453850163</v>
      </c>
      <c r="AG39" s="155">
        <v>115.06</v>
      </c>
      <c r="AH39" s="156">
        <v>-2.2180674768420117</v>
      </c>
      <c r="AI39" s="157">
        <v>9.248006076718585</v>
      </c>
      <c r="AJ39" s="155">
        <v>105.32</v>
      </c>
      <c r="AK39" s="156">
        <v>-0.21790620558976848</v>
      </c>
      <c r="AL39" s="157">
        <v>-6.746945280680016</v>
      </c>
      <c r="AM39" s="158">
        <v>112.94</v>
      </c>
    </row>
    <row r="40" spans="2:39" s="20" customFormat="1" ht="15">
      <c r="B40" s="154" t="s">
        <v>20</v>
      </c>
      <c r="C40" s="150">
        <v>130.46</v>
      </c>
      <c r="D40" s="1072">
        <v>2.951388888888906</v>
      </c>
      <c r="E40" s="152">
        <v>7.73804608142703</v>
      </c>
      <c r="F40" s="150">
        <v>121.09</v>
      </c>
      <c r="G40" s="1072">
        <v>1.508927822952466</v>
      </c>
      <c r="H40" s="152">
        <v>-0.46033703247020386</v>
      </c>
      <c r="I40" s="155">
        <v>121.56</v>
      </c>
      <c r="J40" s="156">
        <v>1.3591261569248614</v>
      </c>
      <c r="K40" s="152">
        <v>1.3168861476912763</v>
      </c>
      <c r="L40" s="155">
        <v>119.98</v>
      </c>
      <c r="M40" s="156">
        <v>-1.2022397891963021</v>
      </c>
      <c r="N40" s="152">
        <v>7.096313487458716</v>
      </c>
      <c r="O40" s="155">
        <v>112.03</v>
      </c>
      <c r="P40" s="156">
        <v>-0.6473926924441376</v>
      </c>
      <c r="Q40" s="157">
        <v>8.766990291262132</v>
      </c>
      <c r="R40" s="155">
        <v>103</v>
      </c>
      <c r="S40" s="156">
        <v>-1.0281541270298789</v>
      </c>
      <c r="T40" s="157">
        <v>0.5074160811865625</v>
      </c>
      <c r="U40" s="155">
        <v>102.48</v>
      </c>
      <c r="V40" s="156">
        <v>0.43120344962759294</v>
      </c>
      <c r="W40" s="157">
        <v>5.399568034557234</v>
      </c>
      <c r="X40" s="155">
        <v>97.23</v>
      </c>
      <c r="Y40" s="156">
        <v>-0.9171507184347227</v>
      </c>
      <c r="Z40" s="157">
        <v>-3.7993469872365626</v>
      </c>
      <c r="AA40" s="155">
        <v>101.07</v>
      </c>
      <c r="AB40" s="156">
        <v>-1.2988281250000067</v>
      </c>
      <c r="AC40" s="157">
        <v>-0.13832625234661</v>
      </c>
      <c r="AD40" s="155">
        <v>101.21</v>
      </c>
      <c r="AE40" s="156">
        <v>-0.1282810341424967</v>
      </c>
      <c r="AF40" s="157">
        <v>-8.465225648910192</v>
      </c>
      <c r="AG40" s="155">
        <v>110.57</v>
      </c>
      <c r="AH40" s="156">
        <v>-3.902311837302286</v>
      </c>
      <c r="AI40" s="157">
        <v>4.419680800831038</v>
      </c>
      <c r="AJ40" s="155">
        <v>105.89</v>
      </c>
      <c r="AK40" s="156">
        <v>0.5412077478161859</v>
      </c>
      <c r="AL40" s="157">
        <v>-1.7353377876763165</v>
      </c>
      <c r="AM40" s="158">
        <v>107.76</v>
      </c>
    </row>
    <row r="41" spans="2:39" s="20" customFormat="1" ht="15">
      <c r="B41" s="154" t="s">
        <v>22</v>
      </c>
      <c r="C41" s="150"/>
      <c r="D41" s="1072"/>
      <c r="E41" s="152"/>
      <c r="F41" s="150">
        <v>121.85</v>
      </c>
      <c r="G41" s="1072">
        <v>0.6276323395821182</v>
      </c>
      <c r="H41" s="152">
        <v>-0.48999591670070286</v>
      </c>
      <c r="I41" s="155">
        <v>122.27</v>
      </c>
      <c r="J41" s="156">
        <v>0.5840737084567227</v>
      </c>
      <c r="K41" s="152">
        <v>2.420841011894792</v>
      </c>
      <c r="L41" s="155">
        <v>119.38</v>
      </c>
      <c r="M41" s="156">
        <v>-0.5000833472245447</v>
      </c>
      <c r="N41" s="152">
        <v>2.6571502278785797</v>
      </c>
      <c r="O41" s="155">
        <v>116.29</v>
      </c>
      <c r="P41" s="156">
        <v>3.8025528876193926</v>
      </c>
      <c r="Q41" s="157">
        <v>14.492468248498591</v>
      </c>
      <c r="R41" s="155">
        <v>101.57</v>
      </c>
      <c r="S41" s="156">
        <v>-1.3883495145631142</v>
      </c>
      <c r="T41" s="157">
        <v>-2.9153125597400242</v>
      </c>
      <c r="U41" s="155">
        <v>104.62</v>
      </c>
      <c r="V41" s="156">
        <v>2.0882123341139813</v>
      </c>
      <c r="W41" s="157">
        <v>7.92242624303694</v>
      </c>
      <c r="X41" s="155">
        <v>96.94</v>
      </c>
      <c r="Y41" s="156">
        <v>-0.2982618533374559</v>
      </c>
      <c r="Z41" s="157">
        <v>-3.1858583841006705</v>
      </c>
      <c r="AA41" s="155">
        <v>100.13</v>
      </c>
      <c r="AB41" s="156">
        <v>-0.9300484812506116</v>
      </c>
      <c r="AC41" s="157">
        <v>2.079722703639497</v>
      </c>
      <c r="AD41" s="155">
        <v>98.09</v>
      </c>
      <c r="AE41" s="156">
        <v>-3.0826993380100642</v>
      </c>
      <c r="AF41" s="157">
        <v>-8.275668599214503</v>
      </c>
      <c r="AG41" s="155">
        <v>106.94</v>
      </c>
      <c r="AH41" s="156">
        <v>-3.2829881523017024</v>
      </c>
      <c r="AI41" s="157">
        <v>4.750710157703986</v>
      </c>
      <c r="AJ41" s="155">
        <v>102.09</v>
      </c>
      <c r="AK41" s="156">
        <v>-3.5886297100764963</v>
      </c>
      <c r="AL41" s="157">
        <v>-2.446249402771139</v>
      </c>
      <c r="AM41" s="158">
        <v>104.65</v>
      </c>
    </row>
    <row r="42" spans="2:39" s="20" customFormat="1" ht="15">
      <c r="B42" s="154" t="s">
        <v>30</v>
      </c>
      <c r="C42" s="150"/>
      <c r="D42" s="1072"/>
      <c r="E42" s="152"/>
      <c r="F42" s="150">
        <v>121.94</v>
      </c>
      <c r="G42" s="1072">
        <v>0.07386130488304943</v>
      </c>
      <c r="H42" s="152">
        <v>-3.390904769450165</v>
      </c>
      <c r="I42" s="155">
        <v>125.94</v>
      </c>
      <c r="J42" s="156">
        <v>3.001553938006052</v>
      </c>
      <c r="K42" s="152">
        <v>6.242618525392274</v>
      </c>
      <c r="L42" s="155">
        <v>118.54</v>
      </c>
      <c r="M42" s="156">
        <v>-0.7036354498240804</v>
      </c>
      <c r="N42" s="152">
        <v>-2.7324197915811865</v>
      </c>
      <c r="O42" s="155">
        <v>121.87</v>
      </c>
      <c r="P42" s="156">
        <v>4.798348955198217</v>
      </c>
      <c r="Q42" s="157">
        <v>21.55395970476761</v>
      </c>
      <c r="R42" s="155">
        <v>100.26</v>
      </c>
      <c r="S42" s="156">
        <v>-1.28975091070197</v>
      </c>
      <c r="T42" s="157">
        <v>-3.8088841984073696</v>
      </c>
      <c r="U42" s="155">
        <v>104.23</v>
      </c>
      <c r="V42" s="156">
        <v>-0.37277767157331</v>
      </c>
      <c r="W42" s="157">
        <v>7.089283879584918</v>
      </c>
      <c r="X42" s="155">
        <v>97.33</v>
      </c>
      <c r="Y42" s="156">
        <v>0.4023107076542187</v>
      </c>
      <c r="Z42" s="157">
        <v>-3.019131127939423</v>
      </c>
      <c r="AA42" s="155">
        <v>100.36</v>
      </c>
      <c r="AB42" s="156">
        <v>0.22970138819535801</v>
      </c>
      <c r="AC42" s="157">
        <v>2.986146741918927</v>
      </c>
      <c r="AD42" s="155">
        <v>97.45</v>
      </c>
      <c r="AE42" s="156">
        <v>-0.6524620246712187</v>
      </c>
      <c r="AF42" s="157">
        <v>-7.2258187357197246</v>
      </c>
      <c r="AG42" s="155">
        <v>105.04</v>
      </c>
      <c r="AH42" s="156">
        <v>-1.7766972133906767</v>
      </c>
      <c r="AI42" s="157">
        <v>-2.487931674712207</v>
      </c>
      <c r="AJ42" s="155">
        <v>107.72</v>
      </c>
      <c r="AK42" s="156">
        <v>5.514741894406883</v>
      </c>
      <c r="AL42" s="157">
        <v>-0.2777263469727842</v>
      </c>
      <c r="AM42" s="158">
        <v>108.02</v>
      </c>
    </row>
    <row r="43" spans="2:39" s="20" customFormat="1" ht="15" customHeight="1">
      <c r="B43" s="154" t="s">
        <v>31</v>
      </c>
      <c r="C43" s="150"/>
      <c r="D43" s="1072"/>
      <c r="E43" s="152"/>
      <c r="F43" s="150">
        <v>121.19</v>
      </c>
      <c r="G43" s="1072">
        <v>-0.615056585205842</v>
      </c>
      <c r="H43" s="152">
        <v>-2.7055234425176655</v>
      </c>
      <c r="I43" s="155">
        <v>124.2</v>
      </c>
      <c r="J43" s="156">
        <v>-1.3816102906145766</v>
      </c>
      <c r="K43" s="152">
        <v>3.293413173652704</v>
      </c>
      <c r="L43" s="155">
        <v>120.24</v>
      </c>
      <c r="M43" s="156">
        <v>1.4341150666441704</v>
      </c>
      <c r="N43" s="152">
        <v>-7.222222222222219</v>
      </c>
      <c r="O43" s="155">
        <v>129.6</v>
      </c>
      <c r="P43" s="156">
        <v>6.342824320997775</v>
      </c>
      <c r="Q43" s="157">
        <v>28.354956917896402</v>
      </c>
      <c r="R43" s="155">
        <v>100.97</v>
      </c>
      <c r="S43" s="156">
        <v>0.7081587871534012</v>
      </c>
      <c r="T43" s="157">
        <v>-3.0439792586902215</v>
      </c>
      <c r="U43" s="155">
        <v>104.14</v>
      </c>
      <c r="V43" s="156">
        <v>-0.08634750071956354</v>
      </c>
      <c r="W43" s="157">
        <v>5.266349944405135</v>
      </c>
      <c r="X43" s="155">
        <v>98.93</v>
      </c>
      <c r="Y43" s="156">
        <v>1.6438919141066544</v>
      </c>
      <c r="Z43" s="157">
        <v>-1.8551587301587236</v>
      </c>
      <c r="AA43" s="155">
        <v>100.8</v>
      </c>
      <c r="AB43" s="156">
        <v>0.4384216819449893</v>
      </c>
      <c r="AC43" s="157">
        <v>5.296145408962705</v>
      </c>
      <c r="AD43" s="155">
        <v>95.73</v>
      </c>
      <c r="AE43" s="156">
        <v>-1.7650076962544836</v>
      </c>
      <c r="AF43" s="157">
        <v>-9.89269578313252</v>
      </c>
      <c r="AG43" s="155">
        <v>106.24</v>
      </c>
      <c r="AH43" s="156">
        <v>1.1424219345011366</v>
      </c>
      <c r="AI43" s="157">
        <v>-2.514222793173071</v>
      </c>
      <c r="AJ43" s="155">
        <v>108.98</v>
      </c>
      <c r="AK43" s="156">
        <v>1.1696992202005152</v>
      </c>
      <c r="AL43" s="157">
        <v>-3.557522123893797</v>
      </c>
      <c r="AM43" s="158">
        <v>113</v>
      </c>
    </row>
    <row r="44" spans="2:39" s="20" customFormat="1" ht="15" customHeight="1">
      <c r="B44" s="154" t="s">
        <v>34</v>
      </c>
      <c r="C44" s="150"/>
      <c r="D44" s="1072"/>
      <c r="E44" s="152"/>
      <c r="F44" s="150">
        <v>122.71</v>
      </c>
      <c r="G44" s="1072">
        <v>1.2542288967736681</v>
      </c>
      <c r="H44" s="152">
        <v>-0.9284676247376167</v>
      </c>
      <c r="I44" s="155">
        <v>123.42</v>
      </c>
      <c r="J44" s="156">
        <v>-0.6280193236715026</v>
      </c>
      <c r="K44" s="152">
        <v>3.9676522618145027</v>
      </c>
      <c r="L44" s="155">
        <v>118.71</v>
      </c>
      <c r="M44" s="156">
        <v>-1.2724550898203568</v>
      </c>
      <c r="N44" s="152">
        <v>-8.16184434473155</v>
      </c>
      <c r="O44" s="155">
        <v>129.26</v>
      </c>
      <c r="P44" s="156">
        <v>-0.2623456790123435</v>
      </c>
      <c r="Q44" s="157">
        <v>25.191283292978195</v>
      </c>
      <c r="R44" s="155">
        <v>103.25</v>
      </c>
      <c r="S44" s="156">
        <v>2.258096464296333</v>
      </c>
      <c r="T44" s="157">
        <v>-2.0491414476804803</v>
      </c>
      <c r="U44" s="155">
        <v>105.41</v>
      </c>
      <c r="V44" s="156">
        <v>1.2195121951219523</v>
      </c>
      <c r="W44" s="157">
        <v>6.02494467913901</v>
      </c>
      <c r="X44" s="155">
        <v>99.42</v>
      </c>
      <c r="Y44" s="156">
        <v>0.49529970686343905</v>
      </c>
      <c r="Z44" s="157">
        <v>-1.7297617870910331</v>
      </c>
      <c r="AA44" s="155">
        <v>101.17</v>
      </c>
      <c r="AB44" s="156">
        <v>0.36706349206350186</v>
      </c>
      <c r="AC44" s="157">
        <v>4.828515179774118</v>
      </c>
      <c r="AD44" s="155">
        <v>96.51</v>
      </c>
      <c r="AE44" s="156">
        <v>0.8147916013788725</v>
      </c>
      <c r="AF44" s="157">
        <v>-9.456797072896139</v>
      </c>
      <c r="AG44" s="155">
        <v>106.59</v>
      </c>
      <c r="AH44" s="156">
        <v>0.32944277108435394</v>
      </c>
      <c r="AI44" s="157">
        <v>-8.522142121524201</v>
      </c>
      <c r="AJ44" s="155">
        <v>116.52</v>
      </c>
      <c r="AK44" s="156">
        <v>6.9187006790236705</v>
      </c>
      <c r="AL44" s="157">
        <v>-0.14568514868454896</v>
      </c>
      <c r="AM44" s="158">
        <v>116.69</v>
      </c>
    </row>
    <row r="45" spans="2:39" s="20" customFormat="1" ht="15">
      <c r="B45" s="154" t="s">
        <v>35</v>
      </c>
      <c r="C45" s="150"/>
      <c r="D45" s="1072"/>
      <c r="E45" s="152"/>
      <c r="F45" s="150">
        <v>125.01</v>
      </c>
      <c r="G45" s="1072">
        <v>1.8743378697742674</v>
      </c>
      <c r="H45" s="152">
        <v>0.5873833279691043</v>
      </c>
      <c r="I45" s="155">
        <v>123.78</v>
      </c>
      <c r="J45" s="156">
        <v>0.2916869227029606</v>
      </c>
      <c r="K45" s="152">
        <v>4.2709123073035204</v>
      </c>
      <c r="L45" s="155">
        <v>118.71</v>
      </c>
      <c r="M45" s="156">
        <v>0</v>
      </c>
      <c r="N45" s="152">
        <v>-3.81623723869714</v>
      </c>
      <c r="O45" s="155">
        <v>123.42</v>
      </c>
      <c r="P45" s="156">
        <v>-4.51802568466656</v>
      </c>
      <c r="Q45" s="157">
        <v>17.789654514220278</v>
      </c>
      <c r="R45" s="155">
        <v>104.78</v>
      </c>
      <c r="S45" s="156">
        <v>1.4818401937046088</v>
      </c>
      <c r="T45" s="157">
        <v>0.4505800019173556</v>
      </c>
      <c r="U45" s="155">
        <v>104.31</v>
      </c>
      <c r="V45" s="156">
        <v>-1.0435442557632069</v>
      </c>
      <c r="W45" s="157">
        <v>4.876332193846777</v>
      </c>
      <c r="X45" s="155">
        <v>99.46</v>
      </c>
      <c r="Y45" s="156">
        <v>0.04023335345000323</v>
      </c>
      <c r="Z45" s="157">
        <v>-3.483745754488121</v>
      </c>
      <c r="AA45" s="155">
        <v>103.05</v>
      </c>
      <c r="AB45" s="156">
        <v>1.8582583769892302</v>
      </c>
      <c r="AC45" s="157">
        <v>3.881048387096775</v>
      </c>
      <c r="AD45" s="155">
        <v>99.2</v>
      </c>
      <c r="AE45" s="156">
        <v>2.787275929955446</v>
      </c>
      <c r="AF45" s="157">
        <v>-4.52358036573629</v>
      </c>
      <c r="AG45" s="155">
        <v>103.9</v>
      </c>
      <c r="AH45" s="156">
        <v>-2.5236889013978803</v>
      </c>
      <c r="AI45" s="157">
        <v>-12.031157395648117</v>
      </c>
      <c r="AJ45" s="155">
        <v>118.11</v>
      </c>
      <c r="AK45" s="156">
        <v>1.3645726055612872</v>
      </c>
      <c r="AL45" s="157">
        <v>5.0053342816500646</v>
      </c>
      <c r="AM45" s="158">
        <v>112.48</v>
      </c>
    </row>
    <row r="46" spans="2:39" s="20" customFormat="1" ht="15">
      <c r="B46" s="154" t="s">
        <v>36</v>
      </c>
      <c r="C46" s="150"/>
      <c r="D46" s="1072"/>
      <c r="E46" s="152"/>
      <c r="F46" s="150">
        <v>128.55</v>
      </c>
      <c r="G46" s="1072">
        <v>2.8317734581233545</v>
      </c>
      <c r="H46" s="152">
        <v>1.6768172111049529</v>
      </c>
      <c r="I46" s="946">
        <v>125.84</v>
      </c>
      <c r="J46" s="947">
        <v>1.6642430117951301</v>
      </c>
      <c r="K46" s="948">
        <v>2.4171888988361756</v>
      </c>
      <c r="L46" s="155">
        <v>122.87</v>
      </c>
      <c r="M46" s="156">
        <v>3.5043383034285336</v>
      </c>
      <c r="N46" s="152">
        <v>-0.17062073448163018</v>
      </c>
      <c r="O46" s="155">
        <v>123.08</v>
      </c>
      <c r="P46" s="156">
        <v>-0.27548209366391463</v>
      </c>
      <c r="Q46" s="157">
        <v>14.70643056849954</v>
      </c>
      <c r="R46" s="155">
        <v>107.3</v>
      </c>
      <c r="S46" s="156">
        <v>2.40503912960488</v>
      </c>
      <c r="T46" s="157">
        <v>2.2781431703364774</v>
      </c>
      <c r="U46" s="155">
        <v>104.91</v>
      </c>
      <c r="V46" s="156">
        <v>0.5752085130859896</v>
      </c>
      <c r="W46" s="157">
        <v>4.815665900689381</v>
      </c>
      <c r="X46" s="155">
        <v>100.09</v>
      </c>
      <c r="Y46" s="156">
        <v>0.6334204705409352</v>
      </c>
      <c r="Z46" s="157">
        <v>-3.013565891472869</v>
      </c>
      <c r="AA46" s="155">
        <v>103.2</v>
      </c>
      <c r="AB46" s="156">
        <v>0.14556040756914523</v>
      </c>
      <c r="AC46" s="157">
        <v>1.6748768472906406</v>
      </c>
      <c r="AD46" s="155">
        <v>101.5</v>
      </c>
      <c r="AE46" s="156">
        <v>2.318548387096775</v>
      </c>
      <c r="AF46" s="157">
        <v>-6.053313587560172</v>
      </c>
      <c r="AG46" s="155">
        <v>108.04</v>
      </c>
      <c r="AH46" s="156">
        <v>3.9846005774783366</v>
      </c>
      <c r="AI46" s="157">
        <v>-6.531706895060118</v>
      </c>
      <c r="AJ46" s="155">
        <v>115.59</v>
      </c>
      <c r="AK46" s="156">
        <v>-2.133604267208533</v>
      </c>
      <c r="AL46" s="157">
        <v>-1.1206159110350722</v>
      </c>
      <c r="AM46" s="158">
        <v>116.9</v>
      </c>
    </row>
    <row r="47" spans="2:39" s="20" customFormat="1" ht="15.75" thickBot="1">
      <c r="B47" s="159" t="s">
        <v>37</v>
      </c>
      <c r="C47" s="949"/>
      <c r="D47" s="950"/>
      <c r="E47" s="951"/>
      <c r="F47" s="949">
        <v>128.12</v>
      </c>
      <c r="G47" s="950">
        <v>-0.3345001944768611</v>
      </c>
      <c r="H47" s="951">
        <v>0.8660053534876422</v>
      </c>
      <c r="I47" s="949">
        <v>126.36</v>
      </c>
      <c r="J47" s="950">
        <v>0.4132231404958553</v>
      </c>
      <c r="K47" s="951">
        <v>5.098561091241782</v>
      </c>
      <c r="L47" s="160">
        <v>120.23</v>
      </c>
      <c r="M47" s="161">
        <v>-2.14861235452104</v>
      </c>
      <c r="N47" s="162">
        <v>-7.42280742280742</v>
      </c>
      <c r="O47" s="160">
        <v>129.87</v>
      </c>
      <c r="P47" s="161">
        <v>5.516737081572964</v>
      </c>
      <c r="Q47" s="162">
        <v>13.691674691412059</v>
      </c>
      <c r="R47" s="160">
        <v>114.23</v>
      </c>
      <c r="S47" s="161">
        <v>6.458527493010258</v>
      </c>
      <c r="T47" s="162">
        <v>7.490354756751683</v>
      </c>
      <c r="U47" s="160">
        <v>106.27</v>
      </c>
      <c r="V47" s="161">
        <v>1.2963492517395814</v>
      </c>
      <c r="W47" s="162">
        <v>6.153231445410046</v>
      </c>
      <c r="X47" s="160">
        <v>100.11</v>
      </c>
      <c r="Y47" s="161">
        <v>0.019982016185426943</v>
      </c>
      <c r="Z47" s="162">
        <v>-2.7397260273972712</v>
      </c>
      <c r="AA47" s="160">
        <v>102.93</v>
      </c>
      <c r="AB47" s="161">
        <v>-0.26162790697673577</v>
      </c>
      <c r="AC47" s="162">
        <v>-1.0668973471741672</v>
      </c>
      <c r="AD47" s="160">
        <v>104.04</v>
      </c>
      <c r="AE47" s="161">
        <v>2.5024630541871984</v>
      </c>
      <c r="AF47" s="162">
        <v>-3.9068994181213568</v>
      </c>
      <c r="AG47" s="160">
        <v>108.27</v>
      </c>
      <c r="AH47" s="161">
        <v>0.21288411699369458</v>
      </c>
      <c r="AI47" s="162">
        <v>-2.7485852869846394</v>
      </c>
      <c r="AJ47" s="160">
        <v>111.33</v>
      </c>
      <c r="AK47" s="161">
        <v>-3.6854399169478413</v>
      </c>
      <c r="AL47" s="162">
        <v>-2.734579765857059</v>
      </c>
      <c r="AM47" s="163">
        <v>114.46</v>
      </c>
    </row>
    <row r="48" s="20" customFormat="1" ht="15"/>
    <row r="49" spans="2:21" s="20" customFormat="1" ht="15"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</row>
    <row r="50" spans="2:23" s="20" customFormat="1" ht="15">
      <c r="B50" s="165" t="s">
        <v>123</v>
      </c>
      <c r="W50" s="166"/>
    </row>
    <row r="51" s="20" customFormat="1" ht="15"/>
    <row r="52" s="20" customFormat="1" ht="15"/>
    <row r="53" s="20" customFormat="1" ht="15"/>
    <row r="54" s="20" customFormat="1" ht="15">
      <c r="E54" s="167"/>
    </row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>
      <c r="D71" s="47"/>
    </row>
    <row r="72" s="20" customFormat="1" ht="15.75">
      <c r="B72" s="168"/>
    </row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pans="2:3" s="20" customFormat="1" ht="15.75">
      <c r="B86" s="168"/>
      <c r="C86" s="169"/>
    </row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>
      <c r="C99" s="169"/>
    </row>
    <row r="100" s="20" customFormat="1" ht="15.75">
      <c r="B100" s="168"/>
    </row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3.5" customHeight="1"/>
    <row r="107" spans="5:22" ht="15"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</sheetData>
  <sheetProtection/>
  <mergeCells count="34">
    <mergeCell ref="AK34:AL34"/>
    <mergeCell ref="AI10:AL10"/>
    <mergeCell ref="AM10:AP10"/>
    <mergeCell ref="AQ10:AT10"/>
    <mergeCell ref="AU10:AX10"/>
    <mergeCell ref="AY10:BB10"/>
    <mergeCell ref="AZ11:BB11"/>
    <mergeCell ref="AJ11:AL11"/>
    <mergeCell ref="AN11:AP11"/>
    <mergeCell ref="AR11:AT11"/>
    <mergeCell ref="AV11:AX11"/>
    <mergeCell ref="B2:Y2"/>
    <mergeCell ref="C10:C11"/>
    <mergeCell ref="D10:D11"/>
    <mergeCell ref="T11:V11"/>
    <mergeCell ref="S10:V10"/>
    <mergeCell ref="B10:B11"/>
    <mergeCell ref="X11:Z11"/>
    <mergeCell ref="K10:N10"/>
    <mergeCell ref="AF11:AH11"/>
    <mergeCell ref="AE10:AH10"/>
    <mergeCell ref="AE34:AF34"/>
    <mergeCell ref="O10:R10"/>
    <mergeCell ref="AH34:AI34"/>
    <mergeCell ref="AB34:AC34"/>
    <mergeCell ref="Y34:Z34"/>
    <mergeCell ref="V34:W34"/>
    <mergeCell ref="B34:B35"/>
    <mergeCell ref="M34:N34"/>
    <mergeCell ref="P34:Q34"/>
    <mergeCell ref="S34:T34"/>
    <mergeCell ref="W10:Z10"/>
    <mergeCell ref="AA10:AD10"/>
    <mergeCell ref="G10:J10"/>
  </mergeCells>
  <hyperlinks>
    <hyperlink ref="B1" location="'Indice '!A1" display="INDICE "/>
    <hyperlink ref="D6" location="'Mercado Cambiario '!F16" display="Tasa de cambio fin de mes 2009"/>
    <hyperlink ref="D7" location="'Mercado Cambiario '!A16" display="TRM promedio anual 1999-2008"/>
    <hyperlink ref="D8" location="'Mercado Cambiario '!A33" display="Tasa de cambio real Base 1994"/>
    <hyperlink ref="B50" location="'Mercado Cambiario '!A8" display="ARRIBA "/>
  </hyperlinks>
  <printOptions/>
  <pageMargins left="0.38" right="0.25" top="0.38" bottom="0.39" header="0" footer="0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DM40"/>
  <sheetViews>
    <sheetView zoomScalePageLayoutView="0" workbookViewId="0" topLeftCell="A1">
      <pane xSplit="2" ySplit="9" topLeftCell="J10" activePane="bottomRight" state="frozen"/>
      <selection pane="topLeft" activeCell="P54" sqref="P54"/>
      <selection pane="topRight" activeCell="P54" sqref="P54"/>
      <selection pane="bottomLeft" activeCell="P54" sqref="P54"/>
      <selection pane="bottomRight" activeCell="R14" sqref="R14"/>
    </sheetView>
  </sheetViews>
  <sheetFormatPr defaultColWidth="11.421875" defaultRowHeight="12.75"/>
  <cols>
    <col min="1" max="1" width="3.421875" style="7" customWidth="1"/>
    <col min="2" max="2" width="32.140625" style="7" customWidth="1"/>
    <col min="3" max="3" width="20.00390625" style="7" customWidth="1"/>
    <col min="4" max="4" width="12.421875" style="7" customWidth="1"/>
    <col min="5" max="5" width="11.421875" style="7" customWidth="1"/>
    <col min="6" max="6" width="11.28125" style="7" bestFit="1" customWidth="1"/>
    <col min="7" max="8" width="12.8515625" style="7" bestFit="1" customWidth="1"/>
    <col min="9" max="10" width="13.28125" style="7" bestFit="1" customWidth="1"/>
    <col min="11" max="12" width="13.7109375" style="7" bestFit="1" customWidth="1"/>
    <col min="13" max="13" width="12.28125" style="7" bestFit="1" customWidth="1"/>
    <col min="14" max="14" width="12.8515625" style="7" bestFit="1" customWidth="1"/>
    <col min="15" max="16" width="12.7109375" style="7" bestFit="1" customWidth="1"/>
    <col min="17" max="17" width="12.140625" style="7" bestFit="1" customWidth="1"/>
    <col min="18" max="18" width="12.8515625" style="7" bestFit="1" customWidth="1"/>
    <col min="19" max="19" width="11.7109375" style="7" bestFit="1" customWidth="1"/>
    <col min="20" max="20" width="11.28125" style="7" bestFit="1" customWidth="1"/>
    <col min="21" max="21" width="12.8515625" style="7" bestFit="1" customWidth="1"/>
    <col min="22" max="22" width="12.28125" style="7" bestFit="1" customWidth="1"/>
    <col min="23" max="23" width="13.28125" style="7" bestFit="1" customWidth="1"/>
    <col min="24" max="24" width="12.421875" style="7" bestFit="1" customWidth="1"/>
    <col min="25" max="25" width="13.7109375" style="7" bestFit="1" customWidth="1"/>
    <col min="26" max="26" width="12.28125" style="7" bestFit="1" customWidth="1"/>
    <col min="27" max="27" width="11.421875" style="7" bestFit="1" customWidth="1"/>
    <col min="28" max="28" width="12.8515625" style="7" bestFit="1" customWidth="1"/>
    <col min="29" max="29" width="12.7109375" style="7" bestFit="1" customWidth="1"/>
    <col min="30" max="30" width="12.140625" style="7" bestFit="1" customWidth="1"/>
    <col min="31" max="31" width="12.8515625" style="7" bestFit="1" customWidth="1"/>
    <col min="32" max="32" width="11.7109375" style="7" bestFit="1" customWidth="1"/>
    <col min="33" max="33" width="11.28125" style="7" bestFit="1" customWidth="1"/>
    <col min="34" max="34" width="12.8515625" style="7" bestFit="1" customWidth="1"/>
    <col min="35" max="35" width="12.28125" style="7" bestFit="1" customWidth="1"/>
    <col min="36" max="36" width="13.28125" style="7" bestFit="1" customWidth="1"/>
    <col min="37" max="37" width="12.421875" style="7" bestFit="1" customWidth="1"/>
    <col min="38" max="38" width="13.7109375" style="7" bestFit="1" customWidth="1"/>
    <col min="39" max="39" width="12.28125" style="7" bestFit="1" customWidth="1"/>
    <col min="40" max="40" width="11.421875" style="7" bestFit="1" customWidth="1"/>
    <col min="41" max="41" width="12.8515625" style="7" bestFit="1" customWidth="1"/>
    <col min="42" max="42" width="12.7109375" style="7" bestFit="1" customWidth="1"/>
    <col min="43" max="43" width="13.28125" style="7" customWidth="1"/>
    <col min="44" max="44" width="12.8515625" style="7" bestFit="1" customWidth="1"/>
    <col min="45" max="45" width="11.421875" style="7" customWidth="1"/>
    <col min="46" max="46" width="13.28125" style="7" customWidth="1"/>
    <col min="47" max="47" width="12.8515625" style="7" customWidth="1"/>
    <col min="48" max="48" width="13.8515625" style="7" customWidth="1"/>
    <col min="49" max="49" width="13.421875" style="7" customWidth="1"/>
    <col min="50" max="50" width="14.28125" style="7" customWidth="1"/>
    <col min="51" max="51" width="13.7109375" style="7" bestFit="1" customWidth="1"/>
    <col min="52" max="52" width="17.421875" style="7" customWidth="1"/>
    <col min="53" max="53" width="15.140625" style="7" customWidth="1"/>
    <col min="54" max="55" width="12.7109375" style="7" bestFit="1" customWidth="1"/>
    <col min="56" max="56" width="15.57421875" style="7" customWidth="1"/>
    <col min="57" max="57" width="12.8515625" style="7" bestFit="1" customWidth="1"/>
    <col min="58" max="58" width="12.140625" style="7" bestFit="1" customWidth="1"/>
    <col min="59" max="59" width="11.421875" style="7" customWidth="1"/>
    <col min="60" max="60" width="14.28125" style="7" customWidth="1"/>
    <col min="61" max="61" width="13.00390625" style="7" customWidth="1"/>
    <col min="62" max="62" width="14.00390625" style="7" customWidth="1"/>
    <col min="63" max="63" width="13.57421875" style="7" customWidth="1"/>
    <col min="64" max="64" width="13.7109375" style="7" bestFit="1" customWidth="1"/>
    <col min="65" max="65" width="12.28125" style="7" bestFit="1" customWidth="1"/>
    <col min="66" max="66" width="11.421875" style="7" customWidth="1"/>
    <col min="67" max="68" width="12.8515625" style="7" bestFit="1" customWidth="1"/>
    <col min="69" max="69" width="12.8515625" style="7" customWidth="1"/>
    <col min="70" max="70" width="14.140625" style="7" customWidth="1"/>
    <col min="71" max="71" width="15.00390625" style="7" customWidth="1"/>
    <col min="72" max="72" width="11.421875" style="7" customWidth="1"/>
    <col min="73" max="73" width="12.8515625" style="7" bestFit="1" customWidth="1"/>
    <col min="74" max="74" width="12.28125" style="7" bestFit="1" customWidth="1"/>
    <col min="75" max="75" width="13.28125" style="7" bestFit="1" customWidth="1"/>
    <col min="76" max="76" width="12.421875" style="7" bestFit="1" customWidth="1"/>
    <col min="77" max="77" width="13.7109375" style="7" bestFit="1" customWidth="1"/>
    <col min="78" max="78" width="12.28125" style="7" bestFit="1" customWidth="1"/>
    <col min="79" max="79" width="11.421875" style="7" customWidth="1"/>
    <col min="80" max="80" width="12.8515625" style="7" bestFit="1" customWidth="1"/>
    <col min="81" max="81" width="12.7109375" style="7" bestFit="1" customWidth="1"/>
    <col min="82" max="82" width="12.140625" style="7" bestFit="1" customWidth="1"/>
    <col min="83" max="83" width="14.28125" style="7" customWidth="1"/>
    <col min="84" max="84" width="11.421875" style="7" customWidth="1"/>
    <col min="85" max="85" width="12.8515625" style="7" bestFit="1" customWidth="1"/>
    <col min="86" max="86" width="12.28125" style="7" bestFit="1" customWidth="1"/>
    <col min="87" max="87" width="13.28125" style="7" bestFit="1" customWidth="1"/>
    <col min="88" max="88" width="12.421875" style="7" bestFit="1" customWidth="1"/>
    <col min="89" max="89" width="13.7109375" style="7" bestFit="1" customWidth="1"/>
    <col min="90" max="90" width="12.28125" style="7" bestFit="1" customWidth="1"/>
    <col min="91" max="97" width="11.421875" style="7" customWidth="1"/>
    <col min="98" max="98" width="12.8515625" style="7" bestFit="1" customWidth="1"/>
    <col min="99" max="116" width="11.421875" style="7" customWidth="1"/>
    <col min="117" max="117" width="12.57421875" style="7" customWidth="1"/>
    <col min="118" max="122" width="11.421875" style="7" customWidth="1"/>
    <col min="123" max="123" width="16.7109375" style="7" customWidth="1"/>
    <col min="124" max="16384" width="11.421875" style="7" customWidth="1"/>
  </cols>
  <sheetData>
    <row r="1" ht="12.75">
      <c r="B1" s="41" t="s">
        <v>122</v>
      </c>
    </row>
    <row r="2" ht="15.75">
      <c r="B2" s="42" t="s">
        <v>516</v>
      </c>
    </row>
    <row r="3" spans="1:9" s="20" customFormat="1" ht="17.25">
      <c r="A3" s="43"/>
      <c r="B3" s="43"/>
      <c r="C3" s="43"/>
      <c r="D3" s="43"/>
      <c r="E3" s="43"/>
      <c r="F3" s="43"/>
      <c r="G3" s="43"/>
      <c r="H3" s="43"/>
      <c r="I3" s="43"/>
    </row>
    <row r="4" spans="1:9" s="20" customFormat="1" ht="17.25">
      <c r="A4" s="43"/>
      <c r="B4" s="43"/>
      <c r="C4" s="43"/>
      <c r="D4" s="44" t="s">
        <v>284</v>
      </c>
      <c r="E4" s="45" t="s">
        <v>289</v>
      </c>
      <c r="F4" s="43"/>
      <c r="G4" s="43"/>
      <c r="H4" s="43"/>
      <c r="I4" s="43"/>
    </row>
    <row r="5" spans="1:9" s="20" customFormat="1" ht="17.25">
      <c r="A5" s="43"/>
      <c r="B5" s="43"/>
      <c r="C5" s="43"/>
      <c r="D5" s="44" t="s">
        <v>284</v>
      </c>
      <c r="E5" s="46" t="s">
        <v>886</v>
      </c>
      <c r="F5" s="43"/>
      <c r="G5" s="43"/>
      <c r="H5" s="43"/>
      <c r="I5" s="43"/>
    </row>
    <row r="6" s="20" customFormat="1" ht="15">
      <c r="C6" s="47"/>
    </row>
    <row r="7" spans="2:8" s="20" customFormat="1" ht="15.75">
      <c r="B7" s="1322" t="s">
        <v>244</v>
      </c>
      <c r="C7" s="1322"/>
      <c r="D7" s="1322"/>
      <c r="E7" s="1322"/>
      <c r="F7" s="1322"/>
      <c r="G7" s="1322"/>
      <c r="H7" s="1322"/>
    </row>
    <row r="8" spans="2:3" s="20" customFormat="1" ht="19.5" thickBot="1">
      <c r="B8" s="48"/>
      <c r="C8" s="49"/>
    </row>
    <row r="9" spans="2:18" s="20" customFormat="1" ht="15.75" thickBot="1">
      <c r="B9" s="50"/>
      <c r="C9" s="51">
        <v>2004</v>
      </c>
      <c r="D9" s="51">
        <v>2005</v>
      </c>
      <c r="E9" s="51">
        <v>2006</v>
      </c>
      <c r="F9" s="52">
        <v>2007</v>
      </c>
      <c r="G9" s="53">
        <v>2008</v>
      </c>
      <c r="H9" s="53">
        <v>2009</v>
      </c>
      <c r="I9" s="53">
        <v>2010</v>
      </c>
      <c r="J9" s="53">
        <v>2011</v>
      </c>
      <c r="K9" s="53">
        <v>2012</v>
      </c>
      <c r="L9" s="53">
        <v>2013</v>
      </c>
      <c r="M9" s="53">
        <v>2014</v>
      </c>
      <c r="N9" s="53">
        <v>2015</v>
      </c>
      <c r="O9" s="53">
        <v>2016</v>
      </c>
      <c r="P9" s="53">
        <v>2017</v>
      </c>
      <c r="Q9" s="53">
        <v>2018</v>
      </c>
      <c r="R9" s="53">
        <v>2019</v>
      </c>
    </row>
    <row r="10" spans="2:18" s="20" customFormat="1" ht="15">
      <c r="B10" s="54" t="s">
        <v>16</v>
      </c>
      <c r="C10" s="55">
        <v>11238.45</v>
      </c>
      <c r="D10" s="55">
        <v>13738.413942009998</v>
      </c>
      <c r="E10" s="55">
        <v>14741.23614436</v>
      </c>
      <c r="F10" s="56">
        <v>16446.57678221</v>
      </c>
      <c r="G10" s="57">
        <v>21367.99244563</v>
      </c>
      <c r="H10" s="58">
        <v>23621.15180517</v>
      </c>
      <c r="I10" s="58">
        <v>25259.19348164</v>
      </c>
      <c r="J10" s="58">
        <v>28896.213797219996</v>
      </c>
      <c r="K10" s="58">
        <v>32518.33368344</v>
      </c>
      <c r="L10" s="58">
        <v>37862.511211209996</v>
      </c>
      <c r="M10" s="58">
        <v>43710.501691920006</v>
      </c>
      <c r="N10" s="58">
        <v>47067.15645907</v>
      </c>
      <c r="O10" s="58">
        <v>46734.29443576</v>
      </c>
      <c r="P10" s="58">
        <v>46981.58866254</v>
      </c>
      <c r="Q10" s="58">
        <v>47783.92828078</v>
      </c>
      <c r="R10" s="58">
        <v>49208.62735202</v>
      </c>
    </row>
    <row r="11" spans="2:18" s="20" customFormat="1" ht="15">
      <c r="B11" s="59" t="s">
        <v>17</v>
      </c>
      <c r="C11" s="60">
        <v>11288.97</v>
      </c>
      <c r="D11" s="60">
        <v>13838.88203583</v>
      </c>
      <c r="E11" s="60">
        <v>15103.27038127</v>
      </c>
      <c r="F11" s="61">
        <v>17590.767287709998</v>
      </c>
      <c r="G11" s="58">
        <v>21843.11329572</v>
      </c>
      <c r="H11" s="58">
        <v>23341.546554499997</v>
      </c>
      <c r="I11" s="58">
        <v>25205.29795711</v>
      </c>
      <c r="J11" s="58">
        <v>29311.899167580003</v>
      </c>
      <c r="K11" s="58">
        <v>32818.293916849994</v>
      </c>
      <c r="L11" s="58">
        <v>38535.78854906</v>
      </c>
      <c r="M11" s="58">
        <v>44026.86165039</v>
      </c>
      <c r="N11" s="58">
        <v>47055.25609891</v>
      </c>
      <c r="O11" s="58">
        <v>46849.39326763</v>
      </c>
      <c r="P11" s="58">
        <v>46985.58374122</v>
      </c>
      <c r="Q11" s="58">
        <v>47636.76310555</v>
      </c>
      <c r="R11" s="58">
        <v>50498.26880262</v>
      </c>
    </row>
    <row r="12" spans="2:18" s="20" customFormat="1" ht="15">
      <c r="B12" s="59" t="s">
        <v>18</v>
      </c>
      <c r="C12" s="60">
        <v>11329.89</v>
      </c>
      <c r="D12" s="60">
        <v>12779.6157138</v>
      </c>
      <c r="E12" s="60">
        <v>15153.19771098</v>
      </c>
      <c r="F12" s="61">
        <v>18993.18166691</v>
      </c>
      <c r="G12" s="58">
        <v>22130.06062787</v>
      </c>
      <c r="H12" s="58">
        <v>23840.956199809996</v>
      </c>
      <c r="I12" s="58">
        <v>25501.03547147</v>
      </c>
      <c r="J12" s="58">
        <v>29846.610429170003</v>
      </c>
      <c r="K12" s="58">
        <v>33121.73533704</v>
      </c>
      <c r="L12" s="58">
        <v>39334.92705327</v>
      </c>
      <c r="M12" s="58">
        <v>44298.38236066</v>
      </c>
      <c r="N12" s="58">
        <v>46913.632414420004</v>
      </c>
      <c r="O12" s="58">
        <v>47224.95956759</v>
      </c>
      <c r="P12" s="58">
        <v>46931.685589639994</v>
      </c>
      <c r="Q12" s="58">
        <v>47608.30864201999</v>
      </c>
      <c r="R12" s="58">
        <v>51260.992004260006</v>
      </c>
    </row>
    <row r="13" spans="2:18" s="20" customFormat="1" ht="15">
      <c r="B13" s="59" t="s">
        <v>19</v>
      </c>
      <c r="C13" s="60">
        <v>11429.94</v>
      </c>
      <c r="D13" s="60">
        <v>13274.38749114</v>
      </c>
      <c r="E13" s="60">
        <v>15106.38225782</v>
      </c>
      <c r="F13" s="61">
        <v>19775.81543557</v>
      </c>
      <c r="G13" s="58">
        <v>22209.34535381</v>
      </c>
      <c r="H13" s="58">
        <v>23413.65965449</v>
      </c>
      <c r="I13" s="58">
        <v>25905.52198144</v>
      </c>
      <c r="J13" s="58">
        <v>30555.51142631</v>
      </c>
      <c r="K13" s="58">
        <v>33554.52303138</v>
      </c>
      <c r="L13" s="58">
        <v>40089.662205689994</v>
      </c>
      <c r="M13" s="58">
        <v>44642.40032625</v>
      </c>
      <c r="N13" s="58">
        <v>47172.99045877</v>
      </c>
      <c r="O13" s="58">
        <v>47292.94976493</v>
      </c>
      <c r="P13" s="58">
        <v>46935.77455147</v>
      </c>
      <c r="Q13" s="58">
        <v>47504.24849702</v>
      </c>
      <c r="R13" s="58">
        <v>51521.6708489</v>
      </c>
    </row>
    <row r="14" spans="2:18" s="20" customFormat="1" ht="15">
      <c r="B14" s="59" t="s">
        <v>20</v>
      </c>
      <c r="C14" s="60">
        <v>11364.60398378</v>
      </c>
      <c r="D14" s="60">
        <v>13404.54238646</v>
      </c>
      <c r="E14" s="60">
        <v>14595.40574649</v>
      </c>
      <c r="F14" s="61">
        <v>20409.351288439997</v>
      </c>
      <c r="G14" s="58">
        <v>22377.80792933</v>
      </c>
      <c r="H14" s="58">
        <v>23584.689629469998</v>
      </c>
      <c r="I14" s="58">
        <v>25933.86099508</v>
      </c>
      <c r="J14" s="58">
        <v>30811.647341239997</v>
      </c>
      <c r="K14" s="58">
        <v>33669.15465741</v>
      </c>
      <c r="L14" s="58">
        <v>40509.259158910005</v>
      </c>
      <c r="M14" s="58">
        <v>45036.16826776</v>
      </c>
      <c r="N14" s="58">
        <v>47005.46656512</v>
      </c>
      <c r="O14" s="58">
        <v>47532.46250514</v>
      </c>
      <c r="P14" s="58">
        <v>47152.53980738</v>
      </c>
      <c r="Q14" s="58">
        <v>47603.01289761</v>
      </c>
      <c r="R14" s="58">
        <v>51975.23001859</v>
      </c>
    </row>
    <row r="15" spans="2:18" s="20" customFormat="1" ht="15">
      <c r="B15" s="59" t="s">
        <v>41</v>
      </c>
      <c r="C15" s="60">
        <v>11587.829061</v>
      </c>
      <c r="D15" s="60">
        <v>13725.097549</v>
      </c>
      <c r="E15" s="60">
        <v>14461.24250873</v>
      </c>
      <c r="F15" s="61">
        <v>19994.40923489</v>
      </c>
      <c r="G15" s="58">
        <v>22847.51256434</v>
      </c>
      <c r="H15" s="58">
        <v>23723.36067806</v>
      </c>
      <c r="I15" s="58">
        <v>26402.21885834</v>
      </c>
      <c r="J15" s="58">
        <v>31197.828753060003</v>
      </c>
      <c r="K15" s="58">
        <v>34265.52676951</v>
      </c>
      <c r="L15" s="58">
        <v>40816.74644978</v>
      </c>
      <c r="M15" s="58">
        <v>45501.635568369995</v>
      </c>
      <c r="N15" s="58">
        <v>46975.765324240005</v>
      </c>
      <c r="O15" s="58">
        <v>47025.08497470999</v>
      </c>
      <c r="P15" s="58">
        <v>47234.34658908001</v>
      </c>
      <c r="Q15" s="58">
        <v>47491.08260498</v>
      </c>
      <c r="R15" s="58"/>
    </row>
    <row r="16" spans="2:18" s="20" customFormat="1" ht="15">
      <c r="B16" s="62" t="s">
        <v>42</v>
      </c>
      <c r="C16" s="60">
        <v>11763.55102929</v>
      </c>
      <c r="D16" s="60">
        <v>13862.98230024</v>
      </c>
      <c r="E16" s="60">
        <v>14688.42759695</v>
      </c>
      <c r="F16" s="61">
        <v>20195.71220779</v>
      </c>
      <c r="G16" s="58">
        <v>23345.58240486</v>
      </c>
      <c r="H16" s="58">
        <v>24122.439692829998</v>
      </c>
      <c r="I16" s="58">
        <v>26665.02190603</v>
      </c>
      <c r="J16" s="58">
        <v>32144.60143853</v>
      </c>
      <c r="K16" s="58">
        <v>34712.562788100004</v>
      </c>
      <c r="L16" s="58">
        <v>41524.02907456</v>
      </c>
      <c r="M16" s="58">
        <v>46091.98264266</v>
      </c>
      <c r="N16" s="58">
        <v>46845.79515359001</v>
      </c>
      <c r="O16" s="58">
        <v>47091.18591187</v>
      </c>
      <c r="P16" s="58">
        <v>47531.091863769994</v>
      </c>
      <c r="Q16" s="58">
        <v>47518.16622729001</v>
      </c>
      <c r="R16" s="58"/>
    </row>
    <row r="17" spans="2:18" s="20" customFormat="1" ht="15">
      <c r="B17" s="63" t="s">
        <v>292</v>
      </c>
      <c r="C17" s="60">
        <v>12106.66778509</v>
      </c>
      <c r="D17" s="60">
        <v>15076.65869293</v>
      </c>
      <c r="E17" s="60">
        <v>14982.42420566</v>
      </c>
      <c r="F17" s="61">
        <v>20110.68020231</v>
      </c>
      <c r="G17" s="58">
        <v>23638.88199396</v>
      </c>
      <c r="H17" s="58">
        <v>25238.935800429997</v>
      </c>
      <c r="I17" s="58">
        <v>26701.899479969998</v>
      </c>
      <c r="J17" s="58">
        <v>32355.269486650002</v>
      </c>
      <c r="K17" s="58">
        <v>35270.043504530004</v>
      </c>
      <c r="L17" s="58">
        <v>42092.88634036</v>
      </c>
      <c r="M17" s="58">
        <v>46705.06165644</v>
      </c>
      <c r="N17" s="58">
        <v>46703.27593727</v>
      </c>
      <c r="O17" s="58">
        <v>47036.52510325</v>
      </c>
      <c r="P17" s="58">
        <v>47568.61012524</v>
      </c>
      <c r="Q17" s="58">
        <v>47537.14419416</v>
      </c>
      <c r="R17" s="58"/>
    </row>
    <row r="18" spans="2:18" s="20" customFormat="1" ht="15">
      <c r="B18" s="59" t="s">
        <v>34</v>
      </c>
      <c r="C18" s="60">
        <v>12115.25</v>
      </c>
      <c r="D18" s="60">
        <v>14932.645563760001</v>
      </c>
      <c r="E18" s="60">
        <v>15013.287068900001</v>
      </c>
      <c r="F18" s="61">
        <v>20547.9452368</v>
      </c>
      <c r="G18" s="58">
        <v>24082.28907569</v>
      </c>
      <c r="H18" s="58">
        <v>25122.60362607</v>
      </c>
      <c r="I18" s="58">
        <v>27286.078621710003</v>
      </c>
      <c r="J18" s="58">
        <v>32434.11189599</v>
      </c>
      <c r="K18" s="58">
        <v>35829.45571903</v>
      </c>
      <c r="L18" s="58">
        <v>43064.726187529996</v>
      </c>
      <c r="M18" s="58">
        <v>47106.54181152</v>
      </c>
      <c r="N18" s="58">
        <v>46726.36542524</v>
      </c>
      <c r="O18" s="58">
        <v>47106.05252746</v>
      </c>
      <c r="P18" s="58">
        <v>47514.564082499994</v>
      </c>
      <c r="Q18" s="58">
        <v>47511.721294049996</v>
      </c>
      <c r="R18" s="58"/>
    </row>
    <row r="19" spans="2:18" s="20" customFormat="1" ht="15">
      <c r="B19" s="63" t="s">
        <v>35</v>
      </c>
      <c r="C19" s="60">
        <v>12284.23</v>
      </c>
      <c r="D19" s="60">
        <v>14226.53056356</v>
      </c>
      <c r="E19" s="60">
        <v>15135.599521200002</v>
      </c>
      <c r="F19" s="61">
        <v>20661.23745504</v>
      </c>
      <c r="G19" s="58">
        <v>23407.491392320004</v>
      </c>
      <c r="H19" s="58">
        <v>25185.765944799998</v>
      </c>
      <c r="I19" s="58">
        <v>27838.8638902</v>
      </c>
      <c r="J19" s="58">
        <v>32739.02123993</v>
      </c>
      <c r="K19" s="58">
        <v>36395.333158120004</v>
      </c>
      <c r="L19" s="58">
        <v>43292.85357125</v>
      </c>
      <c r="M19" s="58">
        <v>47364.57671511</v>
      </c>
      <c r="N19" s="58">
        <v>46826.329197449995</v>
      </c>
      <c r="O19" s="58">
        <v>46966.37843613</v>
      </c>
      <c r="P19" s="58">
        <v>47407.83676281001</v>
      </c>
      <c r="Q19" s="58">
        <v>47496.11110588</v>
      </c>
      <c r="R19" s="58"/>
    </row>
    <row r="20" spans="2:18" s="20" customFormat="1" ht="15">
      <c r="B20" s="64" t="s">
        <v>293</v>
      </c>
      <c r="C20" s="60">
        <v>12967.3</v>
      </c>
      <c r="D20" s="60">
        <v>14742.15450169</v>
      </c>
      <c r="E20" s="60">
        <v>15452.61984923</v>
      </c>
      <c r="F20" s="61">
        <v>20882.39739071</v>
      </c>
      <c r="G20" s="58">
        <v>23604.497893750002</v>
      </c>
      <c r="H20" s="58">
        <v>25440.54479453</v>
      </c>
      <c r="I20" s="58">
        <v>27871.05764469</v>
      </c>
      <c r="J20" s="58">
        <v>32588.955340930002</v>
      </c>
      <c r="K20" s="58">
        <v>36889.85158343</v>
      </c>
      <c r="L20" s="58">
        <v>43417.3054098</v>
      </c>
      <c r="M20" s="58">
        <v>47380.19653123</v>
      </c>
      <c r="N20" s="58">
        <v>46757.767711919994</v>
      </c>
      <c r="O20" s="58">
        <v>46742.27823794</v>
      </c>
      <c r="P20" s="58">
        <v>47395.261965440004</v>
      </c>
      <c r="Q20" s="58">
        <v>47753.50232058</v>
      </c>
      <c r="R20" s="58"/>
    </row>
    <row r="21" spans="2:18" s="20" customFormat="1" ht="15.75" thickBot="1">
      <c r="B21" s="65" t="s">
        <v>37</v>
      </c>
      <c r="C21" s="66">
        <v>13535.76</v>
      </c>
      <c r="D21" s="66">
        <v>14947.30613247</v>
      </c>
      <c r="E21" s="66">
        <v>15435.486324770001</v>
      </c>
      <c r="F21" s="67">
        <v>20948.68307716</v>
      </c>
      <c r="G21" s="68">
        <v>24029.69176258</v>
      </c>
      <c r="H21" s="68">
        <v>25355.744258960003</v>
      </c>
      <c r="I21" s="68">
        <v>28451.8351745</v>
      </c>
      <c r="J21" s="68">
        <v>32300.43579856</v>
      </c>
      <c r="K21" s="68">
        <v>37466.606281780005</v>
      </c>
      <c r="L21" s="68">
        <v>43632.737165549996</v>
      </c>
      <c r="M21" s="68">
        <v>47323.08771022</v>
      </c>
      <c r="N21" s="68">
        <v>46731.1081997</v>
      </c>
      <c r="O21" s="68">
        <v>46674.63250434</v>
      </c>
      <c r="P21" s="68">
        <v>47629.0448049</v>
      </c>
      <c r="Q21" s="68">
        <v>48392.919685450004</v>
      </c>
      <c r="R21" s="68"/>
    </row>
    <row r="22" s="20" customFormat="1" ht="15"/>
    <row r="23" spans="1:14" s="20" customFormat="1" ht="15.75">
      <c r="A23" s="1322" t="s">
        <v>517</v>
      </c>
      <c r="B23" s="1322"/>
      <c r="C23" s="1322"/>
      <c r="D23" s="1322"/>
      <c r="E23" s="1322"/>
      <c r="F23" s="1322"/>
      <c r="G23" s="1322"/>
      <c r="H23" s="1322"/>
      <c r="I23" s="1322"/>
      <c r="J23" s="1322"/>
      <c r="K23" s="1322"/>
      <c r="L23" s="69"/>
      <c r="M23" s="69"/>
      <c r="N23" s="69"/>
    </row>
    <row r="24" spans="1:14" s="20" customFormat="1" ht="15.75">
      <c r="A24" s="1375" t="s">
        <v>518</v>
      </c>
      <c r="B24" s="1375"/>
      <c r="C24" s="1375"/>
      <c r="D24" s="1375"/>
      <c r="E24" s="1375"/>
      <c r="F24" s="1375"/>
      <c r="G24" s="1375"/>
      <c r="H24" s="1375"/>
      <c r="I24" s="1375"/>
      <c r="J24" s="1375"/>
      <c r="K24" s="1375"/>
      <c r="L24" s="70"/>
      <c r="M24" s="70"/>
      <c r="N24" s="70"/>
    </row>
    <row r="25" s="20" customFormat="1" ht="15.75" thickBot="1"/>
    <row r="26" spans="2:117" s="20" customFormat="1" ht="28.5" customHeight="1" thickBot="1">
      <c r="B26" s="71"/>
      <c r="C26" s="72"/>
      <c r="D26" s="837">
        <v>2007</v>
      </c>
      <c r="E26" s="838">
        <v>2008</v>
      </c>
      <c r="F26" s="838">
        <v>2009</v>
      </c>
      <c r="G26" s="839">
        <v>40179</v>
      </c>
      <c r="H26" s="73">
        <v>40544</v>
      </c>
      <c r="I26" s="73">
        <v>40575</v>
      </c>
      <c r="J26" s="73">
        <v>40603</v>
      </c>
      <c r="K26" s="73">
        <v>40634</v>
      </c>
      <c r="L26" s="73">
        <v>40664</v>
      </c>
      <c r="M26" s="73">
        <v>40695</v>
      </c>
      <c r="N26" s="73">
        <v>40725</v>
      </c>
      <c r="O26" s="73">
        <v>40756</v>
      </c>
      <c r="P26" s="73">
        <v>40787</v>
      </c>
      <c r="Q26" s="73">
        <v>40817</v>
      </c>
      <c r="R26" s="73">
        <v>40848</v>
      </c>
      <c r="S26" s="73">
        <v>40878</v>
      </c>
      <c r="T26" s="848">
        <v>2011</v>
      </c>
      <c r="U26" s="73">
        <v>40909</v>
      </c>
      <c r="V26" s="73">
        <v>40940</v>
      </c>
      <c r="W26" s="73">
        <v>40969</v>
      </c>
      <c r="X26" s="73">
        <v>41000</v>
      </c>
      <c r="Y26" s="73">
        <v>41030</v>
      </c>
      <c r="Z26" s="73">
        <v>41061</v>
      </c>
      <c r="AA26" s="73">
        <v>41091</v>
      </c>
      <c r="AB26" s="73">
        <v>41122</v>
      </c>
      <c r="AC26" s="73">
        <v>41153</v>
      </c>
      <c r="AD26" s="73">
        <v>41183</v>
      </c>
      <c r="AE26" s="73">
        <v>41214</v>
      </c>
      <c r="AF26" s="73">
        <v>41244</v>
      </c>
      <c r="AG26" s="848">
        <v>2012</v>
      </c>
      <c r="AH26" s="73">
        <v>41275</v>
      </c>
      <c r="AI26" s="73">
        <v>41306</v>
      </c>
      <c r="AJ26" s="73">
        <v>41334</v>
      </c>
      <c r="AK26" s="73">
        <v>41365</v>
      </c>
      <c r="AL26" s="73">
        <v>41395</v>
      </c>
      <c r="AM26" s="73">
        <v>41426</v>
      </c>
      <c r="AN26" s="73">
        <v>41456</v>
      </c>
      <c r="AO26" s="73">
        <v>41487</v>
      </c>
      <c r="AP26" s="73">
        <v>41518</v>
      </c>
      <c r="AQ26" s="73">
        <v>41548</v>
      </c>
      <c r="AR26" s="73">
        <v>41579</v>
      </c>
      <c r="AS26" s="73">
        <v>41609</v>
      </c>
      <c r="AT26" s="848">
        <v>2013</v>
      </c>
      <c r="AU26" s="73">
        <v>41640</v>
      </c>
      <c r="AV26" s="73">
        <v>41671</v>
      </c>
      <c r="AW26" s="73">
        <v>41699</v>
      </c>
      <c r="AX26" s="73">
        <v>41730</v>
      </c>
      <c r="AY26" s="73">
        <v>41760</v>
      </c>
      <c r="AZ26" s="73">
        <v>41791</v>
      </c>
      <c r="BA26" s="73">
        <v>41821</v>
      </c>
      <c r="BB26" s="73">
        <v>41852</v>
      </c>
      <c r="BC26" s="73">
        <v>41883</v>
      </c>
      <c r="BD26" s="73">
        <v>41913</v>
      </c>
      <c r="BE26" s="73">
        <v>41944</v>
      </c>
      <c r="BF26" s="73">
        <v>41974</v>
      </c>
      <c r="BG26" s="848">
        <v>2014</v>
      </c>
      <c r="BH26" s="73">
        <v>42005</v>
      </c>
      <c r="BI26" s="73">
        <v>42036</v>
      </c>
      <c r="BJ26" s="73">
        <v>42064</v>
      </c>
      <c r="BK26" s="73">
        <v>42095</v>
      </c>
      <c r="BL26" s="73">
        <v>42125</v>
      </c>
      <c r="BM26" s="73">
        <v>42156</v>
      </c>
      <c r="BN26" s="73">
        <v>42186</v>
      </c>
      <c r="BO26" s="73">
        <v>42217</v>
      </c>
      <c r="BP26" s="73">
        <v>42248</v>
      </c>
      <c r="BQ26" s="73">
        <v>42278</v>
      </c>
      <c r="BR26" s="73">
        <v>42309</v>
      </c>
      <c r="BS26" s="73">
        <v>42339</v>
      </c>
      <c r="BT26" s="848">
        <v>2015</v>
      </c>
      <c r="BU26" s="73">
        <v>42370</v>
      </c>
      <c r="BV26" s="73">
        <v>42401</v>
      </c>
      <c r="BW26" s="73">
        <v>42430</v>
      </c>
      <c r="BX26" s="73">
        <v>42461</v>
      </c>
      <c r="BY26" s="73">
        <v>42491</v>
      </c>
      <c r="BZ26" s="73">
        <v>42522</v>
      </c>
      <c r="CA26" s="73">
        <v>42552</v>
      </c>
      <c r="CB26" s="73">
        <v>42583</v>
      </c>
      <c r="CC26" s="73">
        <v>42614</v>
      </c>
      <c r="CD26" s="73">
        <v>42644</v>
      </c>
      <c r="CE26" s="73">
        <v>42675</v>
      </c>
      <c r="CF26" s="73">
        <v>42705</v>
      </c>
      <c r="CG26" s="848">
        <v>2016</v>
      </c>
      <c r="CH26" s="73">
        <v>42736</v>
      </c>
      <c r="CI26" s="73">
        <v>42767</v>
      </c>
      <c r="CJ26" s="73">
        <v>42795</v>
      </c>
      <c r="CK26" s="73">
        <v>42826</v>
      </c>
      <c r="CL26" s="73">
        <v>42856</v>
      </c>
      <c r="CM26" s="73">
        <v>42887</v>
      </c>
      <c r="CN26" s="73">
        <v>42917</v>
      </c>
      <c r="CO26" s="73">
        <v>42948</v>
      </c>
      <c r="CP26" s="73">
        <v>42979</v>
      </c>
      <c r="CQ26" s="73">
        <v>43009</v>
      </c>
      <c r="CR26" s="73">
        <v>43040</v>
      </c>
      <c r="CS26" s="73">
        <v>43070</v>
      </c>
      <c r="CT26" s="848">
        <v>2017</v>
      </c>
      <c r="CU26" s="73">
        <v>43101</v>
      </c>
      <c r="CV26" s="73">
        <v>43132</v>
      </c>
      <c r="CW26" s="73">
        <v>43160</v>
      </c>
      <c r="CX26" s="73">
        <v>43191</v>
      </c>
      <c r="CY26" s="73">
        <v>43221</v>
      </c>
      <c r="CZ26" s="73">
        <v>43252</v>
      </c>
      <c r="DA26" s="73">
        <v>43282</v>
      </c>
      <c r="DB26" s="73">
        <v>43313</v>
      </c>
      <c r="DC26" s="73">
        <v>43344</v>
      </c>
      <c r="DD26" s="73">
        <v>43374</v>
      </c>
      <c r="DE26" s="73">
        <v>43405</v>
      </c>
      <c r="DF26" s="73">
        <v>43435</v>
      </c>
      <c r="DG26" s="848">
        <v>2018</v>
      </c>
      <c r="DH26" s="73">
        <v>43466</v>
      </c>
      <c r="DI26" s="73">
        <v>43497</v>
      </c>
      <c r="DJ26" s="73">
        <v>43525</v>
      </c>
      <c r="DK26" s="73">
        <v>43556</v>
      </c>
      <c r="DL26" s="73">
        <v>43586</v>
      </c>
      <c r="DM26" s="848" t="s">
        <v>899</v>
      </c>
    </row>
    <row r="27" spans="2:117" s="20" customFormat="1" ht="15.75" thickBot="1">
      <c r="B27" s="74" t="s">
        <v>87</v>
      </c>
      <c r="C27" s="75"/>
      <c r="D27" s="840">
        <v>5081.9</v>
      </c>
      <c r="E27" s="840">
        <v>2381.25</v>
      </c>
      <c r="F27" s="841">
        <v>539.4</v>
      </c>
      <c r="G27" s="841">
        <v>3060</v>
      </c>
      <c r="H27" s="76">
        <v>400</v>
      </c>
      <c r="I27" s="76">
        <v>399.9</v>
      </c>
      <c r="J27" s="76">
        <v>440.1</v>
      </c>
      <c r="K27" s="76">
        <v>380</v>
      </c>
      <c r="L27" s="76">
        <v>440</v>
      </c>
      <c r="M27" s="76">
        <v>399.9</v>
      </c>
      <c r="N27" s="76">
        <v>380.1</v>
      </c>
      <c r="O27" s="76">
        <v>440</v>
      </c>
      <c r="P27" s="76">
        <v>439.9</v>
      </c>
      <c r="Q27" s="76">
        <v>0</v>
      </c>
      <c r="R27" s="76">
        <v>0</v>
      </c>
      <c r="S27" s="76">
        <v>0</v>
      </c>
      <c r="T27" s="841">
        <v>3719.9</v>
      </c>
      <c r="U27" s="76">
        <v>0</v>
      </c>
      <c r="V27" s="76">
        <v>360</v>
      </c>
      <c r="W27" s="76">
        <v>419.90000000000003</v>
      </c>
      <c r="X27" s="76">
        <v>380.1</v>
      </c>
      <c r="Y27" s="76">
        <v>420</v>
      </c>
      <c r="Z27" s="76">
        <v>379.9</v>
      </c>
      <c r="AA27" s="76">
        <v>400.1</v>
      </c>
      <c r="AB27" s="76">
        <v>480</v>
      </c>
      <c r="AC27" s="76">
        <v>539.8000000000001</v>
      </c>
      <c r="AD27" s="76">
        <v>579.1</v>
      </c>
      <c r="AE27" s="76">
        <v>449.9</v>
      </c>
      <c r="AF27" s="76">
        <v>435</v>
      </c>
      <c r="AG27" s="841">
        <v>4843.8</v>
      </c>
      <c r="AH27" s="76">
        <v>569.8</v>
      </c>
      <c r="AI27" s="76">
        <v>819.9</v>
      </c>
      <c r="AJ27" s="76">
        <v>722.9999999999999</v>
      </c>
      <c r="AK27" s="76">
        <v>758</v>
      </c>
      <c r="AL27" s="76">
        <v>698.7999999999998</v>
      </c>
      <c r="AM27" s="76">
        <v>550</v>
      </c>
      <c r="AN27" s="76">
        <v>569.8</v>
      </c>
      <c r="AO27" s="76">
        <v>630</v>
      </c>
      <c r="AP27" s="76">
        <v>750.1</v>
      </c>
      <c r="AQ27" s="76">
        <v>229.1</v>
      </c>
      <c r="AR27" s="76">
        <v>209.8</v>
      </c>
      <c r="AS27" s="76">
        <v>261.1</v>
      </c>
      <c r="AT27" s="841">
        <v>6769.4</v>
      </c>
      <c r="AU27" s="76">
        <v>200</v>
      </c>
      <c r="AV27" s="76">
        <v>190</v>
      </c>
      <c r="AW27" s="76">
        <v>210</v>
      </c>
      <c r="AX27" s="76">
        <v>277.90000000000003</v>
      </c>
      <c r="AY27" s="76">
        <v>380.1</v>
      </c>
      <c r="AZ27" s="76">
        <v>341.8</v>
      </c>
      <c r="BA27" s="76">
        <v>708</v>
      </c>
      <c r="BB27" s="76">
        <v>608</v>
      </c>
      <c r="BC27" s="76">
        <v>684</v>
      </c>
      <c r="BD27" s="76">
        <v>222</v>
      </c>
      <c r="BE27" s="76">
        <v>165</v>
      </c>
      <c r="BF27" s="76">
        <v>70.8</v>
      </c>
      <c r="BG27" s="841">
        <v>4057.6000000000004</v>
      </c>
      <c r="BH27" s="76">
        <v>0</v>
      </c>
      <c r="BI27" s="76">
        <v>0</v>
      </c>
      <c r="BJ27" s="76">
        <v>0</v>
      </c>
      <c r="BK27" s="76">
        <v>0</v>
      </c>
      <c r="BL27" s="76">
        <v>0</v>
      </c>
      <c r="BM27" s="76">
        <v>0</v>
      </c>
      <c r="BN27" s="76">
        <v>0</v>
      </c>
      <c r="BO27" s="76">
        <v>0</v>
      </c>
      <c r="BP27" s="76">
        <v>0</v>
      </c>
      <c r="BQ27" s="76">
        <v>0</v>
      </c>
      <c r="BR27" s="76">
        <v>0</v>
      </c>
      <c r="BS27" s="76">
        <v>0</v>
      </c>
      <c r="BT27" s="841">
        <v>0</v>
      </c>
      <c r="BU27" s="76">
        <v>0</v>
      </c>
      <c r="BV27" s="76">
        <v>0</v>
      </c>
      <c r="BW27" s="76">
        <v>0</v>
      </c>
      <c r="BX27" s="76">
        <v>0</v>
      </c>
      <c r="BY27" s="76">
        <v>0</v>
      </c>
      <c r="BZ27" s="76">
        <v>0</v>
      </c>
      <c r="CA27" s="76">
        <v>0</v>
      </c>
      <c r="CB27" s="76">
        <v>0</v>
      </c>
      <c r="CC27" s="76">
        <v>0</v>
      </c>
      <c r="CD27" s="76">
        <v>0</v>
      </c>
      <c r="CE27" s="76">
        <v>0</v>
      </c>
      <c r="CF27" s="76">
        <v>0</v>
      </c>
      <c r="CG27" s="841">
        <v>0</v>
      </c>
      <c r="CH27" s="76">
        <v>0</v>
      </c>
      <c r="CI27" s="76">
        <v>0</v>
      </c>
      <c r="CJ27" s="76">
        <v>0</v>
      </c>
      <c r="CK27" s="76">
        <v>0</v>
      </c>
      <c r="CL27" s="76">
        <v>0</v>
      </c>
      <c r="CM27" s="76">
        <v>0</v>
      </c>
      <c r="CN27" s="76">
        <v>0</v>
      </c>
      <c r="CO27" s="76">
        <v>0</v>
      </c>
      <c r="CP27" s="76">
        <v>0</v>
      </c>
      <c r="CQ27" s="76">
        <v>0</v>
      </c>
      <c r="CR27" s="76">
        <v>0</v>
      </c>
      <c r="CS27" s="76">
        <v>0</v>
      </c>
      <c r="CT27" s="841">
        <v>0</v>
      </c>
      <c r="CU27" s="76">
        <v>0</v>
      </c>
      <c r="CV27" s="76">
        <v>0</v>
      </c>
      <c r="CW27" s="76">
        <v>0</v>
      </c>
      <c r="CX27" s="76">
        <v>0</v>
      </c>
      <c r="CY27" s="76">
        <v>0</v>
      </c>
      <c r="CZ27" s="76">
        <v>0</v>
      </c>
      <c r="DA27" s="76">
        <v>0</v>
      </c>
      <c r="DB27" s="76">
        <v>0</v>
      </c>
      <c r="DC27" s="76">
        <v>0</v>
      </c>
      <c r="DD27" s="1180">
        <v>0.3</v>
      </c>
      <c r="DE27" s="1180">
        <v>0</v>
      </c>
      <c r="DF27" s="1180">
        <v>400</v>
      </c>
      <c r="DG27" s="841">
        <v>400.3</v>
      </c>
      <c r="DH27" s="76">
        <v>400</v>
      </c>
      <c r="DI27" s="76">
        <v>1400</v>
      </c>
      <c r="DJ27" s="76">
        <v>339.6</v>
      </c>
      <c r="DK27" s="76">
        <v>338.5</v>
      </c>
      <c r="DL27" s="76">
        <v>0</v>
      </c>
      <c r="DM27" s="841">
        <v>2478.1</v>
      </c>
    </row>
    <row r="28" spans="2:117" s="20" customFormat="1" ht="15.75" thickBot="1">
      <c r="B28" s="77" t="s">
        <v>90</v>
      </c>
      <c r="C28" s="78"/>
      <c r="D28" s="842">
        <v>554.5</v>
      </c>
      <c r="E28" s="842">
        <v>965.45</v>
      </c>
      <c r="F28" s="842">
        <v>539.4</v>
      </c>
      <c r="G28" s="842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842">
        <v>0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79">
        <v>0</v>
      </c>
      <c r="AA28" s="79">
        <v>0</v>
      </c>
      <c r="AB28" s="79">
        <v>0</v>
      </c>
      <c r="AC28" s="79">
        <v>0</v>
      </c>
      <c r="AD28" s="79">
        <v>0</v>
      </c>
      <c r="AE28" s="79">
        <v>0</v>
      </c>
      <c r="AF28" s="79">
        <v>0</v>
      </c>
      <c r="AG28" s="842">
        <v>0</v>
      </c>
      <c r="AH28" s="79">
        <v>0</v>
      </c>
      <c r="AI28" s="79">
        <v>0</v>
      </c>
      <c r="AJ28" s="79">
        <v>0</v>
      </c>
      <c r="AK28" s="79">
        <v>0</v>
      </c>
      <c r="AL28" s="79">
        <v>0</v>
      </c>
      <c r="AM28" s="79">
        <v>0</v>
      </c>
      <c r="AN28" s="79">
        <v>0</v>
      </c>
      <c r="AO28" s="79">
        <v>0</v>
      </c>
      <c r="AP28" s="79">
        <v>0</v>
      </c>
      <c r="AQ28" s="79">
        <v>0</v>
      </c>
      <c r="AR28" s="79">
        <v>0</v>
      </c>
      <c r="AS28" s="79">
        <v>0</v>
      </c>
      <c r="AT28" s="842">
        <v>0</v>
      </c>
      <c r="AU28" s="79">
        <v>0</v>
      </c>
      <c r="AV28" s="79">
        <v>0</v>
      </c>
      <c r="AW28" s="79">
        <v>0</v>
      </c>
      <c r="AX28" s="79">
        <v>0</v>
      </c>
      <c r="AY28" s="79">
        <v>0</v>
      </c>
      <c r="AZ28" s="79">
        <v>0</v>
      </c>
      <c r="BA28" s="79">
        <v>0</v>
      </c>
      <c r="BB28" s="79">
        <v>0</v>
      </c>
      <c r="BC28" s="79">
        <v>0</v>
      </c>
      <c r="BD28" s="79">
        <v>0</v>
      </c>
      <c r="BE28" s="79">
        <v>0</v>
      </c>
      <c r="BF28" s="79">
        <v>0</v>
      </c>
      <c r="BG28" s="842">
        <v>0</v>
      </c>
      <c r="BH28" s="79">
        <v>0</v>
      </c>
      <c r="BI28" s="79">
        <v>0</v>
      </c>
      <c r="BJ28" s="79">
        <v>0</v>
      </c>
      <c r="BK28" s="79">
        <v>0</v>
      </c>
      <c r="BL28" s="79">
        <v>0</v>
      </c>
      <c r="BM28" s="79">
        <v>0</v>
      </c>
      <c r="BN28" s="79">
        <v>0</v>
      </c>
      <c r="BO28" s="79">
        <v>0</v>
      </c>
      <c r="BP28" s="79">
        <v>0</v>
      </c>
      <c r="BQ28" s="79">
        <v>0</v>
      </c>
      <c r="BR28" s="79">
        <v>0</v>
      </c>
      <c r="BS28" s="79">
        <v>0</v>
      </c>
      <c r="BT28" s="842">
        <v>0</v>
      </c>
      <c r="BU28" s="79">
        <v>0</v>
      </c>
      <c r="BV28" s="79">
        <v>0</v>
      </c>
      <c r="BW28" s="79">
        <v>0</v>
      </c>
      <c r="BX28" s="79">
        <v>0</v>
      </c>
      <c r="BY28" s="79">
        <v>0</v>
      </c>
      <c r="BZ28" s="79">
        <v>0</v>
      </c>
      <c r="CA28" s="79">
        <v>0</v>
      </c>
      <c r="CB28" s="79">
        <v>0</v>
      </c>
      <c r="CC28" s="79">
        <v>0</v>
      </c>
      <c r="CD28" s="79">
        <v>0</v>
      </c>
      <c r="CE28" s="79">
        <v>0</v>
      </c>
      <c r="CF28" s="79">
        <v>0</v>
      </c>
      <c r="CG28" s="842">
        <v>0</v>
      </c>
      <c r="CH28" s="79">
        <v>0</v>
      </c>
      <c r="CI28" s="79">
        <v>0</v>
      </c>
      <c r="CJ28" s="79">
        <v>0</v>
      </c>
      <c r="CK28" s="79">
        <v>0</v>
      </c>
      <c r="CL28" s="79">
        <v>0</v>
      </c>
      <c r="CM28" s="79">
        <v>0</v>
      </c>
      <c r="CN28" s="79">
        <v>0</v>
      </c>
      <c r="CO28" s="79">
        <v>0</v>
      </c>
      <c r="CP28" s="79">
        <v>0</v>
      </c>
      <c r="CQ28" s="79">
        <v>0</v>
      </c>
      <c r="CR28" s="79">
        <v>0</v>
      </c>
      <c r="CS28" s="79">
        <v>0</v>
      </c>
      <c r="CT28" s="842">
        <v>0</v>
      </c>
      <c r="CU28" s="79">
        <v>0</v>
      </c>
      <c r="CV28" s="79">
        <v>0</v>
      </c>
      <c r="CW28" s="79">
        <v>0</v>
      </c>
      <c r="CX28" s="79">
        <v>0</v>
      </c>
      <c r="CY28" s="79">
        <v>0</v>
      </c>
      <c r="CZ28" s="79">
        <v>0</v>
      </c>
      <c r="DA28" s="79">
        <v>0</v>
      </c>
      <c r="DB28" s="79">
        <v>0</v>
      </c>
      <c r="DC28" s="79">
        <v>0</v>
      </c>
      <c r="DD28" s="79">
        <v>0.3</v>
      </c>
      <c r="DE28" s="79">
        <v>0</v>
      </c>
      <c r="DF28" s="79">
        <v>400</v>
      </c>
      <c r="DG28" s="842">
        <v>400.3</v>
      </c>
      <c r="DH28" s="79">
        <v>400</v>
      </c>
      <c r="DI28" s="79">
        <v>400</v>
      </c>
      <c r="DJ28" s="79">
        <v>339.6</v>
      </c>
      <c r="DK28" s="79">
        <v>338.5</v>
      </c>
      <c r="DL28" s="79">
        <v>0</v>
      </c>
      <c r="DM28" s="842">
        <v>1478.1</v>
      </c>
    </row>
    <row r="29" spans="2:117" s="20" customFormat="1" ht="15" customHeight="1" thickBot="1">
      <c r="B29" s="80" t="s">
        <v>91</v>
      </c>
      <c r="C29" s="81"/>
      <c r="D29" s="843">
        <v>0</v>
      </c>
      <c r="E29" s="843">
        <v>450</v>
      </c>
      <c r="F29" s="843">
        <v>0</v>
      </c>
      <c r="G29" s="842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842">
        <v>0</v>
      </c>
      <c r="U29" s="79">
        <v>0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79">
        <v>0</v>
      </c>
      <c r="AD29" s="79">
        <v>0</v>
      </c>
      <c r="AE29" s="79">
        <v>0</v>
      </c>
      <c r="AF29" s="79">
        <v>0</v>
      </c>
      <c r="AG29" s="842">
        <v>0</v>
      </c>
      <c r="AH29" s="79">
        <v>0</v>
      </c>
      <c r="AI29" s="79">
        <v>0</v>
      </c>
      <c r="AJ29" s="79">
        <v>0</v>
      </c>
      <c r="AK29" s="79">
        <v>0</v>
      </c>
      <c r="AL29" s="79">
        <v>0</v>
      </c>
      <c r="AM29" s="79">
        <v>0</v>
      </c>
      <c r="AN29" s="79">
        <v>0</v>
      </c>
      <c r="AO29" s="79">
        <v>0</v>
      </c>
      <c r="AP29" s="79">
        <v>0</v>
      </c>
      <c r="AQ29" s="79">
        <v>0</v>
      </c>
      <c r="AR29" s="79">
        <v>0</v>
      </c>
      <c r="AS29" s="79">
        <v>0</v>
      </c>
      <c r="AT29" s="842">
        <v>0</v>
      </c>
      <c r="AU29" s="79">
        <v>0</v>
      </c>
      <c r="AV29" s="79">
        <v>0</v>
      </c>
      <c r="AW29" s="79">
        <v>0</v>
      </c>
      <c r="AX29" s="79">
        <v>0</v>
      </c>
      <c r="AY29" s="79">
        <v>0</v>
      </c>
      <c r="AZ29" s="79">
        <v>0</v>
      </c>
      <c r="BA29" s="79">
        <v>0</v>
      </c>
      <c r="BB29" s="79">
        <v>0</v>
      </c>
      <c r="BC29" s="79">
        <v>0</v>
      </c>
      <c r="BD29" s="79">
        <v>0</v>
      </c>
      <c r="BE29" s="79">
        <v>0</v>
      </c>
      <c r="BF29" s="79">
        <v>0</v>
      </c>
      <c r="BG29" s="842">
        <v>0</v>
      </c>
      <c r="BH29" s="79">
        <v>0</v>
      </c>
      <c r="BI29" s="79">
        <v>0</v>
      </c>
      <c r="BJ29" s="79">
        <v>0</v>
      </c>
      <c r="BK29" s="79">
        <v>0</v>
      </c>
      <c r="BL29" s="79">
        <v>0</v>
      </c>
      <c r="BM29" s="79">
        <v>0</v>
      </c>
      <c r="BN29" s="79">
        <v>0</v>
      </c>
      <c r="BO29" s="79">
        <v>0</v>
      </c>
      <c r="BP29" s="79">
        <v>0</v>
      </c>
      <c r="BQ29" s="79">
        <v>0</v>
      </c>
      <c r="BR29" s="79">
        <v>0</v>
      </c>
      <c r="BS29" s="79">
        <v>0</v>
      </c>
      <c r="BT29" s="842">
        <v>0</v>
      </c>
      <c r="BU29" s="79">
        <v>0</v>
      </c>
      <c r="BV29" s="79">
        <v>0</v>
      </c>
      <c r="BW29" s="79">
        <v>0</v>
      </c>
      <c r="BX29" s="79">
        <v>0</v>
      </c>
      <c r="BY29" s="79">
        <v>0</v>
      </c>
      <c r="BZ29" s="79">
        <v>0</v>
      </c>
      <c r="CA29" s="79">
        <v>0</v>
      </c>
      <c r="CB29" s="79">
        <v>0</v>
      </c>
      <c r="CC29" s="79">
        <v>0</v>
      </c>
      <c r="CD29" s="79">
        <v>0</v>
      </c>
      <c r="CE29" s="79">
        <v>0</v>
      </c>
      <c r="CF29" s="79">
        <v>0</v>
      </c>
      <c r="CG29" s="842">
        <v>0</v>
      </c>
      <c r="CH29" s="79">
        <v>0</v>
      </c>
      <c r="CI29" s="79">
        <v>0</v>
      </c>
      <c r="CJ29" s="79">
        <v>0</v>
      </c>
      <c r="CK29" s="79">
        <v>0</v>
      </c>
      <c r="CL29" s="79">
        <v>0</v>
      </c>
      <c r="CM29" s="79">
        <v>0</v>
      </c>
      <c r="CN29" s="79">
        <v>0</v>
      </c>
      <c r="CO29" s="79">
        <v>0</v>
      </c>
      <c r="CP29" s="79">
        <v>0</v>
      </c>
      <c r="CQ29" s="944">
        <v>0</v>
      </c>
      <c r="CR29" s="79">
        <v>0</v>
      </c>
      <c r="CS29" s="79">
        <v>0</v>
      </c>
      <c r="CT29" s="842">
        <v>0</v>
      </c>
      <c r="CU29" s="79">
        <v>0</v>
      </c>
      <c r="CV29" s="79">
        <v>0</v>
      </c>
      <c r="CW29" s="79">
        <v>0</v>
      </c>
      <c r="CX29" s="79">
        <v>0</v>
      </c>
      <c r="CY29" s="79">
        <v>0</v>
      </c>
      <c r="CZ29" s="79">
        <v>0</v>
      </c>
      <c r="DA29" s="79">
        <v>0</v>
      </c>
      <c r="DB29" s="79">
        <v>0</v>
      </c>
      <c r="DC29" s="79">
        <v>0</v>
      </c>
      <c r="DD29" s="79">
        <v>0.3</v>
      </c>
      <c r="DE29" s="79">
        <v>0</v>
      </c>
      <c r="DF29" s="79">
        <v>400</v>
      </c>
      <c r="DG29" s="842">
        <v>400.3</v>
      </c>
      <c r="DH29" s="79">
        <v>400</v>
      </c>
      <c r="DI29" s="79">
        <v>400</v>
      </c>
      <c r="DJ29" s="79">
        <v>339.6</v>
      </c>
      <c r="DK29" s="79">
        <v>338.5</v>
      </c>
      <c r="DL29" s="79">
        <v>0</v>
      </c>
      <c r="DM29" s="842">
        <v>1478.1</v>
      </c>
    </row>
    <row r="30" spans="2:117" s="20" customFormat="1" ht="14.25" customHeight="1">
      <c r="B30" s="82" t="s">
        <v>92</v>
      </c>
      <c r="C30" s="83"/>
      <c r="D30" s="844">
        <v>554.5</v>
      </c>
      <c r="E30" s="844">
        <v>515.45</v>
      </c>
      <c r="F30" s="844">
        <v>539.4</v>
      </c>
      <c r="G30" s="842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842">
        <v>0</v>
      </c>
      <c r="U30" s="79">
        <v>0</v>
      </c>
      <c r="V30" s="79">
        <v>0</v>
      </c>
      <c r="W30" s="79">
        <v>0</v>
      </c>
      <c r="X30" s="79">
        <v>0</v>
      </c>
      <c r="Y30" s="79">
        <v>0</v>
      </c>
      <c r="Z30" s="79">
        <v>0</v>
      </c>
      <c r="AA30" s="79">
        <v>0</v>
      </c>
      <c r="AB30" s="79">
        <v>0</v>
      </c>
      <c r="AC30" s="79">
        <v>0</v>
      </c>
      <c r="AD30" s="79">
        <v>0</v>
      </c>
      <c r="AE30" s="79">
        <v>0</v>
      </c>
      <c r="AF30" s="79">
        <v>0</v>
      </c>
      <c r="AG30" s="842">
        <v>0</v>
      </c>
      <c r="AH30" s="79">
        <v>0</v>
      </c>
      <c r="AI30" s="79">
        <v>0</v>
      </c>
      <c r="AJ30" s="79">
        <v>0</v>
      </c>
      <c r="AK30" s="79">
        <v>0</v>
      </c>
      <c r="AL30" s="79">
        <v>0</v>
      </c>
      <c r="AM30" s="79">
        <v>0</v>
      </c>
      <c r="AN30" s="79">
        <v>0</v>
      </c>
      <c r="AO30" s="79">
        <v>0</v>
      </c>
      <c r="AP30" s="79">
        <v>0</v>
      </c>
      <c r="AQ30" s="79">
        <v>0</v>
      </c>
      <c r="AR30" s="79">
        <v>0</v>
      </c>
      <c r="AS30" s="79">
        <v>0</v>
      </c>
      <c r="AT30" s="842">
        <v>0</v>
      </c>
      <c r="AU30" s="79">
        <v>0</v>
      </c>
      <c r="AV30" s="79">
        <v>0</v>
      </c>
      <c r="AW30" s="79">
        <v>0</v>
      </c>
      <c r="AX30" s="79">
        <v>0</v>
      </c>
      <c r="AY30" s="79">
        <v>0</v>
      </c>
      <c r="AZ30" s="79">
        <v>0</v>
      </c>
      <c r="BA30" s="79">
        <v>0</v>
      </c>
      <c r="BB30" s="79">
        <v>0</v>
      </c>
      <c r="BC30" s="79">
        <v>0</v>
      </c>
      <c r="BD30" s="79">
        <v>0</v>
      </c>
      <c r="BE30" s="79">
        <v>0</v>
      </c>
      <c r="BF30" s="79">
        <v>0</v>
      </c>
      <c r="BG30" s="842">
        <v>0</v>
      </c>
      <c r="BH30" s="79">
        <v>0</v>
      </c>
      <c r="BI30" s="79">
        <v>0</v>
      </c>
      <c r="BJ30" s="79">
        <v>0</v>
      </c>
      <c r="BK30" s="79">
        <v>0</v>
      </c>
      <c r="BL30" s="79">
        <v>0</v>
      </c>
      <c r="BM30" s="79">
        <v>0</v>
      </c>
      <c r="BN30" s="79">
        <v>0</v>
      </c>
      <c r="BO30" s="79">
        <v>0</v>
      </c>
      <c r="BP30" s="79">
        <v>0</v>
      </c>
      <c r="BQ30" s="79">
        <v>0</v>
      </c>
      <c r="BR30" s="79">
        <v>0</v>
      </c>
      <c r="BS30" s="79">
        <v>0</v>
      </c>
      <c r="BT30" s="842">
        <v>0</v>
      </c>
      <c r="BU30" s="79">
        <v>0</v>
      </c>
      <c r="BV30" s="79">
        <v>0</v>
      </c>
      <c r="BW30" s="79">
        <v>0</v>
      </c>
      <c r="BX30" s="79">
        <v>0</v>
      </c>
      <c r="BY30" s="79">
        <v>0</v>
      </c>
      <c r="BZ30" s="79">
        <v>0</v>
      </c>
      <c r="CA30" s="79">
        <v>0</v>
      </c>
      <c r="CB30" s="79">
        <v>0</v>
      </c>
      <c r="CC30" s="79">
        <v>0</v>
      </c>
      <c r="CD30" s="79">
        <v>0</v>
      </c>
      <c r="CE30" s="79">
        <v>0</v>
      </c>
      <c r="CF30" s="79">
        <v>0</v>
      </c>
      <c r="CG30" s="842">
        <v>0</v>
      </c>
      <c r="CH30" s="79">
        <v>0</v>
      </c>
      <c r="CI30" s="79">
        <v>0</v>
      </c>
      <c r="CJ30" s="79">
        <v>0</v>
      </c>
      <c r="CK30" s="79">
        <v>0</v>
      </c>
      <c r="CL30" s="79">
        <v>0</v>
      </c>
      <c r="CM30" s="79">
        <v>0</v>
      </c>
      <c r="CN30" s="79">
        <v>0</v>
      </c>
      <c r="CO30" s="79">
        <v>0</v>
      </c>
      <c r="CP30" s="79">
        <v>0</v>
      </c>
      <c r="CQ30" s="94">
        <v>0</v>
      </c>
      <c r="CR30" s="79">
        <v>0</v>
      </c>
      <c r="CS30" s="79">
        <v>0</v>
      </c>
      <c r="CT30" s="842">
        <v>0</v>
      </c>
      <c r="CU30" s="79">
        <v>0</v>
      </c>
      <c r="CV30" s="79">
        <v>0</v>
      </c>
      <c r="CW30" s="79">
        <v>0</v>
      </c>
      <c r="CX30" s="79">
        <v>0</v>
      </c>
      <c r="CY30" s="79">
        <v>0</v>
      </c>
      <c r="CZ30" s="79">
        <v>0</v>
      </c>
      <c r="DA30" s="79">
        <v>0</v>
      </c>
      <c r="DB30" s="79">
        <v>0</v>
      </c>
      <c r="DC30" s="79">
        <v>0</v>
      </c>
      <c r="DD30" s="79">
        <v>0</v>
      </c>
      <c r="DE30" s="79">
        <v>0</v>
      </c>
      <c r="DF30" s="79">
        <v>0</v>
      </c>
      <c r="DG30" s="842">
        <v>0</v>
      </c>
      <c r="DH30" s="79">
        <v>0</v>
      </c>
      <c r="DI30" s="79">
        <v>0</v>
      </c>
      <c r="DJ30" s="79">
        <v>0</v>
      </c>
      <c r="DK30" s="79">
        <v>0</v>
      </c>
      <c r="DL30" s="79">
        <v>0</v>
      </c>
      <c r="DM30" s="842">
        <v>0</v>
      </c>
    </row>
    <row r="31" spans="2:117" s="20" customFormat="1" ht="14.25" customHeight="1">
      <c r="B31" s="84" t="s">
        <v>245</v>
      </c>
      <c r="C31" s="83"/>
      <c r="D31" s="844">
        <v>0</v>
      </c>
      <c r="E31" s="844">
        <v>1415.8</v>
      </c>
      <c r="F31" s="844">
        <v>0</v>
      </c>
      <c r="G31" s="844">
        <v>3060</v>
      </c>
      <c r="H31" s="85">
        <v>400</v>
      </c>
      <c r="I31" s="85">
        <v>399.9</v>
      </c>
      <c r="J31" s="85">
        <v>440.1</v>
      </c>
      <c r="K31" s="85">
        <v>380</v>
      </c>
      <c r="L31" s="85">
        <v>440</v>
      </c>
      <c r="M31" s="85">
        <v>399.9</v>
      </c>
      <c r="N31" s="85">
        <v>380.1</v>
      </c>
      <c r="O31" s="85">
        <v>440</v>
      </c>
      <c r="P31" s="85">
        <v>439.9</v>
      </c>
      <c r="Q31" s="85">
        <v>0</v>
      </c>
      <c r="R31" s="85">
        <v>0</v>
      </c>
      <c r="S31" s="85">
        <v>0</v>
      </c>
      <c r="T31" s="844">
        <v>3719.9</v>
      </c>
      <c r="U31" s="85">
        <v>0</v>
      </c>
      <c r="V31" s="85">
        <v>360</v>
      </c>
      <c r="W31" s="85">
        <v>419.90000000000003</v>
      </c>
      <c r="X31" s="85">
        <v>380.1</v>
      </c>
      <c r="Y31" s="85">
        <v>420</v>
      </c>
      <c r="Z31" s="85">
        <v>379.9</v>
      </c>
      <c r="AA31" s="85">
        <v>400.1</v>
      </c>
      <c r="AB31" s="85">
        <v>480</v>
      </c>
      <c r="AC31" s="85">
        <v>539.8000000000001</v>
      </c>
      <c r="AD31" s="85">
        <v>579.1</v>
      </c>
      <c r="AE31" s="85">
        <v>449.9</v>
      </c>
      <c r="AF31" s="85">
        <v>435</v>
      </c>
      <c r="AG31" s="844">
        <v>4843.8</v>
      </c>
      <c r="AH31" s="85">
        <v>569.8</v>
      </c>
      <c r="AI31" s="85">
        <v>819.9</v>
      </c>
      <c r="AJ31" s="85">
        <v>722.9999999999999</v>
      </c>
      <c r="AK31" s="85">
        <v>758</v>
      </c>
      <c r="AL31" s="85">
        <v>698.7999999999998</v>
      </c>
      <c r="AM31" s="85">
        <v>550</v>
      </c>
      <c r="AN31" s="85">
        <v>569.8</v>
      </c>
      <c r="AO31" s="85">
        <v>630</v>
      </c>
      <c r="AP31" s="85">
        <v>750.1</v>
      </c>
      <c r="AQ31" s="85">
        <v>229.1</v>
      </c>
      <c r="AR31" s="85">
        <v>209.8</v>
      </c>
      <c r="AS31" s="85">
        <v>261.1</v>
      </c>
      <c r="AT31" s="844">
        <v>6769.4</v>
      </c>
      <c r="AU31" s="85">
        <v>200</v>
      </c>
      <c r="AV31" s="85">
        <v>190</v>
      </c>
      <c r="AW31" s="85">
        <v>210</v>
      </c>
      <c r="AX31" s="85">
        <v>277.90000000000003</v>
      </c>
      <c r="AY31" s="85">
        <v>380.1</v>
      </c>
      <c r="AZ31" s="85">
        <v>341.8</v>
      </c>
      <c r="BA31" s="85">
        <v>708</v>
      </c>
      <c r="BB31" s="85">
        <v>608</v>
      </c>
      <c r="BC31" s="85">
        <v>684</v>
      </c>
      <c r="BD31" s="85">
        <v>222</v>
      </c>
      <c r="BE31" s="85">
        <v>165</v>
      </c>
      <c r="BF31" s="85">
        <v>70.8</v>
      </c>
      <c r="BG31" s="844">
        <v>4057.6000000000004</v>
      </c>
      <c r="BH31" s="85">
        <v>0</v>
      </c>
      <c r="BI31" s="85">
        <v>0</v>
      </c>
      <c r="BJ31" s="85">
        <v>0</v>
      </c>
      <c r="BK31" s="85">
        <v>0</v>
      </c>
      <c r="BL31" s="85">
        <v>0</v>
      </c>
      <c r="BM31" s="85">
        <v>0</v>
      </c>
      <c r="BN31" s="85">
        <v>0</v>
      </c>
      <c r="BO31" s="85">
        <v>0</v>
      </c>
      <c r="BP31" s="85">
        <v>0</v>
      </c>
      <c r="BQ31" s="85">
        <v>0</v>
      </c>
      <c r="BR31" s="85">
        <v>0</v>
      </c>
      <c r="BS31" s="85">
        <v>0</v>
      </c>
      <c r="BT31" s="844">
        <v>0</v>
      </c>
      <c r="BU31" s="85">
        <v>0</v>
      </c>
      <c r="BV31" s="85">
        <v>0</v>
      </c>
      <c r="BW31" s="85">
        <v>0</v>
      </c>
      <c r="BX31" s="85">
        <v>0</v>
      </c>
      <c r="BY31" s="85">
        <v>0</v>
      </c>
      <c r="BZ31" s="85">
        <v>0</v>
      </c>
      <c r="CA31" s="85">
        <v>0</v>
      </c>
      <c r="CB31" s="85">
        <v>0</v>
      </c>
      <c r="CC31" s="85">
        <v>0</v>
      </c>
      <c r="CD31" s="85">
        <v>0</v>
      </c>
      <c r="CE31" s="85">
        <v>0</v>
      </c>
      <c r="CF31" s="85">
        <v>0</v>
      </c>
      <c r="CG31" s="844">
        <v>0</v>
      </c>
      <c r="CH31" s="85">
        <v>0</v>
      </c>
      <c r="CI31" s="85">
        <v>0</v>
      </c>
      <c r="CJ31" s="85">
        <v>0</v>
      </c>
      <c r="CK31" s="85">
        <v>0</v>
      </c>
      <c r="CL31" s="85">
        <v>0</v>
      </c>
      <c r="CM31" s="85">
        <v>0</v>
      </c>
      <c r="CN31" s="85">
        <v>0</v>
      </c>
      <c r="CO31" s="85">
        <v>0</v>
      </c>
      <c r="CP31" s="85">
        <v>0</v>
      </c>
      <c r="CQ31" s="85">
        <v>0</v>
      </c>
      <c r="CR31" s="85">
        <v>0</v>
      </c>
      <c r="CS31" s="85">
        <v>0</v>
      </c>
      <c r="CT31" s="844">
        <v>0</v>
      </c>
      <c r="CU31" s="85">
        <v>0</v>
      </c>
      <c r="CV31" s="85">
        <v>0</v>
      </c>
      <c r="CW31" s="85">
        <v>0</v>
      </c>
      <c r="CX31" s="85">
        <v>0</v>
      </c>
      <c r="CY31" s="85">
        <v>0</v>
      </c>
      <c r="CZ31" s="85">
        <v>0</v>
      </c>
      <c r="DA31" s="85">
        <v>0</v>
      </c>
      <c r="DB31" s="85">
        <v>0</v>
      </c>
      <c r="DC31" s="85">
        <v>0</v>
      </c>
      <c r="DD31" s="85">
        <v>0</v>
      </c>
      <c r="DE31" s="85">
        <v>0</v>
      </c>
      <c r="DF31" s="85">
        <v>0</v>
      </c>
      <c r="DG31" s="844">
        <v>0</v>
      </c>
      <c r="DH31" s="85">
        <v>0</v>
      </c>
      <c r="DI31" s="85">
        <v>0</v>
      </c>
      <c r="DJ31" s="85">
        <v>0</v>
      </c>
      <c r="DK31" s="85">
        <v>0</v>
      </c>
      <c r="DL31" s="85">
        <v>0</v>
      </c>
      <c r="DM31" s="844">
        <v>0</v>
      </c>
    </row>
    <row r="32" spans="2:117" s="20" customFormat="1" ht="14.25" customHeight="1">
      <c r="B32" s="86" t="s">
        <v>394</v>
      </c>
      <c r="C32" s="83"/>
      <c r="D32" s="844">
        <v>4527.4</v>
      </c>
      <c r="E32" s="844">
        <v>0</v>
      </c>
      <c r="F32" s="844">
        <v>0</v>
      </c>
      <c r="G32" s="844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44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  <c r="AC32" s="85">
        <v>0</v>
      </c>
      <c r="AD32" s="85">
        <v>0</v>
      </c>
      <c r="AE32" s="85">
        <v>0</v>
      </c>
      <c r="AF32" s="85">
        <v>0</v>
      </c>
      <c r="AG32" s="844">
        <v>0</v>
      </c>
      <c r="AH32" s="85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85">
        <v>0</v>
      </c>
      <c r="AS32" s="85">
        <v>0</v>
      </c>
      <c r="AT32" s="844">
        <v>0</v>
      </c>
      <c r="AU32" s="85">
        <v>0</v>
      </c>
      <c r="AV32" s="85">
        <v>0</v>
      </c>
      <c r="AW32" s="85">
        <v>0</v>
      </c>
      <c r="AX32" s="85">
        <v>0</v>
      </c>
      <c r="AY32" s="85">
        <v>0</v>
      </c>
      <c r="AZ32" s="85">
        <v>0</v>
      </c>
      <c r="BA32" s="85">
        <v>0</v>
      </c>
      <c r="BB32" s="85">
        <v>0</v>
      </c>
      <c r="BC32" s="85">
        <v>0</v>
      </c>
      <c r="BD32" s="85">
        <v>0</v>
      </c>
      <c r="BE32" s="85">
        <v>0</v>
      </c>
      <c r="BF32" s="85">
        <v>0</v>
      </c>
      <c r="BG32" s="844">
        <v>0</v>
      </c>
      <c r="BH32" s="85">
        <v>0</v>
      </c>
      <c r="BI32" s="85">
        <v>0</v>
      </c>
      <c r="BJ32" s="85">
        <v>0</v>
      </c>
      <c r="BK32" s="85">
        <v>0</v>
      </c>
      <c r="BL32" s="85">
        <v>0</v>
      </c>
      <c r="BM32" s="85">
        <v>0</v>
      </c>
      <c r="BN32" s="85">
        <v>0</v>
      </c>
      <c r="BO32" s="85">
        <v>0</v>
      </c>
      <c r="BP32" s="85">
        <v>0</v>
      </c>
      <c r="BQ32" s="85">
        <v>0</v>
      </c>
      <c r="BR32" s="85">
        <v>0</v>
      </c>
      <c r="BS32" s="85">
        <v>0</v>
      </c>
      <c r="BT32" s="844">
        <v>0</v>
      </c>
      <c r="BU32" s="85">
        <v>0</v>
      </c>
      <c r="BV32" s="85">
        <v>0</v>
      </c>
      <c r="BW32" s="85">
        <v>0</v>
      </c>
      <c r="BX32" s="85">
        <v>0</v>
      </c>
      <c r="BY32" s="85">
        <v>0</v>
      </c>
      <c r="BZ32" s="85">
        <v>0</v>
      </c>
      <c r="CA32" s="85">
        <v>0</v>
      </c>
      <c r="CB32" s="85">
        <v>0</v>
      </c>
      <c r="CC32" s="85">
        <v>0</v>
      </c>
      <c r="CD32" s="85">
        <v>0</v>
      </c>
      <c r="CE32" s="85">
        <v>0</v>
      </c>
      <c r="CF32" s="85">
        <v>0</v>
      </c>
      <c r="CG32" s="844">
        <v>0</v>
      </c>
      <c r="CH32" s="85">
        <v>0</v>
      </c>
      <c r="CI32" s="85">
        <v>0</v>
      </c>
      <c r="CJ32" s="85">
        <v>0</v>
      </c>
      <c r="CK32" s="85">
        <v>0</v>
      </c>
      <c r="CL32" s="85">
        <v>0</v>
      </c>
      <c r="CM32" s="85">
        <v>0</v>
      </c>
      <c r="CN32" s="85">
        <v>0</v>
      </c>
      <c r="CO32" s="85">
        <v>0</v>
      </c>
      <c r="CP32" s="85">
        <v>0</v>
      </c>
      <c r="CQ32" s="85">
        <v>0</v>
      </c>
      <c r="CR32" s="85">
        <v>0</v>
      </c>
      <c r="CS32" s="85">
        <v>0</v>
      </c>
      <c r="CT32" s="844">
        <v>0</v>
      </c>
      <c r="CU32" s="85">
        <v>0</v>
      </c>
      <c r="CV32" s="85">
        <v>0</v>
      </c>
      <c r="CW32" s="85">
        <v>0</v>
      </c>
      <c r="CX32" s="85">
        <v>0</v>
      </c>
      <c r="CY32" s="85">
        <v>0</v>
      </c>
      <c r="CZ32" s="85">
        <v>0</v>
      </c>
      <c r="DA32" s="85">
        <v>0</v>
      </c>
      <c r="DB32" s="85">
        <v>0</v>
      </c>
      <c r="DC32" s="85">
        <v>0</v>
      </c>
      <c r="DD32" s="85">
        <v>0</v>
      </c>
      <c r="DE32" s="85">
        <v>0</v>
      </c>
      <c r="DF32" s="85">
        <v>0</v>
      </c>
      <c r="DG32" s="844">
        <v>0</v>
      </c>
      <c r="DH32" s="85">
        <v>0</v>
      </c>
      <c r="DI32" s="85">
        <v>0</v>
      </c>
      <c r="DJ32" s="85">
        <v>0</v>
      </c>
      <c r="DK32" s="85">
        <v>0</v>
      </c>
      <c r="DL32" s="85">
        <v>0</v>
      </c>
      <c r="DM32" s="844">
        <v>0</v>
      </c>
    </row>
    <row r="33" spans="2:117" s="20" customFormat="1" ht="14.25" customHeight="1">
      <c r="B33" s="1215" t="s">
        <v>863</v>
      </c>
      <c r="C33" s="1216"/>
      <c r="D33" s="847"/>
      <c r="E33" s="847"/>
      <c r="F33" s="847"/>
      <c r="G33" s="84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847"/>
      <c r="U33" s="1217"/>
      <c r="V33" s="1217"/>
      <c r="W33" s="1217"/>
      <c r="X33" s="1217"/>
      <c r="Y33" s="1217"/>
      <c r="Z33" s="1217"/>
      <c r="AA33" s="1217"/>
      <c r="AB33" s="1217"/>
      <c r="AC33" s="1217"/>
      <c r="AD33" s="1217"/>
      <c r="AE33" s="1217"/>
      <c r="AF33" s="1217"/>
      <c r="AG33" s="847"/>
      <c r="AH33" s="1217"/>
      <c r="AI33" s="1217"/>
      <c r="AJ33" s="1217"/>
      <c r="AK33" s="1217"/>
      <c r="AL33" s="1217"/>
      <c r="AM33" s="1217"/>
      <c r="AN33" s="1217"/>
      <c r="AO33" s="1217"/>
      <c r="AP33" s="1217"/>
      <c r="AQ33" s="1217"/>
      <c r="AR33" s="1217"/>
      <c r="AS33" s="1217"/>
      <c r="AT33" s="847"/>
      <c r="AU33" s="1217"/>
      <c r="AV33" s="1217"/>
      <c r="AW33" s="1217"/>
      <c r="AX33" s="1217"/>
      <c r="AY33" s="1217"/>
      <c r="AZ33" s="1217"/>
      <c r="BA33" s="1217"/>
      <c r="BB33" s="1217"/>
      <c r="BC33" s="1217"/>
      <c r="BD33" s="1217"/>
      <c r="BE33" s="1217"/>
      <c r="BF33" s="1217"/>
      <c r="BG33" s="847"/>
      <c r="BH33" s="1217"/>
      <c r="BI33" s="1217"/>
      <c r="BJ33" s="1217"/>
      <c r="BK33" s="1217"/>
      <c r="BL33" s="1217"/>
      <c r="BM33" s="1217"/>
      <c r="BN33" s="1217"/>
      <c r="BO33" s="1217"/>
      <c r="BP33" s="1217"/>
      <c r="BQ33" s="1217"/>
      <c r="BR33" s="1217"/>
      <c r="BS33" s="1217"/>
      <c r="BT33" s="847"/>
      <c r="BU33" s="1217"/>
      <c r="BV33" s="1217"/>
      <c r="BW33" s="1217"/>
      <c r="BX33" s="1217"/>
      <c r="BY33" s="1217"/>
      <c r="BZ33" s="1217"/>
      <c r="CA33" s="1217"/>
      <c r="CB33" s="1217"/>
      <c r="CC33" s="1217"/>
      <c r="CD33" s="1217"/>
      <c r="CE33" s="1217"/>
      <c r="CF33" s="1217"/>
      <c r="CG33" s="847"/>
      <c r="CH33" s="1217"/>
      <c r="CI33" s="1217"/>
      <c r="CJ33" s="1217"/>
      <c r="CK33" s="1217"/>
      <c r="CL33" s="1217"/>
      <c r="CM33" s="1217"/>
      <c r="CN33" s="1217"/>
      <c r="CO33" s="1217"/>
      <c r="CP33" s="1217"/>
      <c r="CQ33" s="1217"/>
      <c r="CR33" s="1217"/>
      <c r="CS33" s="1217"/>
      <c r="CT33" s="847"/>
      <c r="CU33" s="1217"/>
      <c r="CV33" s="1217"/>
      <c r="CW33" s="1217"/>
      <c r="CX33" s="1217"/>
      <c r="CY33" s="1217"/>
      <c r="CZ33" s="1217"/>
      <c r="DA33" s="1217"/>
      <c r="DB33" s="1217"/>
      <c r="DC33" s="1217"/>
      <c r="DD33" s="1217"/>
      <c r="DE33" s="1217"/>
      <c r="DF33" s="1217"/>
      <c r="DG33" s="847"/>
      <c r="DH33" s="1217">
        <v>0</v>
      </c>
      <c r="DI33" s="1217">
        <v>1000</v>
      </c>
      <c r="DJ33" s="1217">
        <v>0</v>
      </c>
      <c r="DK33" s="1217">
        <v>0</v>
      </c>
      <c r="DL33" s="1217">
        <v>0</v>
      </c>
      <c r="DM33" s="847">
        <v>1000</v>
      </c>
    </row>
    <row r="34" spans="2:117" s="20" customFormat="1" ht="15.75" thickBot="1">
      <c r="B34" s="87"/>
      <c r="C34" s="88"/>
      <c r="D34" s="845"/>
      <c r="E34" s="845"/>
      <c r="F34" s="845"/>
      <c r="G34" s="845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45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45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45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45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45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45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45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45"/>
      <c r="DH34" s="89"/>
      <c r="DI34" s="89"/>
      <c r="DJ34" s="89"/>
      <c r="DK34" s="89"/>
      <c r="DL34" s="89"/>
      <c r="DM34" s="845"/>
    </row>
    <row r="35" spans="2:117" s="20" customFormat="1" ht="15.75" thickBot="1">
      <c r="B35" s="90" t="s">
        <v>14</v>
      </c>
      <c r="C35" s="91"/>
      <c r="D35" s="846">
        <v>368.9</v>
      </c>
      <c r="E35" s="846">
        <v>234.55</v>
      </c>
      <c r="F35" s="846">
        <v>368.5</v>
      </c>
      <c r="G35" s="846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846">
        <v>0</v>
      </c>
      <c r="U35" s="92">
        <v>0</v>
      </c>
      <c r="V35" s="92">
        <v>0</v>
      </c>
      <c r="W35" s="92">
        <v>0</v>
      </c>
      <c r="X35" s="92">
        <v>0</v>
      </c>
      <c r="Y35" s="92">
        <v>0</v>
      </c>
      <c r="Z35" s="92">
        <v>0</v>
      </c>
      <c r="AA35" s="92">
        <v>0</v>
      </c>
      <c r="AB35" s="92">
        <v>0</v>
      </c>
      <c r="AC35" s="92">
        <v>0</v>
      </c>
      <c r="AD35" s="92">
        <v>0</v>
      </c>
      <c r="AE35" s="92">
        <v>0</v>
      </c>
      <c r="AF35" s="92">
        <v>0</v>
      </c>
      <c r="AG35" s="846">
        <v>0</v>
      </c>
      <c r="AH35" s="92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2">
        <v>0</v>
      </c>
      <c r="AO35" s="92">
        <v>0</v>
      </c>
      <c r="AP35" s="92">
        <v>0</v>
      </c>
      <c r="AQ35" s="92">
        <v>0</v>
      </c>
      <c r="AR35" s="92">
        <v>0</v>
      </c>
      <c r="AS35" s="92">
        <v>0</v>
      </c>
      <c r="AT35" s="846">
        <v>0</v>
      </c>
      <c r="AU35" s="92">
        <v>0</v>
      </c>
      <c r="AV35" s="92">
        <v>0</v>
      </c>
      <c r="AW35" s="92">
        <v>0</v>
      </c>
      <c r="AX35" s="92">
        <v>0</v>
      </c>
      <c r="AY35" s="92">
        <v>0</v>
      </c>
      <c r="AZ35" s="92">
        <v>0</v>
      </c>
      <c r="BA35" s="92">
        <v>0</v>
      </c>
      <c r="BB35" s="92">
        <v>0</v>
      </c>
      <c r="BC35" s="92">
        <v>0</v>
      </c>
      <c r="BD35" s="92">
        <v>0</v>
      </c>
      <c r="BE35" s="92">
        <v>0</v>
      </c>
      <c r="BF35" s="92">
        <v>0</v>
      </c>
      <c r="BG35" s="846">
        <v>0</v>
      </c>
      <c r="BH35" s="92">
        <v>0</v>
      </c>
      <c r="BI35" s="92">
        <v>0</v>
      </c>
      <c r="BJ35" s="92">
        <v>0</v>
      </c>
      <c r="BK35" s="92">
        <v>0</v>
      </c>
      <c r="BL35" s="92">
        <v>0</v>
      </c>
      <c r="BM35" s="92">
        <v>0</v>
      </c>
      <c r="BN35" s="92">
        <v>0</v>
      </c>
      <c r="BO35" s="92">
        <v>0</v>
      </c>
      <c r="BP35" s="92">
        <v>0</v>
      </c>
      <c r="BQ35" s="92">
        <v>0</v>
      </c>
      <c r="BR35" s="92">
        <v>0</v>
      </c>
      <c r="BS35" s="92">
        <v>0</v>
      </c>
      <c r="BT35" s="846">
        <v>0</v>
      </c>
      <c r="BU35" s="92">
        <v>0</v>
      </c>
      <c r="BV35" s="92">
        <v>0</v>
      </c>
      <c r="BW35" s="92">
        <v>0</v>
      </c>
      <c r="BX35" s="92">
        <v>0</v>
      </c>
      <c r="BY35" s="92">
        <v>255.6</v>
      </c>
      <c r="BZ35" s="92">
        <v>0</v>
      </c>
      <c r="CA35" s="92">
        <v>0</v>
      </c>
      <c r="CB35" s="92">
        <v>0</v>
      </c>
      <c r="CC35" s="92">
        <v>0</v>
      </c>
      <c r="CD35" s="92">
        <v>0</v>
      </c>
      <c r="CE35" s="92">
        <v>0</v>
      </c>
      <c r="CF35" s="92">
        <v>0</v>
      </c>
      <c r="CG35" s="846">
        <v>255.6</v>
      </c>
      <c r="CH35" s="92">
        <v>0</v>
      </c>
      <c r="CI35" s="92">
        <v>0</v>
      </c>
      <c r="CJ35" s="92">
        <v>0</v>
      </c>
      <c r="CK35" s="92">
        <v>0</v>
      </c>
      <c r="CL35" s="92">
        <v>0</v>
      </c>
      <c r="CM35" s="92">
        <v>0</v>
      </c>
      <c r="CN35" s="92">
        <v>0</v>
      </c>
      <c r="CO35" s="92">
        <v>0</v>
      </c>
      <c r="CP35" s="92">
        <v>0</v>
      </c>
      <c r="CQ35" s="92">
        <v>0</v>
      </c>
      <c r="CR35" s="92">
        <v>0</v>
      </c>
      <c r="CS35" s="92">
        <v>0</v>
      </c>
      <c r="CT35" s="846">
        <v>0</v>
      </c>
      <c r="CU35" s="92">
        <v>0</v>
      </c>
      <c r="CV35" s="92">
        <v>0</v>
      </c>
      <c r="CW35" s="92">
        <v>0</v>
      </c>
      <c r="CX35" s="92">
        <v>0</v>
      </c>
      <c r="CY35" s="92">
        <v>0</v>
      </c>
      <c r="CZ35" s="92">
        <v>0</v>
      </c>
      <c r="DA35" s="92">
        <v>0</v>
      </c>
      <c r="DB35" s="92">
        <v>0</v>
      </c>
      <c r="DC35" s="92">
        <v>0</v>
      </c>
      <c r="DD35" s="92">
        <v>0</v>
      </c>
      <c r="DE35" s="92">
        <v>0</v>
      </c>
      <c r="DF35" s="92">
        <v>0</v>
      </c>
      <c r="DG35" s="846">
        <v>0</v>
      </c>
      <c r="DH35" s="92">
        <v>0</v>
      </c>
      <c r="DI35" s="92">
        <v>0</v>
      </c>
      <c r="DJ35" s="92">
        <v>0</v>
      </c>
      <c r="DK35" s="92">
        <v>0</v>
      </c>
      <c r="DL35" s="92">
        <v>0</v>
      </c>
      <c r="DM35" s="846">
        <v>0</v>
      </c>
    </row>
    <row r="36" spans="2:117" s="20" customFormat="1" ht="15">
      <c r="B36" s="80" t="s">
        <v>93</v>
      </c>
      <c r="C36" s="93"/>
      <c r="D36" s="843">
        <v>368.9</v>
      </c>
      <c r="E36" s="843">
        <v>234.55</v>
      </c>
      <c r="F36" s="843">
        <v>368.5</v>
      </c>
      <c r="G36" s="843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843">
        <v>0</v>
      </c>
      <c r="U36" s="94">
        <v>0</v>
      </c>
      <c r="V36" s="94">
        <v>0</v>
      </c>
      <c r="W36" s="94">
        <v>0</v>
      </c>
      <c r="X36" s="94">
        <v>0</v>
      </c>
      <c r="Y36" s="94">
        <v>0</v>
      </c>
      <c r="Z36" s="94">
        <v>0</v>
      </c>
      <c r="AA36" s="94">
        <v>0</v>
      </c>
      <c r="AB36" s="94">
        <v>0</v>
      </c>
      <c r="AC36" s="94">
        <v>0</v>
      </c>
      <c r="AD36" s="94">
        <v>0</v>
      </c>
      <c r="AE36" s="94">
        <v>0</v>
      </c>
      <c r="AF36" s="94">
        <v>0</v>
      </c>
      <c r="AG36" s="843">
        <v>0</v>
      </c>
      <c r="AH36" s="94">
        <v>0</v>
      </c>
      <c r="AI36" s="94">
        <v>0</v>
      </c>
      <c r="AJ36" s="94">
        <v>0</v>
      </c>
      <c r="AK36" s="94">
        <v>0</v>
      </c>
      <c r="AL36" s="94">
        <v>0</v>
      </c>
      <c r="AM36" s="94">
        <v>0</v>
      </c>
      <c r="AN36" s="94">
        <v>0</v>
      </c>
      <c r="AO36" s="94">
        <v>0</v>
      </c>
      <c r="AP36" s="94">
        <v>0</v>
      </c>
      <c r="AQ36" s="94">
        <v>0</v>
      </c>
      <c r="AR36" s="94">
        <v>0</v>
      </c>
      <c r="AS36" s="94">
        <v>0</v>
      </c>
      <c r="AT36" s="843">
        <v>0</v>
      </c>
      <c r="AU36" s="94">
        <v>0</v>
      </c>
      <c r="AV36" s="94">
        <v>0</v>
      </c>
      <c r="AW36" s="94">
        <v>0</v>
      </c>
      <c r="AX36" s="94">
        <v>0</v>
      </c>
      <c r="AY36" s="94">
        <v>0</v>
      </c>
      <c r="AZ36" s="94">
        <v>0</v>
      </c>
      <c r="BA36" s="94">
        <v>0</v>
      </c>
      <c r="BB36" s="94">
        <v>0</v>
      </c>
      <c r="BC36" s="94">
        <v>0</v>
      </c>
      <c r="BD36" s="94">
        <v>0</v>
      </c>
      <c r="BE36" s="94">
        <v>0</v>
      </c>
      <c r="BF36" s="94">
        <v>0</v>
      </c>
      <c r="BG36" s="843">
        <v>0</v>
      </c>
      <c r="BH36" s="94">
        <v>0</v>
      </c>
      <c r="BI36" s="94">
        <v>0</v>
      </c>
      <c r="BJ36" s="94">
        <v>0</v>
      </c>
      <c r="BK36" s="94">
        <v>0</v>
      </c>
      <c r="BL36" s="94">
        <v>0</v>
      </c>
      <c r="BM36" s="94">
        <v>0</v>
      </c>
      <c r="BN36" s="94">
        <v>0</v>
      </c>
      <c r="BO36" s="94">
        <v>0</v>
      </c>
      <c r="BP36" s="94">
        <v>0</v>
      </c>
      <c r="BQ36" s="94">
        <v>0</v>
      </c>
      <c r="BR36" s="94">
        <v>0</v>
      </c>
      <c r="BS36" s="94">
        <v>0</v>
      </c>
      <c r="BT36" s="843">
        <v>0</v>
      </c>
      <c r="BU36" s="94">
        <v>0</v>
      </c>
      <c r="BV36" s="94">
        <v>0</v>
      </c>
      <c r="BW36" s="94">
        <v>0</v>
      </c>
      <c r="BX36" s="94">
        <v>0</v>
      </c>
      <c r="BY36" s="94">
        <v>255.6</v>
      </c>
      <c r="BZ36" s="94">
        <v>0</v>
      </c>
      <c r="CA36" s="94">
        <v>0</v>
      </c>
      <c r="CB36" s="94">
        <v>0</v>
      </c>
      <c r="CC36" s="94">
        <v>0</v>
      </c>
      <c r="CD36" s="94">
        <v>0</v>
      </c>
      <c r="CE36" s="94">
        <v>0</v>
      </c>
      <c r="CF36" s="94">
        <v>0</v>
      </c>
      <c r="CG36" s="843">
        <v>255.6</v>
      </c>
      <c r="CH36" s="94">
        <v>0</v>
      </c>
      <c r="CI36" s="94">
        <v>0</v>
      </c>
      <c r="CJ36" s="94">
        <v>0</v>
      </c>
      <c r="CK36" s="94">
        <v>0</v>
      </c>
      <c r="CL36" s="94">
        <v>0</v>
      </c>
      <c r="CM36" s="94">
        <v>0</v>
      </c>
      <c r="CN36" s="94">
        <v>0</v>
      </c>
      <c r="CO36" s="94">
        <v>0</v>
      </c>
      <c r="CP36" s="94">
        <v>0</v>
      </c>
      <c r="CQ36" s="94">
        <v>0</v>
      </c>
      <c r="CR36" s="94">
        <v>0</v>
      </c>
      <c r="CS36" s="94">
        <v>0</v>
      </c>
      <c r="CT36" s="843">
        <v>0</v>
      </c>
      <c r="CU36" s="94">
        <v>0</v>
      </c>
      <c r="CV36" s="94">
        <v>0</v>
      </c>
      <c r="CW36" s="94">
        <v>0</v>
      </c>
      <c r="CX36" s="94">
        <v>0</v>
      </c>
      <c r="CY36" s="94">
        <v>0</v>
      </c>
      <c r="CZ36" s="94">
        <v>0</v>
      </c>
      <c r="DA36" s="94">
        <v>0</v>
      </c>
      <c r="DB36" s="94">
        <v>0</v>
      </c>
      <c r="DC36" s="94">
        <v>0</v>
      </c>
      <c r="DD36" s="94">
        <v>0</v>
      </c>
      <c r="DE36" s="94">
        <v>0</v>
      </c>
      <c r="DF36" s="94">
        <v>0</v>
      </c>
      <c r="DG36" s="843">
        <v>0</v>
      </c>
      <c r="DH36" s="94">
        <v>0</v>
      </c>
      <c r="DI36" s="94">
        <v>0</v>
      </c>
      <c r="DJ36" s="94">
        <v>0</v>
      </c>
      <c r="DK36" s="94">
        <v>0</v>
      </c>
      <c r="DL36" s="94">
        <v>0</v>
      </c>
      <c r="DM36" s="843">
        <v>0</v>
      </c>
    </row>
    <row r="37" spans="2:117" s="20" customFormat="1" ht="14.25" customHeight="1">
      <c r="B37" s="82" t="s">
        <v>92</v>
      </c>
      <c r="C37" s="83"/>
      <c r="D37" s="844">
        <v>368.9</v>
      </c>
      <c r="E37" s="844">
        <v>234.55</v>
      </c>
      <c r="F37" s="844">
        <v>368.5</v>
      </c>
      <c r="G37" s="844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44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5">
        <v>0</v>
      </c>
      <c r="AB37" s="85">
        <v>0</v>
      </c>
      <c r="AC37" s="85">
        <v>0</v>
      </c>
      <c r="AD37" s="85">
        <v>0</v>
      </c>
      <c r="AE37" s="85">
        <v>0</v>
      </c>
      <c r="AF37" s="85">
        <v>0</v>
      </c>
      <c r="AG37" s="844">
        <v>0</v>
      </c>
      <c r="AH37" s="85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5">
        <v>0</v>
      </c>
      <c r="AO37" s="85">
        <v>0</v>
      </c>
      <c r="AP37" s="85">
        <v>0</v>
      </c>
      <c r="AQ37" s="85">
        <v>0</v>
      </c>
      <c r="AR37" s="85">
        <v>0</v>
      </c>
      <c r="AS37" s="85">
        <v>0</v>
      </c>
      <c r="AT37" s="844">
        <v>0</v>
      </c>
      <c r="AU37" s="85">
        <v>0</v>
      </c>
      <c r="AV37" s="85">
        <v>0</v>
      </c>
      <c r="AW37" s="85">
        <v>0</v>
      </c>
      <c r="AX37" s="85">
        <v>0</v>
      </c>
      <c r="AY37" s="85">
        <v>0</v>
      </c>
      <c r="AZ37" s="85">
        <v>0</v>
      </c>
      <c r="BA37" s="85">
        <v>0</v>
      </c>
      <c r="BB37" s="85">
        <v>0</v>
      </c>
      <c r="BC37" s="85">
        <v>0</v>
      </c>
      <c r="BD37" s="85">
        <v>0</v>
      </c>
      <c r="BE37" s="85">
        <v>0</v>
      </c>
      <c r="BF37" s="85">
        <v>0</v>
      </c>
      <c r="BG37" s="844">
        <v>0</v>
      </c>
      <c r="BH37" s="85">
        <v>0</v>
      </c>
      <c r="BI37" s="85">
        <v>0</v>
      </c>
      <c r="BJ37" s="85">
        <v>0</v>
      </c>
      <c r="BK37" s="85">
        <v>0</v>
      </c>
      <c r="BL37" s="85">
        <v>0</v>
      </c>
      <c r="BM37" s="85">
        <v>0</v>
      </c>
      <c r="BN37" s="85">
        <v>0</v>
      </c>
      <c r="BO37" s="85">
        <v>0</v>
      </c>
      <c r="BP37" s="85">
        <v>0</v>
      </c>
      <c r="BQ37" s="85">
        <v>0</v>
      </c>
      <c r="BR37" s="85">
        <v>0</v>
      </c>
      <c r="BS37" s="85">
        <v>0</v>
      </c>
      <c r="BT37" s="844">
        <v>0</v>
      </c>
      <c r="BU37" s="85">
        <v>0</v>
      </c>
      <c r="BV37" s="85">
        <v>0</v>
      </c>
      <c r="BW37" s="85">
        <v>0</v>
      </c>
      <c r="BX37" s="85">
        <v>0</v>
      </c>
      <c r="BY37" s="85">
        <v>255.6</v>
      </c>
      <c r="BZ37" s="85">
        <v>0</v>
      </c>
      <c r="CA37" s="85">
        <v>0</v>
      </c>
      <c r="CB37" s="85">
        <v>0</v>
      </c>
      <c r="CC37" s="85">
        <v>0</v>
      </c>
      <c r="CD37" s="85">
        <v>0</v>
      </c>
      <c r="CE37" s="85">
        <v>0</v>
      </c>
      <c r="CF37" s="85">
        <v>0</v>
      </c>
      <c r="CG37" s="844">
        <v>255.6</v>
      </c>
      <c r="CH37" s="85">
        <v>0</v>
      </c>
      <c r="CI37" s="85">
        <v>0</v>
      </c>
      <c r="CJ37" s="85">
        <v>0</v>
      </c>
      <c r="CK37" s="85">
        <v>0</v>
      </c>
      <c r="CL37" s="85">
        <v>0</v>
      </c>
      <c r="CM37" s="85">
        <v>0</v>
      </c>
      <c r="CN37" s="85">
        <v>0</v>
      </c>
      <c r="CO37" s="85">
        <v>0</v>
      </c>
      <c r="CP37" s="85">
        <v>0</v>
      </c>
      <c r="CQ37" s="85">
        <v>0</v>
      </c>
      <c r="CR37" s="85">
        <v>0</v>
      </c>
      <c r="CS37" s="85">
        <v>0</v>
      </c>
      <c r="CT37" s="844">
        <v>0</v>
      </c>
      <c r="CU37" s="85">
        <v>0</v>
      </c>
      <c r="CV37" s="85">
        <v>0</v>
      </c>
      <c r="CW37" s="85">
        <v>0</v>
      </c>
      <c r="CX37" s="85">
        <v>0</v>
      </c>
      <c r="CY37" s="85">
        <v>0</v>
      </c>
      <c r="CZ37" s="85">
        <v>0</v>
      </c>
      <c r="DA37" s="85">
        <v>0</v>
      </c>
      <c r="DB37" s="85">
        <v>0</v>
      </c>
      <c r="DC37" s="85">
        <v>0</v>
      </c>
      <c r="DD37" s="85">
        <v>0</v>
      </c>
      <c r="DE37" s="85">
        <v>0</v>
      </c>
      <c r="DF37" s="85">
        <v>0</v>
      </c>
      <c r="DG37" s="844">
        <v>0</v>
      </c>
      <c r="DH37" s="85">
        <v>0</v>
      </c>
      <c r="DI37" s="85">
        <v>0</v>
      </c>
      <c r="DJ37" s="85">
        <v>0</v>
      </c>
      <c r="DK37" s="85">
        <v>0</v>
      </c>
      <c r="DL37" s="85">
        <v>0</v>
      </c>
      <c r="DM37" s="844">
        <v>0</v>
      </c>
    </row>
    <row r="38" spans="2:117" s="20" customFormat="1" ht="15">
      <c r="B38" s="82" t="s">
        <v>89</v>
      </c>
      <c r="C38" s="95"/>
      <c r="D38" s="844">
        <v>0</v>
      </c>
      <c r="E38" s="844">
        <v>0</v>
      </c>
      <c r="F38" s="844">
        <v>0</v>
      </c>
      <c r="G38" s="844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44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85">
        <v>0</v>
      </c>
      <c r="AC38" s="85">
        <v>0</v>
      </c>
      <c r="AD38" s="85">
        <v>0</v>
      </c>
      <c r="AE38" s="85">
        <v>0</v>
      </c>
      <c r="AF38" s="85">
        <v>0</v>
      </c>
      <c r="AG38" s="844">
        <v>0</v>
      </c>
      <c r="AH38" s="85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5">
        <v>0</v>
      </c>
      <c r="AO38" s="85">
        <v>0</v>
      </c>
      <c r="AP38" s="85">
        <v>0</v>
      </c>
      <c r="AQ38" s="85">
        <v>0</v>
      </c>
      <c r="AR38" s="85">
        <v>0</v>
      </c>
      <c r="AS38" s="85">
        <v>0</v>
      </c>
      <c r="AT38" s="844">
        <v>0</v>
      </c>
      <c r="AU38" s="85">
        <v>0</v>
      </c>
      <c r="AV38" s="85">
        <v>0</v>
      </c>
      <c r="AW38" s="85">
        <v>0</v>
      </c>
      <c r="AX38" s="85">
        <v>0</v>
      </c>
      <c r="AY38" s="85">
        <v>0</v>
      </c>
      <c r="AZ38" s="85">
        <v>0</v>
      </c>
      <c r="BA38" s="85">
        <v>0</v>
      </c>
      <c r="BB38" s="85">
        <v>0</v>
      </c>
      <c r="BC38" s="85">
        <v>0</v>
      </c>
      <c r="BD38" s="85">
        <v>0</v>
      </c>
      <c r="BE38" s="85">
        <v>0</v>
      </c>
      <c r="BF38" s="85">
        <v>0</v>
      </c>
      <c r="BG38" s="844">
        <v>0</v>
      </c>
      <c r="BH38" s="85">
        <v>0</v>
      </c>
      <c r="BI38" s="85">
        <v>0</v>
      </c>
      <c r="BJ38" s="85">
        <v>0</v>
      </c>
      <c r="BK38" s="85">
        <v>0</v>
      </c>
      <c r="BL38" s="85">
        <v>0</v>
      </c>
      <c r="BM38" s="85">
        <v>0</v>
      </c>
      <c r="BN38" s="85">
        <v>0</v>
      </c>
      <c r="BO38" s="85">
        <v>0</v>
      </c>
      <c r="BP38" s="85">
        <v>0</v>
      </c>
      <c r="BQ38" s="85">
        <v>0</v>
      </c>
      <c r="BR38" s="85">
        <v>0</v>
      </c>
      <c r="BS38" s="85">
        <v>0</v>
      </c>
      <c r="BT38" s="844">
        <v>0</v>
      </c>
      <c r="BU38" s="85">
        <v>0</v>
      </c>
      <c r="BV38" s="85">
        <v>0</v>
      </c>
      <c r="BW38" s="85">
        <v>0</v>
      </c>
      <c r="BX38" s="85">
        <v>0</v>
      </c>
      <c r="BY38" s="85">
        <v>0</v>
      </c>
      <c r="BZ38" s="85">
        <v>0</v>
      </c>
      <c r="CA38" s="85">
        <v>0</v>
      </c>
      <c r="CB38" s="85">
        <v>0</v>
      </c>
      <c r="CC38" s="85">
        <v>0</v>
      </c>
      <c r="CD38" s="85">
        <v>0</v>
      </c>
      <c r="CE38" s="85">
        <v>0</v>
      </c>
      <c r="CF38" s="85">
        <v>0</v>
      </c>
      <c r="CG38" s="844">
        <v>0</v>
      </c>
      <c r="CH38" s="85">
        <v>0</v>
      </c>
      <c r="CI38" s="85">
        <v>0</v>
      </c>
      <c r="CJ38" s="85">
        <v>0</v>
      </c>
      <c r="CK38" s="85">
        <v>0</v>
      </c>
      <c r="CL38" s="85">
        <v>0</v>
      </c>
      <c r="CM38" s="85">
        <v>0</v>
      </c>
      <c r="CN38" s="85">
        <v>0</v>
      </c>
      <c r="CO38" s="85">
        <v>0</v>
      </c>
      <c r="CP38" s="85">
        <v>0</v>
      </c>
      <c r="CQ38" s="85">
        <v>0</v>
      </c>
      <c r="CR38" s="85">
        <v>0</v>
      </c>
      <c r="CS38" s="85">
        <v>0</v>
      </c>
      <c r="CT38" s="844">
        <v>0</v>
      </c>
      <c r="CU38" s="85">
        <v>0</v>
      </c>
      <c r="CV38" s="85">
        <v>0</v>
      </c>
      <c r="CW38" s="85">
        <v>0</v>
      </c>
      <c r="CX38" s="85">
        <v>0</v>
      </c>
      <c r="CY38" s="85">
        <v>0</v>
      </c>
      <c r="CZ38" s="85">
        <v>0</v>
      </c>
      <c r="DA38" s="85">
        <v>0</v>
      </c>
      <c r="DB38" s="85">
        <v>0</v>
      </c>
      <c r="DC38" s="85">
        <v>0</v>
      </c>
      <c r="DD38" s="85">
        <v>0</v>
      </c>
      <c r="DE38" s="85">
        <v>0</v>
      </c>
      <c r="DF38" s="85">
        <v>0</v>
      </c>
      <c r="DG38" s="844">
        <v>0</v>
      </c>
      <c r="DH38" s="85">
        <v>0</v>
      </c>
      <c r="DI38" s="85">
        <v>0</v>
      </c>
      <c r="DJ38" s="85">
        <v>0</v>
      </c>
      <c r="DK38" s="85">
        <v>0</v>
      </c>
      <c r="DL38" s="85">
        <v>0</v>
      </c>
      <c r="DM38" s="844">
        <v>0</v>
      </c>
    </row>
    <row r="39" spans="2:117" s="20" customFormat="1" ht="15.75" thickBot="1">
      <c r="B39" s="87"/>
      <c r="C39" s="88"/>
      <c r="D39" s="847"/>
      <c r="E39" s="845"/>
      <c r="F39" s="845"/>
      <c r="G39" s="845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45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45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45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45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45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45"/>
      <c r="CH39" s="89"/>
      <c r="CI39" s="89"/>
      <c r="CJ39" s="89"/>
      <c r="CK39" s="89"/>
      <c r="CL39" s="89"/>
      <c r="CM39" s="89"/>
      <c r="CN39" s="89"/>
      <c r="CO39" s="89"/>
      <c r="CP39" s="89"/>
      <c r="CQ39" s="945"/>
      <c r="CR39" s="89"/>
      <c r="CS39" s="89"/>
      <c r="CT39" s="845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45"/>
      <c r="DH39" s="89"/>
      <c r="DI39" s="89"/>
      <c r="DJ39" s="89"/>
      <c r="DK39" s="89"/>
      <c r="DL39" s="89"/>
      <c r="DM39" s="845"/>
    </row>
    <row r="40" spans="2:117" s="20" customFormat="1" ht="15.75" thickBot="1">
      <c r="B40" s="90" t="s">
        <v>88</v>
      </c>
      <c r="C40" s="91"/>
      <c r="D40" s="846">
        <v>4713</v>
      </c>
      <c r="E40" s="846">
        <v>2146.7</v>
      </c>
      <c r="F40" s="846">
        <v>170.9</v>
      </c>
      <c r="G40" s="846">
        <v>3060</v>
      </c>
      <c r="H40" s="92">
        <v>400</v>
      </c>
      <c r="I40" s="92">
        <v>399.9</v>
      </c>
      <c r="J40" s="92">
        <v>440.1</v>
      </c>
      <c r="K40" s="92">
        <v>380</v>
      </c>
      <c r="L40" s="92">
        <v>440</v>
      </c>
      <c r="M40" s="92">
        <v>399.9</v>
      </c>
      <c r="N40" s="92">
        <v>380.1</v>
      </c>
      <c r="O40" s="92">
        <v>440</v>
      </c>
      <c r="P40" s="92">
        <v>439.9</v>
      </c>
      <c r="Q40" s="92">
        <v>0</v>
      </c>
      <c r="R40" s="92">
        <v>0</v>
      </c>
      <c r="S40" s="92">
        <v>0</v>
      </c>
      <c r="T40" s="846">
        <v>3719.9</v>
      </c>
      <c r="U40" s="92">
        <v>0</v>
      </c>
      <c r="V40" s="92">
        <v>360</v>
      </c>
      <c r="W40" s="92">
        <v>419.90000000000003</v>
      </c>
      <c r="X40" s="92">
        <v>380.1</v>
      </c>
      <c r="Y40" s="92">
        <v>420</v>
      </c>
      <c r="Z40" s="92">
        <v>379.9</v>
      </c>
      <c r="AA40" s="92">
        <v>400.1</v>
      </c>
      <c r="AB40" s="92">
        <v>480</v>
      </c>
      <c r="AC40" s="92">
        <v>539.8000000000001</v>
      </c>
      <c r="AD40" s="92">
        <v>579.1</v>
      </c>
      <c r="AE40" s="92">
        <v>449.9</v>
      </c>
      <c r="AF40" s="92">
        <v>435</v>
      </c>
      <c r="AG40" s="846">
        <v>4843.8</v>
      </c>
      <c r="AH40" s="92">
        <v>569.8</v>
      </c>
      <c r="AI40" s="92">
        <v>819.9</v>
      </c>
      <c r="AJ40" s="92">
        <v>722.9999999999999</v>
      </c>
      <c r="AK40" s="92">
        <v>758</v>
      </c>
      <c r="AL40" s="92">
        <v>698.7999999999998</v>
      </c>
      <c r="AM40" s="92">
        <v>550</v>
      </c>
      <c r="AN40" s="92">
        <v>569.8</v>
      </c>
      <c r="AO40" s="92">
        <v>630</v>
      </c>
      <c r="AP40" s="92">
        <v>750.1</v>
      </c>
      <c r="AQ40" s="92">
        <v>229.1</v>
      </c>
      <c r="AR40" s="92">
        <v>209.8</v>
      </c>
      <c r="AS40" s="92">
        <v>261.1</v>
      </c>
      <c r="AT40" s="846">
        <v>6769.4</v>
      </c>
      <c r="AU40" s="92">
        <v>200</v>
      </c>
      <c r="AV40" s="92">
        <v>190</v>
      </c>
      <c r="AW40" s="92">
        <v>210</v>
      </c>
      <c r="AX40" s="92">
        <v>277.90000000000003</v>
      </c>
      <c r="AY40" s="92">
        <v>380.1</v>
      </c>
      <c r="AZ40" s="92">
        <v>341.8</v>
      </c>
      <c r="BA40" s="92">
        <v>708</v>
      </c>
      <c r="BB40" s="92">
        <v>608</v>
      </c>
      <c r="BC40" s="92">
        <v>684</v>
      </c>
      <c r="BD40" s="92">
        <v>222</v>
      </c>
      <c r="BE40" s="92">
        <v>165</v>
      </c>
      <c r="BF40" s="92">
        <v>70.8</v>
      </c>
      <c r="BG40" s="846">
        <v>4057.6000000000004</v>
      </c>
      <c r="BH40" s="92">
        <v>0</v>
      </c>
      <c r="BI40" s="92">
        <v>0</v>
      </c>
      <c r="BJ40" s="92">
        <v>0</v>
      </c>
      <c r="BK40" s="92">
        <v>0</v>
      </c>
      <c r="BL40" s="92">
        <v>0</v>
      </c>
      <c r="BM40" s="92">
        <v>0</v>
      </c>
      <c r="BN40" s="92">
        <v>0</v>
      </c>
      <c r="BO40" s="92">
        <v>0</v>
      </c>
      <c r="BP40" s="92">
        <v>0</v>
      </c>
      <c r="BQ40" s="92">
        <v>0</v>
      </c>
      <c r="BR40" s="92">
        <v>0</v>
      </c>
      <c r="BS40" s="92">
        <v>0</v>
      </c>
      <c r="BT40" s="846">
        <v>0</v>
      </c>
      <c r="BU40" s="92">
        <v>0</v>
      </c>
      <c r="BV40" s="92">
        <v>0</v>
      </c>
      <c r="BW40" s="92">
        <v>0</v>
      </c>
      <c r="BX40" s="92">
        <v>0</v>
      </c>
      <c r="BY40" s="92">
        <v>-255.6</v>
      </c>
      <c r="BZ40" s="92">
        <v>0</v>
      </c>
      <c r="CA40" s="92">
        <v>0</v>
      </c>
      <c r="CB40" s="92">
        <v>0</v>
      </c>
      <c r="CC40" s="92">
        <v>0</v>
      </c>
      <c r="CD40" s="92">
        <v>0</v>
      </c>
      <c r="CE40" s="92">
        <v>0</v>
      </c>
      <c r="CF40" s="92">
        <v>0</v>
      </c>
      <c r="CG40" s="846">
        <v>-255.6</v>
      </c>
      <c r="CH40" s="92">
        <v>0</v>
      </c>
      <c r="CI40" s="92">
        <v>0</v>
      </c>
      <c r="CJ40" s="92">
        <v>0</v>
      </c>
      <c r="CK40" s="92">
        <v>0</v>
      </c>
      <c r="CL40" s="92">
        <v>0</v>
      </c>
      <c r="CM40" s="92">
        <v>0</v>
      </c>
      <c r="CN40" s="92">
        <v>0</v>
      </c>
      <c r="CO40" s="92">
        <v>0</v>
      </c>
      <c r="CP40" s="92">
        <v>0</v>
      </c>
      <c r="CQ40" s="92">
        <v>0</v>
      </c>
      <c r="CR40" s="92">
        <v>0</v>
      </c>
      <c r="CS40" s="92">
        <v>0</v>
      </c>
      <c r="CT40" s="846">
        <v>0</v>
      </c>
      <c r="CU40" s="92">
        <v>0</v>
      </c>
      <c r="CV40" s="92">
        <v>0</v>
      </c>
      <c r="CW40" s="92">
        <v>0</v>
      </c>
      <c r="CX40" s="92">
        <v>0</v>
      </c>
      <c r="CY40" s="92">
        <v>0</v>
      </c>
      <c r="CZ40" s="92">
        <v>0</v>
      </c>
      <c r="DA40" s="92">
        <v>0</v>
      </c>
      <c r="DB40" s="92">
        <v>0</v>
      </c>
      <c r="DC40" s="92">
        <v>0</v>
      </c>
      <c r="DD40" s="92">
        <v>0.3</v>
      </c>
      <c r="DE40" s="92">
        <v>0</v>
      </c>
      <c r="DF40" s="92">
        <v>400</v>
      </c>
      <c r="DG40" s="846">
        <v>400.3</v>
      </c>
      <c r="DH40" s="92">
        <v>400</v>
      </c>
      <c r="DI40" s="92">
        <v>1400</v>
      </c>
      <c r="DJ40" s="92">
        <v>339.6</v>
      </c>
      <c r="DK40" s="92">
        <v>338.5</v>
      </c>
      <c r="DL40" s="92">
        <v>0</v>
      </c>
      <c r="DM40" s="846">
        <v>2478.1</v>
      </c>
    </row>
  </sheetData>
  <sheetProtection/>
  <mergeCells count="3">
    <mergeCell ref="B7:H7"/>
    <mergeCell ref="A23:K23"/>
    <mergeCell ref="A24:K24"/>
  </mergeCells>
  <hyperlinks>
    <hyperlink ref="B1" location="'Indice '!A1" display="INDICE "/>
    <hyperlink ref="E4" location="Reservas!A11" display="Reservas Internacionales Netas"/>
    <hyperlink ref="E5" location="Reservas!A40" display="Operaciones de Compra Venta de Divisas 2007-2014"/>
  </hyperlinks>
  <printOptions/>
  <pageMargins left="0.27" right="0.3" top="1" bottom="1" header="0" footer="0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3:C67"/>
  <sheetViews>
    <sheetView zoomScale="90" zoomScaleNormal="90" zoomScalePageLayoutView="0" workbookViewId="0" topLeftCell="A1">
      <pane ySplit="5" topLeftCell="A18" activePane="bottomLeft" state="frozen"/>
      <selection pane="topLeft" activeCell="A8" sqref="A8:D8"/>
      <selection pane="bottomLeft" activeCell="B65" sqref="B65"/>
    </sheetView>
  </sheetViews>
  <sheetFormatPr defaultColWidth="11.421875" defaultRowHeight="12.75"/>
  <cols>
    <col min="1" max="1" width="35.00390625" style="20" customWidth="1"/>
    <col min="2" max="2" width="32.7109375" style="21" customWidth="1"/>
    <col min="3" max="16384" width="11.421875" style="21" customWidth="1"/>
  </cols>
  <sheetData>
    <row r="1" ht="15"/>
    <row r="2" ht="15"/>
    <row r="3" ht="15">
      <c r="C3" s="22"/>
    </row>
    <row r="4" ht="15"/>
    <row r="5" ht="72" customHeight="1"/>
    <row r="7" spans="1:3" ht="18.75">
      <c r="A7" s="1448" t="s">
        <v>519</v>
      </c>
      <c r="B7" s="1449"/>
      <c r="C7" s="1449"/>
    </row>
    <row r="8" ht="15">
      <c r="B8" s="23" t="s">
        <v>122</v>
      </c>
    </row>
    <row r="10" spans="1:2" ht="15">
      <c r="A10" s="24" t="s">
        <v>0</v>
      </c>
      <c r="B10" s="21" t="s">
        <v>69</v>
      </c>
    </row>
    <row r="11" ht="15">
      <c r="A11" s="25"/>
    </row>
    <row r="12" spans="1:2" ht="15">
      <c r="A12" s="26" t="s">
        <v>13</v>
      </c>
      <c r="B12" s="27" t="s">
        <v>177</v>
      </c>
    </row>
    <row r="13" spans="1:2" ht="15">
      <c r="A13" s="28"/>
      <c r="B13" s="21" t="s">
        <v>520</v>
      </c>
    </row>
    <row r="14" ht="15">
      <c r="A14" s="28"/>
    </row>
    <row r="15" spans="1:2" ht="30">
      <c r="A15" s="26" t="s">
        <v>502</v>
      </c>
      <c r="B15" s="27" t="s">
        <v>78</v>
      </c>
    </row>
    <row r="16" ht="15">
      <c r="A16" s="24"/>
    </row>
    <row r="17" ht="15">
      <c r="A17" s="24"/>
    </row>
    <row r="18" spans="1:2" ht="30">
      <c r="A18" s="26" t="s">
        <v>503</v>
      </c>
      <c r="B18" s="27" t="s">
        <v>78</v>
      </c>
    </row>
    <row r="19" ht="15">
      <c r="A19" s="28"/>
    </row>
    <row r="20" spans="1:2" ht="15">
      <c r="A20" s="26" t="s">
        <v>171</v>
      </c>
      <c r="B20" s="21" t="s">
        <v>172</v>
      </c>
    </row>
    <row r="21" ht="15">
      <c r="A21" s="28"/>
    </row>
    <row r="22" spans="1:2" ht="15">
      <c r="A22" s="24" t="s">
        <v>169</v>
      </c>
      <c r="B22" s="21" t="s">
        <v>173</v>
      </c>
    </row>
    <row r="23" ht="15">
      <c r="A23" s="28"/>
    </row>
    <row r="24" spans="1:2" ht="15">
      <c r="A24" s="29" t="s">
        <v>504</v>
      </c>
      <c r="B24" s="27" t="s">
        <v>86</v>
      </c>
    </row>
    <row r="25" ht="15">
      <c r="A25" s="28"/>
    </row>
    <row r="26" spans="1:2" ht="15">
      <c r="A26" s="26" t="s">
        <v>505</v>
      </c>
      <c r="B26" s="30" t="s">
        <v>73</v>
      </c>
    </row>
    <row r="27" ht="15">
      <c r="A27" s="28"/>
    </row>
    <row r="28" spans="1:2" ht="15">
      <c r="A28" s="24" t="s">
        <v>506</v>
      </c>
      <c r="B28" s="30" t="s">
        <v>74</v>
      </c>
    </row>
    <row r="29" ht="15">
      <c r="A29" s="28"/>
    </row>
    <row r="30" spans="1:2" ht="15">
      <c r="A30" s="31" t="s">
        <v>72</v>
      </c>
      <c r="B30" s="27" t="s">
        <v>79</v>
      </c>
    </row>
    <row r="31" ht="15">
      <c r="A31" s="32"/>
    </row>
    <row r="32" spans="1:2" ht="15">
      <c r="A32" s="31" t="s">
        <v>32</v>
      </c>
      <c r="B32" s="27" t="s">
        <v>75</v>
      </c>
    </row>
    <row r="33" spans="1:2" ht="15">
      <c r="A33" s="31"/>
      <c r="B33" s="21" t="s">
        <v>76</v>
      </c>
    </row>
    <row r="34" ht="15">
      <c r="A34" s="31"/>
    </row>
    <row r="35" spans="1:2" ht="15">
      <c r="A35" s="26" t="s">
        <v>2</v>
      </c>
      <c r="B35" s="27" t="s">
        <v>77</v>
      </c>
    </row>
    <row r="36" ht="15">
      <c r="A36" s="28"/>
    </row>
    <row r="37" spans="1:2" s="33" customFormat="1" ht="15">
      <c r="A37" s="29" t="s">
        <v>99</v>
      </c>
      <c r="B37" s="30" t="s">
        <v>110</v>
      </c>
    </row>
    <row r="38" ht="15">
      <c r="A38" s="34"/>
    </row>
    <row r="39" spans="1:2" ht="15">
      <c r="A39" s="29" t="s">
        <v>47</v>
      </c>
      <c r="B39" s="27" t="s">
        <v>80</v>
      </c>
    </row>
    <row r="40" ht="15">
      <c r="A40" s="35"/>
    </row>
    <row r="41" spans="1:2" ht="15">
      <c r="A41" s="29" t="s">
        <v>68</v>
      </c>
      <c r="B41" s="27" t="s">
        <v>143</v>
      </c>
    </row>
    <row r="42" ht="15">
      <c r="A42" s="36"/>
    </row>
    <row r="43" spans="1:2" ht="15">
      <c r="A43" s="36" t="s">
        <v>174</v>
      </c>
      <c r="B43" s="21" t="s">
        <v>175</v>
      </c>
    </row>
    <row r="44" ht="15">
      <c r="A44" s="36"/>
    </row>
    <row r="45" spans="1:2" ht="15">
      <c r="A45" s="36" t="s">
        <v>176</v>
      </c>
      <c r="B45" s="21" t="s">
        <v>175</v>
      </c>
    </row>
    <row r="46" ht="15">
      <c r="A46" s="36"/>
    </row>
    <row r="47" spans="1:2" ht="15">
      <c r="A47" s="29" t="s">
        <v>475</v>
      </c>
      <c r="B47" s="27" t="s">
        <v>97</v>
      </c>
    </row>
    <row r="48" ht="15">
      <c r="A48" s="29"/>
    </row>
    <row r="49" spans="1:2" ht="15">
      <c r="A49" s="26" t="s">
        <v>10</v>
      </c>
      <c r="B49" s="788" t="s">
        <v>825</v>
      </c>
    </row>
    <row r="50" ht="15">
      <c r="A50" s="24"/>
    </row>
    <row r="51" spans="1:2" ht="15">
      <c r="A51" s="29" t="s">
        <v>100</v>
      </c>
      <c r="B51" s="27" t="s">
        <v>242</v>
      </c>
    </row>
    <row r="52" ht="15">
      <c r="A52" s="24"/>
    </row>
    <row r="53" spans="1:2" ht="21" customHeight="1">
      <c r="A53" s="24" t="s">
        <v>101</v>
      </c>
      <c r="B53" s="27" t="s">
        <v>84</v>
      </c>
    </row>
    <row r="54" ht="15">
      <c r="A54" s="24"/>
    </row>
    <row r="55" spans="1:2" ht="15">
      <c r="A55" s="29" t="s">
        <v>102</v>
      </c>
      <c r="B55" s="37" t="s">
        <v>786</v>
      </c>
    </row>
    <row r="56" ht="15">
      <c r="A56" s="29"/>
    </row>
    <row r="57" spans="1:2" ht="15">
      <c r="A57" s="29" t="s">
        <v>103</v>
      </c>
      <c r="B57" s="37" t="s">
        <v>199</v>
      </c>
    </row>
    <row r="58" ht="15">
      <c r="A58" s="24"/>
    </row>
    <row r="59" spans="1:2" ht="15">
      <c r="A59" s="29" t="s">
        <v>104</v>
      </c>
      <c r="B59" s="2" t="s">
        <v>824</v>
      </c>
    </row>
    <row r="60" ht="15">
      <c r="A60" s="38"/>
    </row>
    <row r="61" spans="1:2" ht="15">
      <c r="A61" s="26" t="s">
        <v>507</v>
      </c>
      <c r="B61" s="2" t="s">
        <v>82</v>
      </c>
    </row>
    <row r="62" spans="1:2" ht="15">
      <c r="A62" s="28"/>
      <c r="B62" s="21" t="s">
        <v>83</v>
      </c>
    </row>
    <row r="63" ht="15">
      <c r="A63" s="28"/>
    </row>
    <row r="64" spans="1:2" ht="15">
      <c r="A64" s="26" t="s">
        <v>105</v>
      </c>
      <c r="B64" s="27" t="s">
        <v>81</v>
      </c>
    </row>
    <row r="65" ht="15">
      <c r="B65" s="2" t="s">
        <v>853</v>
      </c>
    </row>
    <row r="66" ht="15">
      <c r="B66" s="2"/>
    </row>
    <row r="67" spans="1:2" ht="15">
      <c r="A67" s="40"/>
      <c r="B67" s="39" t="s">
        <v>123</v>
      </c>
    </row>
  </sheetData>
  <sheetProtection/>
  <mergeCells count="1">
    <mergeCell ref="A7:C7"/>
  </mergeCells>
  <hyperlinks>
    <hyperlink ref="B61" r:id="rId1" display="http://www.banrep.gov.co/economia/ctanal1sec_ext.htm#reservas"/>
    <hyperlink ref="B8" location="'Indice '!A1" display="INDICE "/>
    <hyperlink ref="B67" location="Fuentes!A9" display="ARRIBA "/>
    <hyperlink ref="B55" r:id="rId2" display="http://www.banrep.gov.co/informes-economicos/ine_bol_deupu.htm"/>
    <hyperlink ref="B59" r:id="rId3" display="http://www.banrep.gov.co/es/informe-estadisticas-monetarias-y-cambiarias"/>
    <hyperlink ref="B49" r:id="rId4" display="https://www.superfinanciera.gov.co"/>
    <hyperlink ref="B65" r:id="rId5" display="http://www.banrep.gov.co/es/informe-operaciones-divisas"/>
  </hyperlinks>
  <printOptions/>
  <pageMargins left="0.26" right="0.25" top="0.55" bottom="1" header="0" footer="0"/>
  <pageSetup horizontalDpi="600" verticalDpi="600" orientation="portrait" r:id="rId7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J43"/>
  <sheetViews>
    <sheetView zoomScalePageLayoutView="0" workbookViewId="0" topLeftCell="A1">
      <pane ySplit="2" topLeftCell="A3" activePane="bottomLeft" state="frozen"/>
      <selection pane="topLeft" activeCell="P54" sqref="P54"/>
      <selection pane="bottomLeft" activeCell="C11" sqref="C11"/>
    </sheetView>
  </sheetViews>
  <sheetFormatPr defaultColWidth="11.421875" defaultRowHeight="12.75"/>
  <cols>
    <col min="1" max="1" width="3.8515625" style="8" customWidth="1"/>
    <col min="2" max="2" width="39.421875" style="8" customWidth="1"/>
    <col min="3" max="3" width="14.421875" style="8" customWidth="1"/>
    <col min="4" max="4" width="14.00390625" style="8" customWidth="1"/>
    <col min="5" max="5" width="3.8515625" style="8" customWidth="1"/>
    <col min="6" max="6" width="43.28125" style="8" customWidth="1"/>
    <col min="7" max="7" width="14.7109375" style="8" customWidth="1"/>
    <col min="8" max="8" width="13.00390625" style="8" customWidth="1"/>
    <col min="9" max="9" width="14.421875" style="8" customWidth="1"/>
    <col min="10" max="16384" width="11.421875" style="8" customWidth="1"/>
  </cols>
  <sheetData>
    <row r="1" spans="2:5" ht="12.75">
      <c r="B1" s="1096" t="s">
        <v>529</v>
      </c>
      <c r="D1" s="518"/>
      <c r="E1" s="518"/>
    </row>
    <row r="2" spans="2:6" ht="18.75">
      <c r="B2" s="298" t="s">
        <v>98</v>
      </c>
      <c r="C2" s="397"/>
      <c r="D2" s="397"/>
      <c r="E2" s="397"/>
      <c r="F2" s="397"/>
    </row>
    <row r="3" spans="1:6" ht="18.75">
      <c r="A3" s="398"/>
      <c r="B3" s="398"/>
      <c r="C3" s="398"/>
      <c r="D3" s="398"/>
      <c r="E3" s="398"/>
      <c r="F3" s="398"/>
    </row>
    <row r="4" spans="1:6" ht="18.75">
      <c r="A4" s="398"/>
      <c r="B4" s="399" t="s">
        <v>283</v>
      </c>
      <c r="C4" s="23" t="s">
        <v>294</v>
      </c>
      <c r="E4" s="398"/>
      <c r="F4" s="398"/>
    </row>
    <row r="5" spans="1:3" ht="18.75">
      <c r="A5" s="224"/>
      <c r="B5" s="399" t="s">
        <v>283</v>
      </c>
      <c r="C5" s="324" t="s">
        <v>530</v>
      </c>
    </row>
    <row r="6" spans="1:8" ht="18.75">
      <c r="A6" s="224"/>
      <c r="B6" s="20"/>
      <c r="C6" s="20"/>
      <c r="H6" s="675"/>
    </row>
    <row r="7" spans="1:8" ht="18.75">
      <c r="A7" s="224"/>
      <c r="B7" s="676" t="s">
        <v>212</v>
      </c>
      <c r="C7" s="677"/>
      <c r="D7" s="677"/>
      <c r="E7" s="677"/>
      <c r="F7" s="677"/>
      <c r="G7" s="677"/>
      <c r="H7" s="677"/>
    </row>
    <row r="8" spans="1:3" ht="15" customHeight="1" thickBot="1">
      <c r="A8" s="224"/>
      <c r="B8" s="20"/>
      <c r="C8" s="20"/>
    </row>
    <row r="9" spans="1:10" ht="16.5" thickBot="1">
      <c r="A9" s="20"/>
      <c r="B9" s="678" t="s">
        <v>211</v>
      </c>
      <c r="C9" s="679">
        <v>43191</v>
      </c>
      <c r="D9" s="680">
        <v>43556</v>
      </c>
      <c r="E9" s="1169"/>
      <c r="F9" s="228" t="s">
        <v>209</v>
      </c>
      <c r="G9" s="679">
        <f>C9</f>
        <v>43191</v>
      </c>
      <c r="H9" s="680">
        <f>D9</f>
        <v>43556</v>
      </c>
      <c r="I9" s="1271" t="s">
        <v>43</v>
      </c>
      <c r="J9" s="1272"/>
    </row>
    <row r="10" spans="1:10" ht="16.5" thickBot="1">
      <c r="A10" s="20"/>
      <c r="B10" s="869"/>
      <c r="C10" s="870"/>
      <c r="D10" s="871"/>
      <c r="E10" s="173"/>
      <c r="F10" s="966"/>
      <c r="G10" s="870"/>
      <c r="H10" s="871"/>
      <c r="I10" s="1115" t="s">
        <v>859</v>
      </c>
      <c r="J10" s="1118" t="s">
        <v>782</v>
      </c>
    </row>
    <row r="11" spans="1:10" ht="15.75">
      <c r="A11" s="20"/>
      <c r="B11" s="683" t="s">
        <v>159</v>
      </c>
      <c r="C11" s="874">
        <v>64.6185675808288</v>
      </c>
      <c r="D11" s="874">
        <v>62.214209100937815</v>
      </c>
      <c r="E11" s="173"/>
      <c r="F11" s="683" t="s">
        <v>205</v>
      </c>
      <c r="G11" s="965">
        <v>38751.478</v>
      </c>
      <c r="H11" s="964">
        <v>39250.9</v>
      </c>
      <c r="I11" s="963">
        <f>H11-G11</f>
        <v>499.42199999999866</v>
      </c>
      <c r="J11" s="968">
        <f>((H11/G11)-1)*100</f>
        <v>1.2887818111092297</v>
      </c>
    </row>
    <row r="12" spans="1:10" ht="15.75">
      <c r="A12" s="20"/>
      <c r="B12" s="684" t="s">
        <v>160</v>
      </c>
      <c r="C12" s="685">
        <v>58.503980157866486</v>
      </c>
      <c r="D12" s="685">
        <v>55.78477945728633</v>
      </c>
      <c r="E12" s="173"/>
      <c r="F12" s="684" t="s">
        <v>207</v>
      </c>
      <c r="G12" s="958">
        <v>25040.65</v>
      </c>
      <c r="H12" s="958">
        <v>24419.637</v>
      </c>
      <c r="I12" s="686">
        <f>H12-G12</f>
        <v>-621.0130000000026</v>
      </c>
      <c r="J12" s="970">
        <f>((H12/G12)-1)*100</f>
        <v>-2.480019488312013</v>
      </c>
    </row>
    <row r="13" spans="1:10" ht="15.75">
      <c r="A13" s="20"/>
      <c r="B13" s="684" t="s">
        <v>396</v>
      </c>
      <c r="C13" s="685">
        <v>9.462585835431588</v>
      </c>
      <c r="D13" s="685">
        <v>10.334342807798494</v>
      </c>
      <c r="E13" s="173"/>
      <c r="F13" s="684" t="s">
        <v>206</v>
      </c>
      <c r="G13" s="958">
        <v>22671.157</v>
      </c>
      <c r="H13" s="958">
        <v>21896.028</v>
      </c>
      <c r="I13" s="686">
        <f>H13-G13</f>
        <v>-775.1290000000008</v>
      </c>
      <c r="J13" s="970">
        <f>((H13/G13)-1)*100</f>
        <v>-3.419009448878152</v>
      </c>
    </row>
    <row r="14" spans="1:10" ht="16.5" thickBot="1">
      <c r="A14" s="20"/>
      <c r="B14" s="684" t="s">
        <v>95</v>
      </c>
      <c r="C14" s="685">
        <v>25.463484374407212</v>
      </c>
      <c r="D14" s="876">
        <v>27.908965231547057</v>
      </c>
      <c r="E14" s="173"/>
      <c r="F14" s="687" t="s">
        <v>208</v>
      </c>
      <c r="G14" s="959">
        <v>2369.493</v>
      </c>
      <c r="H14" s="960">
        <v>2523.609</v>
      </c>
      <c r="I14" s="688">
        <f>H14-G14</f>
        <v>154.11599999999999</v>
      </c>
      <c r="J14" s="969">
        <f>((H14/G14)-1)*100</f>
        <v>6.504176209847423</v>
      </c>
    </row>
    <row r="15" spans="1:9" ht="16.5" thickBot="1">
      <c r="A15" s="20"/>
      <c r="B15" s="687" t="s">
        <v>161</v>
      </c>
      <c r="C15" s="868">
        <v>9.9529564927428</v>
      </c>
      <c r="D15" s="877">
        <v>10.924503095602937</v>
      </c>
      <c r="E15" s="173"/>
      <c r="I15" s="689"/>
    </row>
    <row r="16" spans="1:5" ht="15.75">
      <c r="A16" s="20"/>
      <c r="B16" s="690" t="s">
        <v>222</v>
      </c>
      <c r="C16" s="691"/>
      <c r="D16" s="691"/>
      <c r="E16" s="173"/>
    </row>
    <row r="17" spans="1:5" ht="15.75">
      <c r="A17" s="20"/>
      <c r="B17" s="690"/>
      <c r="C17" s="691"/>
      <c r="D17" s="691"/>
      <c r="E17" s="173"/>
    </row>
    <row r="18" spans="1:8" ht="18.75">
      <c r="A18" s="20"/>
      <c r="B18" s="676" t="s">
        <v>210</v>
      </c>
      <c r="C18" s="692"/>
      <c r="D18" s="677"/>
      <c r="E18" s="677"/>
      <c r="F18" s="677"/>
      <c r="G18" s="677"/>
      <c r="H18" s="677"/>
    </row>
    <row r="19" spans="1:10" ht="16.5" thickBot="1">
      <c r="A19" s="20"/>
      <c r="B19" s="693"/>
      <c r="C19" s="694"/>
      <c r="D19" s="173"/>
      <c r="E19" s="173"/>
      <c r="I19" s="962"/>
      <c r="J19" s="962"/>
    </row>
    <row r="20" spans="1:10" ht="16.5" thickBot="1">
      <c r="A20" s="20"/>
      <c r="B20" s="228" t="s">
        <v>211</v>
      </c>
      <c r="C20" s="679">
        <f>$C$9</f>
        <v>43191</v>
      </c>
      <c r="D20" s="680">
        <f>$D$9</f>
        <v>43556</v>
      </c>
      <c r="E20" s="173"/>
      <c r="F20" s="228" t="s">
        <v>209</v>
      </c>
      <c r="G20" s="679">
        <f>$G$9</f>
        <v>43191</v>
      </c>
      <c r="H20" s="680">
        <f>$H$9</f>
        <v>43556</v>
      </c>
      <c r="I20" s="1273" t="s">
        <v>43</v>
      </c>
      <c r="J20" s="1274"/>
    </row>
    <row r="21" spans="1:10" ht="16.5" thickBot="1">
      <c r="A21" s="20"/>
      <c r="B21" s="872"/>
      <c r="C21" s="873"/>
      <c r="D21" s="871"/>
      <c r="E21" s="173"/>
      <c r="F21" s="683"/>
      <c r="G21" s="681"/>
      <c r="H21" s="682"/>
      <c r="I21" s="1116" t="s">
        <v>859</v>
      </c>
      <c r="J21" s="1117" t="s">
        <v>782</v>
      </c>
    </row>
    <row r="22" spans="1:10" ht="15.75">
      <c r="A22" s="20"/>
      <c r="B22" s="683" t="s">
        <v>159</v>
      </c>
      <c r="C22" s="874">
        <v>66.31271953683611</v>
      </c>
      <c r="D22" s="875">
        <v>65.16774349207316</v>
      </c>
      <c r="E22" s="173"/>
      <c r="F22" s="684" t="s">
        <v>205</v>
      </c>
      <c r="G22" s="958">
        <v>18116.265</v>
      </c>
      <c r="H22" s="958">
        <v>18361.07</v>
      </c>
      <c r="I22" s="963">
        <f>H22-G22</f>
        <v>244.8050000000003</v>
      </c>
      <c r="J22" s="967">
        <f>((H22/G22)-1)*100</f>
        <v>1.3512995090323443</v>
      </c>
    </row>
    <row r="23" spans="1:10" ht="15.75">
      <c r="A23" s="20"/>
      <c r="B23" s="684" t="s">
        <v>160</v>
      </c>
      <c r="C23" s="685">
        <v>59.22841711577965</v>
      </c>
      <c r="D23" s="876">
        <v>57.90527458367079</v>
      </c>
      <c r="E23" s="173"/>
      <c r="F23" s="684" t="s">
        <v>207</v>
      </c>
      <c r="G23" s="958">
        <v>12013.388</v>
      </c>
      <c r="H23" s="958">
        <v>11965.494999999997</v>
      </c>
      <c r="I23" s="686">
        <f>H23-G23</f>
        <v>-47.89300000000367</v>
      </c>
      <c r="J23" s="972">
        <f>((H23/G23)-1)*100</f>
        <v>-0.39866355769083706</v>
      </c>
    </row>
    <row r="24" spans="1:10" ht="15.75">
      <c r="A24" s="20"/>
      <c r="B24" s="684" t="s">
        <v>12</v>
      </c>
      <c r="C24" s="685">
        <v>10.68320610305769</v>
      </c>
      <c r="D24" s="876">
        <v>11.144286132750882</v>
      </c>
      <c r="E24" s="173"/>
      <c r="F24" s="684" t="s">
        <v>206</v>
      </c>
      <c r="G24" s="958">
        <v>10729.976999999999</v>
      </c>
      <c r="H24" s="958">
        <v>10632.028000000002</v>
      </c>
      <c r="I24" s="686">
        <f>H24-G24</f>
        <v>-97.94899999999689</v>
      </c>
      <c r="J24" s="971">
        <f>((H24/G24)-1)*100</f>
        <v>-0.9128537740574538</v>
      </c>
    </row>
    <row r="25" spans="1:10" ht="16.5" thickBot="1">
      <c r="A25" s="20"/>
      <c r="B25" s="684" t="s">
        <v>95</v>
      </c>
      <c r="C25" s="685">
        <v>21.280582962941008</v>
      </c>
      <c r="D25" s="876">
        <v>24.72943242214385</v>
      </c>
      <c r="E25" s="173"/>
      <c r="F25" s="687" t="s">
        <v>208</v>
      </c>
      <c r="G25" s="961">
        <v>1283.4150000000004</v>
      </c>
      <c r="H25" s="960">
        <v>1333.4689999999998</v>
      </c>
      <c r="I25" s="688">
        <f>H25-G25</f>
        <v>50.053999999999405</v>
      </c>
      <c r="J25" s="969">
        <f>((H25/G25)-1)*100</f>
        <v>3.9000635024524</v>
      </c>
    </row>
    <row r="26" spans="1:10" ht="16.5" thickBot="1">
      <c r="A26" s="20"/>
      <c r="B26" s="687" t="s">
        <v>161</v>
      </c>
      <c r="C26" s="868">
        <v>9.194433743420257</v>
      </c>
      <c r="D26" s="877">
        <v>10.007375373939817</v>
      </c>
      <c r="E26" s="173"/>
      <c r="J26" s="895"/>
    </row>
    <row r="27" spans="1:5" ht="15.75">
      <c r="A27" s="20"/>
      <c r="B27" s="690" t="s">
        <v>222</v>
      </c>
      <c r="C27" s="691"/>
      <c r="D27" s="691"/>
      <c r="E27" s="173"/>
    </row>
    <row r="28" spans="1:5" ht="15.75">
      <c r="A28" s="20"/>
      <c r="E28" s="173"/>
    </row>
    <row r="29" spans="1:5" ht="15">
      <c r="A29" s="20"/>
      <c r="C29" s="1270" t="s">
        <v>123</v>
      </c>
      <c r="D29" s="1270"/>
      <c r="E29" s="1270"/>
    </row>
    <row r="30" spans="1:5" ht="15.75">
      <c r="A30" s="20"/>
      <c r="E30" s="173"/>
    </row>
    <row r="31" spans="1:5" ht="15.75">
      <c r="A31" s="20"/>
      <c r="E31" s="173"/>
    </row>
    <row r="32" spans="1:5" ht="15.75">
      <c r="A32" s="20"/>
      <c r="E32" s="173"/>
    </row>
    <row r="33" spans="1:5" ht="15.75">
      <c r="A33" s="20"/>
      <c r="E33" s="173"/>
    </row>
    <row r="34" spans="1:5" ht="15.75">
      <c r="A34" s="20"/>
      <c r="C34" s="691"/>
      <c r="D34" s="691"/>
      <c r="E34" s="173"/>
    </row>
    <row r="35" spans="1:5" ht="15.75">
      <c r="A35" s="20"/>
      <c r="B35" s="690"/>
      <c r="C35" s="691"/>
      <c r="D35" s="691"/>
      <c r="E35" s="173"/>
    </row>
    <row r="36" spans="1:5" ht="15.75">
      <c r="A36" s="20"/>
      <c r="B36" s="690"/>
      <c r="C36" s="691"/>
      <c r="D36" s="691"/>
      <c r="E36" s="173"/>
    </row>
    <row r="37" spans="1:5" ht="15.75">
      <c r="A37" s="20"/>
      <c r="B37" s="690"/>
      <c r="C37" s="691"/>
      <c r="D37" s="691"/>
      <c r="E37" s="173"/>
    </row>
    <row r="38" spans="1:5" ht="15.75">
      <c r="A38" s="20"/>
      <c r="B38" s="690"/>
      <c r="C38" s="691"/>
      <c r="D38" s="691"/>
      <c r="E38" s="173"/>
    </row>
    <row r="39" spans="1:5" ht="15.75">
      <c r="A39" s="20"/>
      <c r="B39" s="690"/>
      <c r="C39" s="691"/>
      <c r="D39" s="691"/>
      <c r="E39" s="173"/>
    </row>
    <row r="40" spans="1:5" ht="15.75">
      <c r="A40" s="20"/>
      <c r="B40" s="690"/>
      <c r="C40" s="691"/>
      <c r="D40" s="691"/>
      <c r="E40" s="173"/>
    </row>
    <row r="41" spans="1:4" ht="15">
      <c r="A41" s="20"/>
      <c r="B41" s="695"/>
      <c r="C41" s="696"/>
      <c r="D41" s="696"/>
    </row>
    <row r="42" ht="12.75">
      <c r="E42" s="697"/>
    </row>
    <row r="43" ht="12.75">
      <c r="D43" s="698"/>
    </row>
  </sheetData>
  <sheetProtection/>
  <mergeCells count="3">
    <mergeCell ref="C29:E29"/>
    <mergeCell ref="I9:J9"/>
    <mergeCell ref="I20:J20"/>
  </mergeCells>
  <hyperlinks>
    <hyperlink ref="B1" location="'Indice '!A19" display="ÍNDICE "/>
    <hyperlink ref="C29" location="'Indicadores Mercado Laboral'!A9" display="ARRIBA "/>
    <hyperlink ref="C4" location="'Indicadores Mercado Laboral'!A13" display="Indicadores Nacionales"/>
    <hyperlink ref="C5" location="'Indicadores Mercado Laboral'!A24" display="Indicadores 13 principales Areas Metroplitanas"/>
    <hyperlink ref="C29:E29" location="'Indicadores Mercado Laboral'!A7" display="ARRIBA "/>
  </hyperlinks>
  <printOptions/>
  <pageMargins left="0.25" right="0.2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27"/>
  <sheetViews>
    <sheetView showGridLines="0" zoomScalePageLayoutView="0" workbookViewId="0" topLeftCell="A1">
      <pane ySplit="6" topLeftCell="A13" activePane="bottomLeft" state="frozen"/>
      <selection pane="topLeft" activeCell="P54" sqref="P54"/>
      <selection pane="bottomLeft" activeCell="D29" sqref="D29"/>
    </sheetView>
  </sheetViews>
  <sheetFormatPr defaultColWidth="11.421875" defaultRowHeight="12.75"/>
  <cols>
    <col min="1" max="1" width="3.140625" style="7" customWidth="1"/>
    <col min="2" max="2" width="17.8515625" style="7" customWidth="1"/>
    <col min="3" max="3" width="20.00390625" style="7" customWidth="1"/>
    <col min="4" max="4" width="21.140625" style="7" customWidth="1"/>
    <col min="5" max="5" width="23.421875" style="7" customWidth="1"/>
    <col min="6" max="7" width="14.28125" style="7" bestFit="1" customWidth="1"/>
    <col min="8" max="8" width="12.7109375" style="7" bestFit="1" customWidth="1"/>
    <col min="9" max="16384" width="11.421875" style="7" customWidth="1"/>
  </cols>
  <sheetData>
    <row r="1" spans="1:4" ht="18.75">
      <c r="A1" s="488"/>
      <c r="B1" s="41" t="s">
        <v>122</v>
      </c>
      <c r="D1" s="39"/>
    </row>
    <row r="2" spans="1:9" s="20" customFormat="1" ht="15.75">
      <c r="A2" s="660"/>
      <c r="B2" s="1275" t="s">
        <v>247</v>
      </c>
      <c r="C2" s="1275"/>
      <c r="D2" s="1275"/>
      <c r="E2" s="1275"/>
      <c r="F2" s="661"/>
      <c r="G2" s="661"/>
      <c r="H2" s="661"/>
      <c r="I2" s="661"/>
    </row>
    <row r="3" spans="1:9" s="20" customFormat="1" ht="15.75">
      <c r="A3" s="662"/>
      <c r="B3" s="1275" t="s">
        <v>246</v>
      </c>
      <c r="C3" s="1275"/>
      <c r="D3" s="1275"/>
      <c r="E3" s="1275"/>
      <c r="F3" s="662"/>
      <c r="G3" s="662"/>
      <c r="H3" s="662"/>
      <c r="I3" s="662"/>
    </row>
    <row r="4" spans="1:9" s="20" customFormat="1" ht="16.5" thickBot="1">
      <c r="A4" s="662"/>
      <c r="B4" s="662"/>
      <c r="C4" s="662"/>
      <c r="D4" s="662"/>
      <c r="E4" s="662"/>
      <c r="F4" s="662"/>
      <c r="G4" s="662"/>
      <c r="H4" s="662"/>
      <c r="I4" s="662"/>
    </row>
    <row r="5" spans="2:9" ht="14.25" customHeight="1">
      <c r="B5" s="663"/>
      <c r="C5" s="1276" t="s">
        <v>70</v>
      </c>
      <c r="D5" s="1276" t="s">
        <v>71</v>
      </c>
      <c r="E5" s="1276" t="s">
        <v>85</v>
      </c>
      <c r="F5" s="664"/>
      <c r="G5" s="664"/>
      <c r="H5" s="664"/>
      <c r="I5" s="164"/>
    </row>
    <row r="6" spans="2:9" ht="16.5" thickBot="1">
      <c r="B6" s="665"/>
      <c r="C6" s="1277"/>
      <c r="D6" s="1277"/>
      <c r="E6" s="1277"/>
      <c r="F6" s="664"/>
      <c r="G6" s="664"/>
      <c r="H6" s="664"/>
      <c r="I6" s="164"/>
    </row>
    <row r="7" spans="2:8" ht="18" customHeight="1">
      <c r="B7" s="666">
        <v>36861</v>
      </c>
      <c r="C7" s="667">
        <v>171103</v>
      </c>
      <c r="D7" s="668">
        <v>3340235</v>
      </c>
      <c r="E7" s="669"/>
      <c r="F7" s="568"/>
      <c r="G7" s="568"/>
      <c r="H7" s="568"/>
    </row>
    <row r="8" spans="2:8" ht="18" customHeight="1">
      <c r="B8" s="666">
        <v>37226</v>
      </c>
      <c r="C8" s="670">
        <v>170343</v>
      </c>
      <c r="D8" s="671">
        <v>3372506</v>
      </c>
      <c r="E8" s="672"/>
      <c r="F8" s="568"/>
      <c r="G8" s="568"/>
      <c r="H8" s="568"/>
    </row>
    <row r="9" spans="2:8" ht="18" customHeight="1">
      <c r="B9" s="666">
        <v>37591</v>
      </c>
      <c r="C9" s="670">
        <v>172760</v>
      </c>
      <c r="D9" s="671">
        <v>3422734</v>
      </c>
      <c r="E9" s="672">
        <v>9678021</v>
      </c>
      <c r="F9" s="568"/>
      <c r="G9" s="568"/>
      <c r="H9" s="568"/>
    </row>
    <row r="10" spans="2:8" ht="18" customHeight="1">
      <c r="B10" s="666">
        <v>37956</v>
      </c>
      <c r="C10" s="670">
        <v>183688.64980923507</v>
      </c>
      <c r="D10" s="671">
        <v>3573924</v>
      </c>
      <c r="E10" s="672">
        <v>9832124</v>
      </c>
      <c r="F10" s="568"/>
      <c r="G10" s="568"/>
      <c r="H10" s="568"/>
    </row>
    <row r="11" spans="2:8" ht="18" customHeight="1">
      <c r="B11" s="666">
        <v>38322</v>
      </c>
      <c r="C11" s="670">
        <v>194827.15676711372</v>
      </c>
      <c r="D11" s="671">
        <v>3982628</v>
      </c>
      <c r="E11" s="672">
        <v>10762810</v>
      </c>
      <c r="F11" s="568"/>
      <c r="G11" s="568"/>
      <c r="H11" s="568"/>
    </row>
    <row r="12" spans="2:5" ht="18" customHeight="1">
      <c r="B12" s="666">
        <v>38687</v>
      </c>
      <c r="C12" s="670">
        <v>214437</v>
      </c>
      <c r="D12" s="671">
        <v>4390160</v>
      </c>
      <c r="E12" s="672">
        <v>11559296</v>
      </c>
    </row>
    <row r="13" spans="2:5" ht="18" customHeight="1">
      <c r="B13" s="666">
        <v>39052</v>
      </c>
      <c r="C13" s="670">
        <v>229324</v>
      </c>
      <c r="D13" s="671">
        <v>4858857</v>
      </c>
      <c r="E13" s="672">
        <v>12483668</v>
      </c>
    </row>
    <row r="14" spans="2:5" ht="18" customHeight="1">
      <c r="B14" s="666">
        <v>39417</v>
      </c>
      <c r="C14" s="670">
        <v>277736</v>
      </c>
      <c r="D14" s="671">
        <v>5340618</v>
      </c>
      <c r="E14" s="672">
        <v>13380908</v>
      </c>
    </row>
    <row r="15" spans="2:5" ht="18" customHeight="1">
      <c r="B15" s="666">
        <v>39783</v>
      </c>
      <c r="C15" s="670">
        <v>325902</v>
      </c>
      <c r="D15" s="671">
        <v>5665950</v>
      </c>
      <c r="E15" s="672">
        <v>14065633</v>
      </c>
    </row>
    <row r="16" spans="2:5" ht="18" customHeight="1">
      <c r="B16" s="666">
        <v>40148</v>
      </c>
      <c r="C16" s="670">
        <v>331342</v>
      </c>
      <c r="D16" s="671">
        <v>5781793</v>
      </c>
      <c r="E16" s="672">
        <v>14583337</v>
      </c>
    </row>
    <row r="17" spans="2:5" ht="18" customHeight="1">
      <c r="B17" s="666">
        <v>40513</v>
      </c>
      <c r="C17" s="670">
        <v>338338</v>
      </c>
      <c r="D17" s="671">
        <v>6054970</v>
      </c>
      <c r="E17" s="672">
        <v>15133945</v>
      </c>
    </row>
    <row r="18" spans="2:5" ht="18" customHeight="1">
      <c r="B18" s="666">
        <v>40878</v>
      </c>
      <c r="C18" s="670">
        <v>351607</v>
      </c>
      <c r="D18" s="671">
        <v>6476811</v>
      </c>
      <c r="E18" s="672">
        <v>15645441</v>
      </c>
    </row>
    <row r="19" spans="2:5" ht="15.75">
      <c r="B19" s="666">
        <v>41244</v>
      </c>
      <c r="C19" s="670">
        <v>373126</v>
      </c>
      <c r="D19" s="671">
        <v>6799588</v>
      </c>
      <c r="E19" s="672">
        <v>16249793</v>
      </c>
    </row>
    <row r="20" spans="2:5" ht="15.75">
      <c r="B20" s="673">
        <v>41609</v>
      </c>
      <c r="C20" s="670">
        <v>439243</v>
      </c>
      <c r="D20" s="671">
        <v>7266265</v>
      </c>
      <c r="E20" s="672">
        <v>17146125</v>
      </c>
    </row>
    <row r="21" spans="2:5" ht="15.75">
      <c r="B21" s="674">
        <v>41974</v>
      </c>
      <c r="C21" s="670">
        <v>509019</v>
      </c>
      <c r="D21" s="671">
        <v>8134521</v>
      </c>
      <c r="E21" s="672">
        <v>18653159</v>
      </c>
    </row>
    <row r="22" spans="2:5" ht="15.75">
      <c r="B22" s="666">
        <v>42339</v>
      </c>
      <c r="C22" s="670">
        <v>551602</v>
      </c>
      <c r="D22" s="671">
        <v>8840651</v>
      </c>
      <c r="E22" s="672">
        <v>19916314</v>
      </c>
    </row>
    <row r="23" spans="2:5" ht="15.75">
      <c r="B23" s="666">
        <v>42705</v>
      </c>
      <c r="C23" s="670">
        <v>587306</v>
      </c>
      <c r="D23" s="671">
        <v>9102921</v>
      </c>
      <c r="E23" s="672">
        <v>20460024</v>
      </c>
    </row>
    <row r="24" spans="2:5" ht="15.75">
      <c r="B24" s="1098">
        <v>43076</v>
      </c>
      <c r="C24" s="1099">
        <v>627595</v>
      </c>
      <c r="D24" s="1100">
        <v>9727104</v>
      </c>
      <c r="E24" s="1101">
        <v>21020356</v>
      </c>
    </row>
    <row r="25" spans="1:6" ht="15.75">
      <c r="A25" s="8"/>
      <c r="B25" s="1098">
        <v>43435</v>
      </c>
      <c r="C25" s="1099">
        <v>665022</v>
      </c>
      <c r="D25" s="1100">
        <v>9712963</v>
      </c>
      <c r="E25" s="1101">
        <v>20947707</v>
      </c>
      <c r="F25" s="1013"/>
    </row>
    <row r="26" spans="2:5" ht="16.5" thickBot="1">
      <c r="B26" s="1231">
        <v>43556</v>
      </c>
      <c r="C26" s="1232">
        <v>676606</v>
      </c>
      <c r="D26" s="1233">
        <v>9720079</v>
      </c>
      <c r="E26" s="1234">
        <v>21187194</v>
      </c>
    </row>
    <row r="27" spans="2:5" ht="12.75">
      <c r="B27" s="424"/>
      <c r="C27" s="424"/>
      <c r="D27" s="424"/>
      <c r="E27" s="424"/>
    </row>
  </sheetData>
  <sheetProtection/>
  <mergeCells count="5">
    <mergeCell ref="B2:E2"/>
    <mergeCell ref="D5:D6"/>
    <mergeCell ref="E5:E6"/>
    <mergeCell ref="C5:C6"/>
    <mergeCell ref="B3:E3"/>
  </mergeCells>
  <hyperlinks>
    <hyperlink ref="B1" location="'Indice '!A1" display="INDICE "/>
  </hyperlink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1:M98"/>
  <sheetViews>
    <sheetView showGridLines="0" zoomScalePageLayoutView="0" workbookViewId="0" topLeftCell="A1">
      <pane ySplit="2" topLeftCell="A3" activePane="bottomLeft" state="frozen"/>
      <selection pane="topLeft" activeCell="P54" sqref="P54"/>
      <selection pane="bottomLeft" activeCell="C12" sqref="C12"/>
    </sheetView>
  </sheetViews>
  <sheetFormatPr defaultColWidth="11.421875" defaultRowHeight="12.75"/>
  <cols>
    <col min="1" max="1" width="2.57421875" style="7" customWidth="1"/>
    <col min="2" max="2" width="23.28125" style="7" customWidth="1"/>
    <col min="3" max="3" width="15.140625" style="7" customWidth="1"/>
    <col min="4" max="4" width="15.7109375" style="7" customWidth="1"/>
    <col min="5" max="5" width="12.57421875" style="7" customWidth="1"/>
    <col min="6" max="6" width="8.140625" style="7" customWidth="1"/>
    <col min="7" max="7" width="22.140625" style="7" customWidth="1"/>
    <col min="8" max="8" width="16.57421875" style="7" customWidth="1"/>
    <col min="9" max="9" width="18.57421875" style="7" customWidth="1"/>
    <col min="10" max="11" width="13.57421875" style="7" customWidth="1"/>
    <col min="12" max="16384" width="11.421875" style="7" customWidth="1"/>
  </cols>
  <sheetData>
    <row r="1" ht="12.75">
      <c r="B1" s="97" t="s">
        <v>529</v>
      </c>
    </row>
    <row r="2" spans="2:11" ht="15.75">
      <c r="B2" s="1291" t="s">
        <v>531</v>
      </c>
      <c r="C2" s="1292"/>
      <c r="D2" s="1292"/>
      <c r="E2" s="1292"/>
      <c r="F2" s="1292"/>
      <c r="G2" s="1292"/>
      <c r="H2" s="1292"/>
      <c r="I2" s="1292"/>
      <c r="J2" s="1292"/>
      <c r="K2" s="1292"/>
    </row>
    <row r="3" spans="2:11" ht="15.75">
      <c r="B3" s="624"/>
      <c r="C3" s="625"/>
      <c r="D3" s="625"/>
      <c r="E3" s="625"/>
      <c r="F3" s="625"/>
      <c r="G3" s="625"/>
      <c r="H3" s="625"/>
      <c r="I3" s="625"/>
      <c r="J3" s="625"/>
      <c r="K3" s="625"/>
    </row>
    <row r="4" spans="2:11" ht="15.75">
      <c r="B4" s="1282" t="s">
        <v>481</v>
      </c>
      <c r="C4" s="1283"/>
      <c r="D4" s="1283"/>
      <c r="E4" s="1283"/>
      <c r="F4" s="626"/>
      <c r="G4" s="1282" t="s">
        <v>223</v>
      </c>
      <c r="H4" s="1282"/>
      <c r="I4" s="1283"/>
      <c r="J4" s="1283"/>
      <c r="K4" s="1283"/>
    </row>
    <row r="5" spans="2:11" ht="15.75" thickBot="1">
      <c r="B5" s="1284" t="s">
        <v>295</v>
      </c>
      <c r="C5" s="1284"/>
      <c r="D5" s="1284"/>
      <c r="E5" s="1284"/>
      <c r="F5" s="627"/>
      <c r="G5" s="1284" t="s">
        <v>295</v>
      </c>
      <c r="H5" s="1284"/>
      <c r="I5" s="1284"/>
      <c r="J5" s="1284"/>
      <c r="K5" s="628"/>
    </row>
    <row r="6" spans="2:11" ht="15" customHeight="1">
      <c r="B6" s="1285">
        <v>2019</v>
      </c>
      <c r="C6" s="1285" t="s">
        <v>5</v>
      </c>
      <c r="D6" s="1285" t="s">
        <v>162</v>
      </c>
      <c r="E6" s="1285" t="s">
        <v>163</v>
      </c>
      <c r="F6" s="49"/>
      <c r="G6" s="1287">
        <v>2019</v>
      </c>
      <c r="H6" s="1289" t="s">
        <v>5</v>
      </c>
      <c r="I6" s="1278" t="s">
        <v>290</v>
      </c>
      <c r="J6" s="1280" t="s">
        <v>163</v>
      </c>
      <c r="K6" s="1281"/>
    </row>
    <row r="7" spans="2:11" ht="15.75" thickBot="1">
      <c r="B7" s="1286"/>
      <c r="C7" s="1286"/>
      <c r="D7" s="1286"/>
      <c r="E7" s="1286"/>
      <c r="F7" s="49"/>
      <c r="G7" s="1288"/>
      <c r="H7" s="1290"/>
      <c r="I7" s="1279"/>
      <c r="J7" s="629" t="s">
        <v>167</v>
      </c>
      <c r="K7" s="630" t="s">
        <v>168</v>
      </c>
    </row>
    <row r="8" spans="2:11" ht="15">
      <c r="B8" s="405" t="s">
        <v>16</v>
      </c>
      <c r="C8" s="631">
        <v>0.26428991650309097</v>
      </c>
      <c r="D8" s="632">
        <v>-0.3078222713819523</v>
      </c>
      <c r="E8" s="633">
        <v>1.0946313667897112</v>
      </c>
      <c r="F8" s="49"/>
      <c r="G8" s="405" t="s">
        <v>16</v>
      </c>
      <c r="H8" s="1076">
        <v>1.0722921550400555</v>
      </c>
      <c r="I8" s="633">
        <v>1.6518034252987146</v>
      </c>
      <c r="J8" s="634">
        <v>-0.15174809685735147</v>
      </c>
      <c r="K8" s="633">
        <v>-0.3464103354304138</v>
      </c>
    </row>
    <row r="9" spans="2:11" ht="15">
      <c r="B9" s="635" t="s">
        <v>164</v>
      </c>
      <c r="C9" s="636">
        <v>0.12729328194125422</v>
      </c>
      <c r="D9" s="637">
        <v>-0.22535245396404502</v>
      </c>
      <c r="E9" s="638">
        <v>0.6301137357452413</v>
      </c>
      <c r="F9" s="49"/>
      <c r="G9" s="635" t="s">
        <v>164</v>
      </c>
      <c r="H9" s="1077">
        <v>1.015097721140723</v>
      </c>
      <c r="I9" s="639">
        <v>1.8640103008628728</v>
      </c>
      <c r="J9" s="640">
        <v>-0.34405688000777035</v>
      </c>
      <c r="K9" s="641">
        <v>-2.211310193263538</v>
      </c>
    </row>
    <row r="10" spans="2:11" ht="15">
      <c r="B10" s="635" t="s">
        <v>165</v>
      </c>
      <c r="C10" s="636">
        <v>0.17418347799351697</v>
      </c>
      <c r="D10" s="642">
        <v>-0.13741589460675163</v>
      </c>
      <c r="E10" s="641">
        <v>0.6144991553668433</v>
      </c>
      <c r="F10" s="49"/>
      <c r="G10" s="635" t="s">
        <v>165</v>
      </c>
      <c r="H10" s="1078">
        <v>1.010828767451999</v>
      </c>
      <c r="I10" s="639">
        <v>2.0650015246617803</v>
      </c>
      <c r="J10" s="640">
        <v>-0.5040059286522736</v>
      </c>
      <c r="K10" s="641">
        <v>-3.446282917056298</v>
      </c>
    </row>
    <row r="11" spans="2:11" ht="15">
      <c r="B11" s="635" t="s">
        <v>166</v>
      </c>
      <c r="C11" s="636">
        <v>0.10318926513048776</v>
      </c>
      <c r="D11" s="642">
        <v>-0.14062844329537638</v>
      </c>
      <c r="E11" s="641">
        <v>0.4459115372824174</v>
      </c>
      <c r="F11" s="49"/>
      <c r="G11" s="635" t="s">
        <v>166</v>
      </c>
      <c r="H11" s="1119">
        <v>0.9582554106333685</v>
      </c>
      <c r="I11" s="639">
        <v>2.1056481381837022</v>
      </c>
      <c r="J11" s="640">
        <v>-0.7510134269728574</v>
      </c>
      <c r="K11" s="641">
        <v>-3.7956337475313684</v>
      </c>
    </row>
    <row r="12" spans="2:11" ht="15">
      <c r="B12" s="635" t="s">
        <v>125</v>
      </c>
      <c r="C12" s="636"/>
      <c r="D12" s="637"/>
      <c r="E12" s="638"/>
      <c r="F12" s="49"/>
      <c r="G12" s="635" t="s">
        <v>125</v>
      </c>
      <c r="H12" s="1119"/>
      <c r="I12" s="639"/>
      <c r="J12" s="640"/>
      <c r="K12" s="641"/>
    </row>
    <row r="13" spans="2:11" ht="15">
      <c r="B13" s="644" t="s">
        <v>158</v>
      </c>
      <c r="C13" s="636"/>
      <c r="D13" s="637"/>
      <c r="E13" s="638"/>
      <c r="F13" s="49"/>
      <c r="G13" s="644" t="s">
        <v>158</v>
      </c>
      <c r="H13" s="1132"/>
      <c r="I13" s="639"/>
      <c r="J13" s="640"/>
      <c r="K13" s="641"/>
    </row>
    <row r="14" spans="2:11" ht="15">
      <c r="B14" s="646" t="s">
        <v>195</v>
      </c>
      <c r="C14" s="636"/>
      <c r="D14" s="637"/>
      <c r="E14" s="638"/>
      <c r="F14" s="49"/>
      <c r="G14" s="646" t="s">
        <v>195</v>
      </c>
      <c r="H14" s="1132"/>
      <c r="I14" s="639"/>
      <c r="J14" s="640"/>
      <c r="K14" s="641"/>
    </row>
    <row r="15" spans="2:11" ht="15">
      <c r="B15" s="646" t="s">
        <v>196</v>
      </c>
      <c r="C15" s="636"/>
      <c r="D15" s="637"/>
      <c r="E15" s="638"/>
      <c r="F15" s="49"/>
      <c r="G15" s="646" t="s">
        <v>196</v>
      </c>
      <c r="H15" s="1132"/>
      <c r="I15" s="639"/>
      <c r="J15" s="640"/>
      <c r="K15" s="641"/>
    </row>
    <row r="16" spans="2:11" ht="15">
      <c r="B16" s="646" t="s">
        <v>197</v>
      </c>
      <c r="C16" s="636"/>
      <c r="D16" s="637"/>
      <c r="E16" s="638"/>
      <c r="F16" s="49"/>
      <c r="G16" s="646" t="s">
        <v>197</v>
      </c>
      <c r="H16" s="1132"/>
      <c r="I16" s="639"/>
      <c r="J16" s="640"/>
      <c r="K16" s="641"/>
    </row>
    <row r="17" spans="2:11" ht="15">
      <c r="B17" s="646" t="s">
        <v>198</v>
      </c>
      <c r="C17" s="636"/>
      <c r="D17" s="637"/>
      <c r="E17" s="638"/>
      <c r="F17" s="49"/>
      <c r="G17" s="646" t="s">
        <v>198</v>
      </c>
      <c r="H17" s="1132"/>
      <c r="I17" s="639"/>
      <c r="J17" s="640"/>
      <c r="K17" s="641"/>
    </row>
    <row r="18" spans="2:11" ht="15">
      <c r="B18" s="646" t="s">
        <v>200</v>
      </c>
      <c r="C18" s="636"/>
      <c r="D18" s="637"/>
      <c r="E18" s="638"/>
      <c r="F18" s="49"/>
      <c r="G18" s="646" t="s">
        <v>200</v>
      </c>
      <c r="H18" s="1132"/>
      <c r="I18" s="639"/>
      <c r="J18" s="640"/>
      <c r="K18" s="641"/>
    </row>
    <row r="19" spans="2:11" ht="15.75" thickBot="1">
      <c r="B19" s="419" t="s">
        <v>204</v>
      </c>
      <c r="C19" s="647"/>
      <c r="D19" s="648"/>
      <c r="E19" s="649"/>
      <c r="G19" s="419" t="s">
        <v>204</v>
      </c>
      <c r="H19" s="1188"/>
      <c r="I19" s="652"/>
      <c r="J19" s="652"/>
      <c r="K19" s="653"/>
    </row>
    <row r="20" spans="2:11" ht="15.75">
      <c r="B20" s="624"/>
      <c r="C20" s="625"/>
      <c r="D20" s="625"/>
      <c r="E20" s="625"/>
      <c r="F20" s="625"/>
      <c r="G20" s="625"/>
      <c r="H20" s="625"/>
      <c r="I20" s="625"/>
      <c r="J20" s="625"/>
      <c r="K20" s="625"/>
    </row>
    <row r="21" spans="2:11" ht="15.75">
      <c r="B21" s="624"/>
      <c r="C21" s="625"/>
      <c r="D21" s="625"/>
      <c r="E21" s="625"/>
      <c r="F21" s="625"/>
      <c r="G21" s="625"/>
      <c r="H21" s="625"/>
      <c r="I21" s="625"/>
      <c r="J21" s="625"/>
      <c r="K21" s="625"/>
    </row>
    <row r="22" spans="2:11" ht="15.75">
      <c r="B22" s="624"/>
      <c r="C22" s="625"/>
      <c r="D22" s="625"/>
      <c r="E22" s="625"/>
      <c r="F22" s="625"/>
      <c r="G22" s="625"/>
      <c r="H22" s="625"/>
      <c r="I22" s="625"/>
      <c r="J22" s="625"/>
      <c r="K22" s="625"/>
    </row>
    <row r="23" spans="2:11" ht="15.75">
      <c r="B23" s="1282" t="s">
        <v>481</v>
      </c>
      <c r="C23" s="1283"/>
      <c r="D23" s="1283"/>
      <c r="E23" s="1283"/>
      <c r="F23" s="626"/>
      <c r="G23" s="1282" t="s">
        <v>223</v>
      </c>
      <c r="H23" s="1282"/>
      <c r="I23" s="1283"/>
      <c r="J23" s="1283"/>
      <c r="K23" s="1283"/>
    </row>
    <row r="24" spans="2:11" ht="15.75" thickBot="1">
      <c r="B24" s="1284" t="s">
        <v>295</v>
      </c>
      <c r="C24" s="1284"/>
      <c r="D24" s="1284"/>
      <c r="E24" s="1284"/>
      <c r="F24" s="627"/>
      <c r="G24" s="1284" t="s">
        <v>295</v>
      </c>
      <c r="H24" s="1284"/>
      <c r="I24" s="1284"/>
      <c r="J24" s="1284"/>
      <c r="K24" s="628"/>
    </row>
    <row r="25" spans="2:11" ht="15">
      <c r="B25" s="1285">
        <v>2018</v>
      </c>
      <c r="C25" s="1285" t="s">
        <v>5</v>
      </c>
      <c r="D25" s="1285" t="s">
        <v>162</v>
      </c>
      <c r="E25" s="1285" t="s">
        <v>163</v>
      </c>
      <c r="F25" s="49"/>
      <c r="G25" s="1287">
        <v>2018</v>
      </c>
      <c r="H25" s="1289" t="s">
        <v>5</v>
      </c>
      <c r="I25" s="1278" t="s">
        <v>290</v>
      </c>
      <c r="J25" s="1280" t="s">
        <v>163</v>
      </c>
      <c r="K25" s="1281"/>
    </row>
    <row r="26" spans="2:11" ht="15.75" thickBot="1">
      <c r="B26" s="1286"/>
      <c r="C26" s="1286"/>
      <c r="D26" s="1286"/>
      <c r="E26" s="1286"/>
      <c r="F26" s="49"/>
      <c r="G26" s="1288"/>
      <c r="H26" s="1290"/>
      <c r="I26" s="1279"/>
      <c r="J26" s="629" t="s">
        <v>167</v>
      </c>
      <c r="K26" s="630" t="s">
        <v>168</v>
      </c>
    </row>
    <row r="27" spans="2:11" ht="15" customHeight="1">
      <c r="B27" s="405" t="s">
        <v>16</v>
      </c>
      <c r="C27" s="631">
        <v>-1.8064425570047504</v>
      </c>
      <c r="D27" s="632">
        <v>-0.7985358839862511</v>
      </c>
      <c r="E27" s="633">
        <v>-3.2598556837439285</v>
      </c>
      <c r="F27" s="49"/>
      <c r="G27" s="405" t="s">
        <v>16</v>
      </c>
      <c r="H27" s="1076">
        <v>0.04639908110792845</v>
      </c>
      <c r="I27" s="633">
        <v>0.7490925327920728</v>
      </c>
      <c r="J27" s="634">
        <v>0.003852408995586032</v>
      </c>
      <c r="K27" s="633">
        <v>-4.944394097381865</v>
      </c>
    </row>
    <row r="28" spans="2:11" ht="15">
      <c r="B28" s="635" t="s">
        <v>164</v>
      </c>
      <c r="C28" s="636">
        <v>-1.8266595043064715</v>
      </c>
      <c r="D28" s="637">
        <v>-1.0801967893465436</v>
      </c>
      <c r="E28" s="638">
        <v>-2.885901781519795</v>
      </c>
      <c r="F28" s="49"/>
      <c r="G28" s="635" t="s">
        <v>164</v>
      </c>
      <c r="H28" s="1077">
        <v>0.04970852053804986</v>
      </c>
      <c r="I28" s="639">
        <v>0.5973594579390618</v>
      </c>
      <c r="J28" s="640">
        <v>0.317334318389606</v>
      </c>
      <c r="K28" s="641">
        <v>-4.657707236884745</v>
      </c>
    </row>
    <row r="29" spans="2:11" ht="15">
      <c r="B29" s="635" t="s">
        <v>165</v>
      </c>
      <c r="C29" s="636">
        <v>-1.9278588688877774</v>
      </c>
      <c r="D29" s="642">
        <v>-1.3665733712741601</v>
      </c>
      <c r="E29" s="641">
        <v>-2.720022653874188</v>
      </c>
      <c r="F29" s="49"/>
      <c r="G29" s="635" t="s">
        <v>165</v>
      </c>
      <c r="H29" s="1078">
        <v>-0.003521636812819917</v>
      </c>
      <c r="I29" s="639">
        <v>0.36224857200295446</v>
      </c>
      <c r="J29" s="640">
        <v>0.4121035627366654</v>
      </c>
      <c r="K29" s="641">
        <v>-3.775108979580921</v>
      </c>
    </row>
    <row r="30" spans="2:11" ht="15">
      <c r="B30" s="635" t="s">
        <v>166</v>
      </c>
      <c r="C30" s="636">
        <v>-1.8759872008205725</v>
      </c>
      <c r="D30" s="642">
        <v>-1.3880695265584886</v>
      </c>
      <c r="E30" s="641">
        <v>-2.562429730752047</v>
      </c>
      <c r="F30" s="49"/>
      <c r="G30" s="635" t="s">
        <v>166</v>
      </c>
      <c r="H30" s="1119">
        <v>-0.006209474827023609</v>
      </c>
      <c r="I30" s="639">
        <v>0.36223653239966236</v>
      </c>
      <c r="J30" s="640">
        <v>0.0558103383129005</v>
      </c>
      <c r="K30" s="641">
        <v>-2.991182091362188</v>
      </c>
    </row>
    <row r="31" spans="2:11" ht="15">
      <c r="B31" s="635" t="s">
        <v>125</v>
      </c>
      <c r="C31" s="636">
        <v>-1.7880092946660597</v>
      </c>
      <c r="D31" s="637">
        <v>-1.4393464603820294</v>
      </c>
      <c r="E31" s="638">
        <v>-2.2781501842386143</v>
      </c>
      <c r="F31" s="49"/>
      <c r="G31" s="635" t="s">
        <v>125</v>
      </c>
      <c r="H31" s="1119">
        <v>0.001119130169868754</v>
      </c>
      <c r="I31" s="639">
        <v>0.29080456020040835</v>
      </c>
      <c r="J31" s="640">
        <v>0.10266647241918836</v>
      </c>
      <c r="K31" s="641">
        <v>-2.499883126706448</v>
      </c>
    </row>
    <row r="32" spans="2:11" ht="15">
      <c r="B32" s="644" t="s">
        <v>158</v>
      </c>
      <c r="C32" s="636">
        <v>-1.7130994254125897</v>
      </c>
      <c r="D32" s="637">
        <v>-1.4447280530976103</v>
      </c>
      <c r="E32" s="638">
        <v>-2.090323824453588</v>
      </c>
      <c r="F32" s="49"/>
      <c r="G32" s="644" t="s">
        <v>158</v>
      </c>
      <c r="H32" s="1132">
        <v>0.027845236427936904</v>
      </c>
      <c r="I32" s="639">
        <v>0.20025077203658093</v>
      </c>
      <c r="J32" s="640">
        <v>0.06026800419534073</v>
      </c>
      <c r="K32" s="641">
        <v>-1.4052403967680926</v>
      </c>
    </row>
    <row r="33" spans="2:11" ht="15">
      <c r="B33" s="646" t="s">
        <v>195</v>
      </c>
      <c r="C33" s="636">
        <v>-1.621264311727355</v>
      </c>
      <c r="D33" s="637">
        <v>-1.4404305711992804</v>
      </c>
      <c r="E33" s="638">
        <v>-1.8754686075842075</v>
      </c>
      <c r="F33" s="49"/>
      <c r="G33" s="646" t="s">
        <v>195</v>
      </c>
      <c r="H33" s="1132">
        <v>0.0647674009657706</v>
      </c>
      <c r="I33" s="639">
        <v>0.19989279075913746</v>
      </c>
      <c r="J33" s="640">
        <v>-0.07658164695425462</v>
      </c>
      <c r="K33" s="641">
        <v>-0.6426713019098806</v>
      </c>
    </row>
    <row r="34" spans="2:11" ht="15">
      <c r="B34" s="646" t="s">
        <v>196</v>
      </c>
      <c r="C34" s="636">
        <v>-1.5575525957119085</v>
      </c>
      <c r="D34" s="637">
        <v>-1.409493680599394</v>
      </c>
      <c r="E34" s="638">
        <v>-1.7653274119454165</v>
      </c>
      <c r="F34" s="49"/>
      <c r="G34" s="646" t="s">
        <v>196</v>
      </c>
      <c r="H34" s="1132">
        <v>0.1251338893602627</v>
      </c>
      <c r="I34" s="639">
        <v>0.23701816403756126</v>
      </c>
      <c r="J34" s="640">
        <v>-0.065192646584733</v>
      </c>
      <c r="K34" s="641">
        <v>-0.27674412866423026</v>
      </c>
    </row>
    <row r="35" spans="2:11" ht="15">
      <c r="B35" s="646" t="s">
        <v>197</v>
      </c>
      <c r="C35" s="636">
        <v>-1.551989836472345</v>
      </c>
      <c r="D35" s="637">
        <v>-1.3752442167604517</v>
      </c>
      <c r="E35" s="638">
        <v>-1.799432345280616</v>
      </c>
      <c r="F35" s="49"/>
      <c r="G35" s="646" t="s">
        <v>197</v>
      </c>
      <c r="H35" s="1132">
        <v>0.20666987828732442</v>
      </c>
      <c r="I35" s="639">
        <v>0.3048886469305456</v>
      </c>
      <c r="J35" s="640">
        <v>0.046913376057955425</v>
      </c>
      <c r="K35" s="641">
        <v>-0.165976931123335</v>
      </c>
    </row>
    <row r="36" spans="2:11" ht="15">
      <c r="B36" s="646" t="s">
        <v>198</v>
      </c>
      <c r="C36" s="636">
        <v>-1.5045723355480378</v>
      </c>
      <c r="D36" s="637">
        <v>-1.347141978663946</v>
      </c>
      <c r="E36" s="638">
        <v>-1.7244803566039524</v>
      </c>
      <c r="F36" s="49"/>
      <c r="G36" s="646" t="s">
        <v>198</v>
      </c>
      <c r="H36" s="1132">
        <v>0.30357388883315295</v>
      </c>
      <c r="I36" s="639">
        <v>0.3806866028239986</v>
      </c>
      <c r="J36" s="640">
        <v>0.16628322379432792</v>
      </c>
      <c r="K36" s="641">
        <v>0.041254123625455996</v>
      </c>
    </row>
    <row r="37" spans="2:11" ht="15">
      <c r="B37" s="646" t="s">
        <v>200</v>
      </c>
      <c r="C37" s="636">
        <v>-1.48532340754991</v>
      </c>
      <c r="D37" s="637">
        <v>-1.3276018637399134</v>
      </c>
      <c r="E37" s="638">
        <v>-1.7051070225789888</v>
      </c>
      <c r="F37" s="49"/>
      <c r="G37" s="646" t="s">
        <v>200</v>
      </c>
      <c r="H37" s="1132">
        <v>0.3674625744665816</v>
      </c>
      <c r="I37" s="639">
        <v>0.4379031813527279</v>
      </c>
      <c r="J37" s="640">
        <v>0.25361286561345064</v>
      </c>
      <c r="K37" s="641">
        <v>0.10040121050711726</v>
      </c>
    </row>
    <row r="38" spans="2:11" ht="15.75" thickBot="1">
      <c r="B38" s="419" t="s">
        <v>204</v>
      </c>
      <c r="C38" s="647">
        <v>-1.4369712461434259</v>
      </c>
      <c r="D38" s="648">
        <v>-1.3073136368963567</v>
      </c>
      <c r="E38" s="649">
        <v>-1.617501241004804</v>
      </c>
      <c r="G38" s="419" t="s">
        <v>204</v>
      </c>
      <c r="H38" s="1188">
        <v>0.3980130839332352</v>
      </c>
      <c r="I38" s="652">
        <v>0.4573080926743467</v>
      </c>
      <c r="J38" s="652">
        <v>0.3878920886815962</v>
      </c>
      <c r="K38" s="653">
        <v>-0.03522143464471661</v>
      </c>
    </row>
    <row r="39" spans="2:11" ht="15.75">
      <c r="B39" s="624"/>
      <c r="C39" s="625"/>
      <c r="D39" s="625"/>
      <c r="E39" s="625"/>
      <c r="F39" s="625"/>
      <c r="G39" s="625"/>
      <c r="H39" s="625"/>
      <c r="I39" s="625"/>
      <c r="J39" s="625"/>
      <c r="K39" s="625"/>
    </row>
    <row r="40" spans="2:11" ht="15.75">
      <c r="B40" s="624"/>
      <c r="C40" s="625"/>
      <c r="D40" s="625"/>
      <c r="E40" s="625"/>
      <c r="F40" s="625"/>
      <c r="G40" s="625"/>
      <c r="H40" s="625"/>
      <c r="I40" s="625"/>
      <c r="J40" s="625"/>
      <c r="K40" s="625"/>
    </row>
    <row r="41" spans="2:11" ht="15.75">
      <c r="B41" s="624"/>
      <c r="C41" s="625"/>
      <c r="D41" s="625"/>
      <c r="E41" s="625"/>
      <c r="F41" s="625"/>
      <c r="G41" s="625"/>
      <c r="H41" s="625"/>
      <c r="I41" s="625"/>
      <c r="J41" s="625"/>
      <c r="K41" s="625"/>
    </row>
    <row r="42" spans="2:11" ht="15.75">
      <c r="B42" s="1282" t="s">
        <v>481</v>
      </c>
      <c r="C42" s="1283"/>
      <c r="D42" s="1283"/>
      <c r="E42" s="1283"/>
      <c r="F42" s="626"/>
      <c r="G42" s="1282" t="s">
        <v>223</v>
      </c>
      <c r="H42" s="1282"/>
      <c r="I42" s="1283"/>
      <c r="J42" s="1283"/>
      <c r="K42" s="1283"/>
    </row>
    <row r="43" spans="2:11" ht="15.75" thickBot="1">
      <c r="B43" s="1284" t="s">
        <v>295</v>
      </c>
      <c r="C43" s="1284"/>
      <c r="D43" s="1284"/>
      <c r="E43" s="1284"/>
      <c r="F43" s="627"/>
      <c r="G43" s="1284" t="s">
        <v>295</v>
      </c>
      <c r="H43" s="1284"/>
      <c r="I43" s="1284"/>
      <c r="J43" s="1284"/>
      <c r="K43" s="628"/>
    </row>
    <row r="44" spans="2:11" ht="15">
      <c r="B44" s="1285">
        <v>2017</v>
      </c>
      <c r="C44" s="1285" t="s">
        <v>5</v>
      </c>
      <c r="D44" s="1285" t="s">
        <v>162</v>
      </c>
      <c r="E44" s="1285" t="s">
        <v>163</v>
      </c>
      <c r="F44" s="49"/>
      <c r="G44" s="1287">
        <v>2017</v>
      </c>
      <c r="H44" s="1289" t="s">
        <v>5</v>
      </c>
      <c r="I44" s="1278" t="s">
        <v>290</v>
      </c>
      <c r="J44" s="1280" t="s">
        <v>163</v>
      </c>
      <c r="K44" s="1281"/>
    </row>
    <row r="45" spans="2:11" ht="15.75" thickBot="1">
      <c r="B45" s="1286"/>
      <c r="C45" s="1286"/>
      <c r="D45" s="1286"/>
      <c r="E45" s="1286"/>
      <c r="F45" s="49"/>
      <c r="G45" s="1288"/>
      <c r="H45" s="1290"/>
      <c r="I45" s="1279"/>
      <c r="J45" s="629" t="s">
        <v>167</v>
      </c>
      <c r="K45" s="630" t="s">
        <v>168</v>
      </c>
    </row>
    <row r="46" spans="2:11" ht="15">
      <c r="B46" s="405" t="s">
        <v>16</v>
      </c>
      <c r="C46" s="631">
        <v>0.3365089483461814</v>
      </c>
      <c r="D46" s="632">
        <v>2.295004519693089</v>
      </c>
      <c r="E46" s="633">
        <v>-2.3591713357681066</v>
      </c>
      <c r="F46" s="49"/>
      <c r="G46" s="405" t="s">
        <v>16</v>
      </c>
      <c r="H46" s="973">
        <v>3.160394837193481</v>
      </c>
      <c r="I46" s="633">
        <v>5.462156200337054</v>
      </c>
      <c r="J46" s="634">
        <v>-0.34053740107703456</v>
      </c>
      <c r="K46" s="633">
        <v>-4.075467640075314</v>
      </c>
    </row>
    <row r="47" spans="2:11" ht="15">
      <c r="B47" s="635" t="s">
        <v>164</v>
      </c>
      <c r="C47" s="636">
        <v>0.05772849127840818</v>
      </c>
      <c r="D47" s="637">
        <v>2.271553486659439</v>
      </c>
      <c r="E47" s="638">
        <v>-2.9137548708801364</v>
      </c>
      <c r="F47" s="49"/>
      <c r="G47" s="635" t="s">
        <v>164</v>
      </c>
      <c r="H47" s="974">
        <v>2.9846057763301737</v>
      </c>
      <c r="I47" s="639">
        <v>5.576637548551755</v>
      </c>
      <c r="J47" s="640">
        <v>-0.9115134806497616</v>
      </c>
      <c r="K47" s="641">
        <v>-5.357678974327129</v>
      </c>
    </row>
    <row r="48" spans="2:11" ht="15">
      <c r="B48" s="635" t="s">
        <v>165</v>
      </c>
      <c r="C48" s="636">
        <v>0.030228198773807335</v>
      </c>
      <c r="D48" s="642">
        <v>2.3939017851906774</v>
      </c>
      <c r="E48" s="641">
        <v>-3.1120598092034935</v>
      </c>
      <c r="F48" s="49"/>
      <c r="G48" s="635" t="s">
        <v>165</v>
      </c>
      <c r="H48" s="643">
        <v>3.10686706229375</v>
      </c>
      <c r="I48" s="639">
        <v>5.707901083049216</v>
      </c>
      <c r="J48" s="640">
        <v>-1.0731515665227676</v>
      </c>
      <c r="K48" s="641">
        <v>-4.797440599422043</v>
      </c>
    </row>
    <row r="49" spans="2:11" ht="15">
      <c r="B49" s="635" t="s">
        <v>166</v>
      </c>
      <c r="C49" s="636">
        <v>-0.20644089649880515</v>
      </c>
      <c r="D49" s="642">
        <v>2.3303789104795136</v>
      </c>
      <c r="E49" s="641">
        <v>-3.560420135389919</v>
      </c>
      <c r="F49" s="49"/>
      <c r="G49" s="635" t="s">
        <v>166</v>
      </c>
      <c r="H49" s="643">
        <v>3.005597745553401</v>
      </c>
      <c r="I49" s="639">
        <v>5.512503261762403</v>
      </c>
      <c r="J49" s="640">
        <v>-1.0463888627574969</v>
      </c>
      <c r="K49" s="641">
        <v>-4.723403422331939</v>
      </c>
    </row>
    <row r="50" spans="2:11" ht="15">
      <c r="B50" s="635" t="s">
        <v>125</v>
      </c>
      <c r="C50" s="636">
        <v>-0.2822702085945372</v>
      </c>
      <c r="D50" s="637">
        <v>2.354324006275532</v>
      </c>
      <c r="E50" s="638">
        <v>-3.7567833458321376</v>
      </c>
      <c r="F50" s="49"/>
      <c r="G50" s="635" t="s">
        <v>125</v>
      </c>
      <c r="H50" s="643">
        <v>2.9136821655589618</v>
      </c>
      <c r="I50" s="639">
        <v>5.3737511033820295</v>
      </c>
      <c r="J50" s="640">
        <v>-1.0058631972610033</v>
      </c>
      <c r="K50" s="641">
        <v>-4.918189519908944</v>
      </c>
    </row>
    <row r="51" spans="2:11" ht="15">
      <c r="B51" s="644" t="s">
        <v>158</v>
      </c>
      <c r="C51" s="636">
        <v>-0.36894539944583027</v>
      </c>
      <c r="D51" s="637">
        <v>2.280935993276123</v>
      </c>
      <c r="E51" s="638">
        <v>-3.854840185251185</v>
      </c>
      <c r="F51" s="49"/>
      <c r="G51" s="644" t="s">
        <v>158</v>
      </c>
      <c r="H51" s="645">
        <v>2.8571394594325783</v>
      </c>
      <c r="I51" s="639">
        <v>5.263991770335363</v>
      </c>
      <c r="J51" s="640">
        <v>-0.8162390158278576</v>
      </c>
      <c r="K51" s="641">
        <v>-5.27202042298992</v>
      </c>
    </row>
    <row r="52" spans="2:11" ht="15">
      <c r="B52" s="646" t="s">
        <v>195</v>
      </c>
      <c r="C52" s="636">
        <v>-0.4450320368266092</v>
      </c>
      <c r="D52" s="637">
        <v>2.199892741539222</v>
      </c>
      <c r="E52" s="638">
        <v>-3.923227504666771</v>
      </c>
      <c r="F52" s="49"/>
      <c r="G52" s="646" t="s">
        <v>195</v>
      </c>
      <c r="H52" s="645">
        <v>2.776689610368921</v>
      </c>
      <c r="I52" s="639">
        <v>5.141711544080119</v>
      </c>
      <c r="J52" s="640">
        <v>-0.7104760755505812</v>
      </c>
      <c r="K52" s="641">
        <v>-5.565808070190858</v>
      </c>
    </row>
    <row r="53" spans="2:11" ht="15">
      <c r="B53" s="646" t="s">
        <v>196</v>
      </c>
      <c r="C53" s="636">
        <v>-0.5150992371267371</v>
      </c>
      <c r="D53" s="637">
        <v>2.0654058806361952</v>
      </c>
      <c r="E53" s="638">
        <v>-3.9093114140390073</v>
      </c>
      <c r="F53" s="49"/>
      <c r="G53" s="646" t="s">
        <v>196</v>
      </c>
      <c r="H53" s="645">
        <v>2.6507206323170607</v>
      </c>
      <c r="I53" s="639">
        <v>4.952393549072687</v>
      </c>
      <c r="J53" s="640">
        <v>-0.7436999260961308</v>
      </c>
      <c r="K53" s="641">
        <v>-5.53748199745746</v>
      </c>
    </row>
    <row r="54" spans="2:11" ht="15">
      <c r="B54" s="646" t="s">
        <v>197</v>
      </c>
      <c r="C54" s="636">
        <v>-0.5888534033281934</v>
      </c>
      <c r="D54" s="637">
        <v>1.8856033721058374</v>
      </c>
      <c r="E54" s="638">
        <v>-3.843308629702369</v>
      </c>
      <c r="F54" s="49"/>
      <c r="G54" s="646" t="s">
        <v>197</v>
      </c>
      <c r="H54" s="645">
        <v>2.496022730716385</v>
      </c>
      <c r="I54" s="639">
        <v>4.7375240419707865</v>
      </c>
      <c r="J54" s="640">
        <v>-0.9191883033728421</v>
      </c>
      <c r="K54" s="641">
        <v>-5.2774406392332</v>
      </c>
    </row>
    <row r="55" spans="2:11" ht="15">
      <c r="B55" s="646" t="s">
        <v>198</v>
      </c>
      <c r="C55" s="636">
        <v>-0.6728352517471836</v>
      </c>
      <c r="D55" s="637">
        <v>1.729880620908042</v>
      </c>
      <c r="E55" s="638">
        <v>-3.832053021502202</v>
      </c>
      <c r="F55" s="49"/>
      <c r="G55" s="646" t="s">
        <v>198</v>
      </c>
      <c r="H55" s="645">
        <v>2.2696410043884008</v>
      </c>
      <c r="I55" s="639">
        <v>4.421718119150575</v>
      </c>
      <c r="J55" s="640">
        <v>-0.9920749001575357</v>
      </c>
      <c r="K55" s="641">
        <v>-5.276745496751856</v>
      </c>
    </row>
    <row r="56" spans="2:11" ht="15">
      <c r="B56" s="646" t="s">
        <v>200</v>
      </c>
      <c r="C56" s="636">
        <v>-0.7439527491054365</v>
      </c>
      <c r="D56" s="637">
        <v>1.564881737980195</v>
      </c>
      <c r="E56" s="638">
        <v>-3.7799133017537345</v>
      </c>
      <c r="F56" s="49"/>
      <c r="G56" s="646" t="s">
        <v>200</v>
      </c>
      <c r="H56" s="645">
        <v>2.0678611248099665</v>
      </c>
      <c r="I56" s="639">
        <v>4.096605328914871</v>
      </c>
      <c r="J56" s="640">
        <v>-1.029812135221475</v>
      </c>
      <c r="K56" s="641">
        <v>-4.999930367283067</v>
      </c>
    </row>
    <row r="57" spans="2:11" ht="15.75" thickBot="1">
      <c r="B57" s="419" t="s">
        <v>204</v>
      </c>
      <c r="C57" s="647">
        <v>-1.8064425570047504</v>
      </c>
      <c r="D57" s="648">
        <v>1.4149173170500795</v>
      </c>
      <c r="E57" s="649">
        <v>-3.7019887144723485</v>
      </c>
      <c r="G57" s="419" t="s">
        <v>204</v>
      </c>
      <c r="H57" s="650">
        <v>1.9096724990686376</v>
      </c>
      <c r="I57" s="651">
        <v>3.8946218212118744</v>
      </c>
      <c r="J57" s="652">
        <v>-1.150762195671584</v>
      </c>
      <c r="K57" s="653">
        <v>-4.763867469890581</v>
      </c>
    </row>
    <row r="58" spans="2:11" ht="15.75">
      <c r="B58" s="624"/>
      <c r="C58" s="625"/>
      <c r="D58" s="625"/>
      <c r="E58" s="625"/>
      <c r="F58" s="625"/>
      <c r="G58" s="625"/>
      <c r="H58" s="625"/>
      <c r="I58" s="625"/>
      <c r="J58" s="625"/>
      <c r="K58" s="625"/>
    </row>
    <row r="59" spans="2:11" ht="15.75">
      <c r="B59" s="624"/>
      <c r="C59" s="625"/>
      <c r="D59" s="625"/>
      <c r="E59" s="625"/>
      <c r="F59" s="625"/>
      <c r="G59" s="625"/>
      <c r="H59" s="625"/>
      <c r="I59" s="625"/>
      <c r="J59" s="625"/>
      <c r="K59" s="625"/>
    </row>
    <row r="60" spans="2:11" ht="15.75">
      <c r="B60" s="624"/>
      <c r="C60" s="625"/>
      <c r="D60" s="625"/>
      <c r="E60" s="625"/>
      <c r="F60" s="625"/>
      <c r="G60" s="625"/>
      <c r="H60" s="625"/>
      <c r="I60" s="625"/>
      <c r="J60" s="625"/>
      <c r="K60" s="625"/>
    </row>
    <row r="61" spans="2:12" ht="15.75">
      <c r="B61" s="1282" t="s">
        <v>481</v>
      </c>
      <c r="C61" s="1283"/>
      <c r="D61" s="1283"/>
      <c r="E61" s="1283"/>
      <c r="F61" s="626"/>
      <c r="G61" s="1282" t="s">
        <v>223</v>
      </c>
      <c r="H61" s="1282"/>
      <c r="I61" s="1283"/>
      <c r="J61" s="1283"/>
      <c r="K61" s="1283"/>
      <c r="L61" s="624"/>
    </row>
    <row r="62" spans="2:12" ht="16.5" thickBot="1">
      <c r="B62" s="1284" t="s">
        <v>295</v>
      </c>
      <c r="C62" s="1284"/>
      <c r="D62" s="1284"/>
      <c r="E62" s="1284"/>
      <c r="F62" s="627"/>
      <c r="G62" s="1284" t="s">
        <v>295</v>
      </c>
      <c r="H62" s="1284"/>
      <c r="I62" s="1284"/>
      <c r="J62" s="1284"/>
      <c r="K62" s="628"/>
      <c r="L62" s="624"/>
    </row>
    <row r="63" spans="2:12" ht="15.75">
      <c r="B63" s="1285">
        <v>2016</v>
      </c>
      <c r="C63" s="1285" t="s">
        <v>5</v>
      </c>
      <c r="D63" s="1285" t="s">
        <v>162</v>
      </c>
      <c r="E63" s="1285" t="s">
        <v>163</v>
      </c>
      <c r="F63" s="49"/>
      <c r="G63" s="1285">
        <v>2016</v>
      </c>
      <c r="H63" s="1289" t="s">
        <v>5</v>
      </c>
      <c r="I63" s="1278" t="s">
        <v>290</v>
      </c>
      <c r="J63" s="1280" t="s">
        <v>163</v>
      </c>
      <c r="K63" s="1281"/>
      <c r="L63" s="624"/>
    </row>
    <row r="64" spans="2:12" ht="16.5" thickBot="1">
      <c r="B64" s="1286"/>
      <c r="C64" s="1286"/>
      <c r="D64" s="1286"/>
      <c r="E64" s="1286"/>
      <c r="F64" s="49"/>
      <c r="G64" s="1286"/>
      <c r="H64" s="1290"/>
      <c r="I64" s="1279"/>
      <c r="J64" s="629" t="s">
        <v>167</v>
      </c>
      <c r="K64" s="630" t="s">
        <v>168</v>
      </c>
      <c r="L64" s="624"/>
    </row>
    <row r="65" spans="2:12" ht="15.75">
      <c r="B65" s="405" t="s">
        <v>16</v>
      </c>
      <c r="C65" s="631">
        <v>2.028375939756799</v>
      </c>
      <c r="D65" s="632">
        <v>1.4823375781129577</v>
      </c>
      <c r="E65" s="633">
        <v>2.7896267538182196</v>
      </c>
      <c r="F65" s="49"/>
      <c r="G65" s="405" t="s">
        <v>16</v>
      </c>
      <c r="H65" s="633">
        <v>2.801742054858436</v>
      </c>
      <c r="I65" s="631">
        <v>3.293439264351372</v>
      </c>
      <c r="J65" s="634">
        <v>3.50438904277508</v>
      </c>
      <c r="K65" s="633">
        <v>-1.7895105842217984</v>
      </c>
      <c r="L65" s="624"/>
    </row>
    <row r="66" spans="2:13" ht="15.75">
      <c r="B66" s="635" t="s">
        <v>164</v>
      </c>
      <c r="C66" s="636">
        <v>1.93775429704508</v>
      </c>
      <c r="D66" s="637">
        <v>1.2998321240366595</v>
      </c>
      <c r="E66" s="638">
        <v>2.8065869966714008</v>
      </c>
      <c r="F66" s="49"/>
      <c r="G66" s="635" t="s">
        <v>164</v>
      </c>
      <c r="H66" s="643">
        <v>3.158329639621549</v>
      </c>
      <c r="I66" s="639">
        <v>3.1814172277508046</v>
      </c>
      <c r="J66" s="640">
        <v>4.683941986540652</v>
      </c>
      <c r="K66" s="641">
        <v>-0.31299722979739597</v>
      </c>
      <c r="L66" s="657"/>
      <c r="M66" s="6"/>
    </row>
    <row r="67" spans="2:12" ht="15.75">
      <c r="B67" s="635" t="s">
        <v>165</v>
      </c>
      <c r="C67" s="636">
        <v>1.6611596601876277</v>
      </c>
      <c r="D67" s="642">
        <v>1.0140227364404897</v>
      </c>
      <c r="E67" s="641">
        <v>2.534515378516744</v>
      </c>
      <c r="F67" s="49"/>
      <c r="G67" s="635" t="s">
        <v>165</v>
      </c>
      <c r="H67" s="643">
        <v>2.806269716923726</v>
      </c>
      <c r="I67" s="639">
        <v>3.003846916443975</v>
      </c>
      <c r="J67" s="640">
        <v>4.797184334129034</v>
      </c>
      <c r="K67" s="641">
        <v>-2.7824961145788585</v>
      </c>
      <c r="L67" s="658"/>
    </row>
    <row r="68" spans="2:12" ht="15.75">
      <c r="B68" s="635" t="s">
        <v>166</v>
      </c>
      <c r="C68" s="636">
        <v>1.514009431158203</v>
      </c>
      <c r="D68" s="642">
        <v>0.9494414083730085</v>
      </c>
      <c r="E68" s="641">
        <v>2.2694830948558176</v>
      </c>
      <c r="F68" s="49"/>
      <c r="G68" s="635" t="s">
        <v>166</v>
      </c>
      <c r="H68" s="643">
        <v>2.941316817992945</v>
      </c>
      <c r="I68" s="639">
        <v>3.084182101504096</v>
      </c>
      <c r="J68" s="640">
        <v>5.314403524960021</v>
      </c>
      <c r="K68" s="641">
        <v>-3.1935122324982412</v>
      </c>
      <c r="L68" s="658"/>
    </row>
    <row r="69" spans="2:12" ht="15.75">
      <c r="B69" s="635" t="s">
        <v>125</v>
      </c>
      <c r="C69" s="636">
        <v>1.3569279382251942</v>
      </c>
      <c r="D69" s="637">
        <v>0.8624172630695925</v>
      </c>
      <c r="E69" s="638">
        <v>2.015457377663621</v>
      </c>
      <c r="F69" s="49"/>
      <c r="G69" s="635" t="s">
        <v>125</v>
      </c>
      <c r="H69" s="643">
        <v>3.0031692720527303</v>
      </c>
      <c r="I69" s="639">
        <v>3.1840286078673286</v>
      </c>
      <c r="J69" s="640">
        <v>5.26284356157718</v>
      </c>
      <c r="K69" s="641">
        <v>-3.1659468748044706</v>
      </c>
      <c r="L69" s="658"/>
    </row>
    <row r="70" spans="2:12" ht="15.75">
      <c r="B70" s="644" t="s">
        <v>158</v>
      </c>
      <c r="C70" s="636">
        <v>1.2691038140383748</v>
      </c>
      <c r="D70" s="637">
        <v>0.8141891601504359</v>
      </c>
      <c r="E70" s="638">
        <v>1.8735514224529348</v>
      </c>
      <c r="F70" s="49"/>
      <c r="G70" s="644" t="s">
        <v>158</v>
      </c>
      <c r="H70" s="645">
        <v>3.006782675578279</v>
      </c>
      <c r="I70" s="639">
        <v>3.2568358145852905</v>
      </c>
      <c r="J70" s="640">
        <v>5.132795152467184</v>
      </c>
      <c r="K70" s="641">
        <v>-3.3515062434389398</v>
      </c>
      <c r="L70" s="658"/>
    </row>
    <row r="71" spans="2:12" ht="15.75">
      <c r="B71" s="646" t="s">
        <v>195</v>
      </c>
      <c r="C71" s="636">
        <v>1.1214850084964922</v>
      </c>
      <c r="D71" s="637">
        <v>0.7443034036941576</v>
      </c>
      <c r="E71" s="638">
        <v>1.621436170599777</v>
      </c>
      <c r="F71" s="49"/>
      <c r="G71" s="646" t="s">
        <v>195</v>
      </c>
      <c r="H71" s="645">
        <v>2.994499905410275</v>
      </c>
      <c r="I71" s="639">
        <v>3.1837704002212863</v>
      </c>
      <c r="J71" s="640">
        <v>5.200853555764828</v>
      </c>
      <c r="K71" s="641">
        <v>-3.167013793302176</v>
      </c>
      <c r="L71" s="658"/>
    </row>
    <row r="72" spans="2:12" ht="15.75">
      <c r="B72" s="646" t="s">
        <v>196</v>
      </c>
      <c r="C72" s="636">
        <v>1.0519539088568175</v>
      </c>
      <c r="D72" s="637">
        <v>0.761308728407295</v>
      </c>
      <c r="E72" s="638">
        <v>1.4360261803827212</v>
      </c>
      <c r="F72" s="49"/>
      <c r="G72" s="646" t="s">
        <v>196</v>
      </c>
      <c r="H72" s="645">
        <v>2.9518928765271735</v>
      </c>
      <c r="I72" s="639">
        <v>3.164125201319945</v>
      </c>
      <c r="J72" s="640">
        <v>5.152612010324553</v>
      </c>
      <c r="K72" s="641">
        <v>-3.36412840897915</v>
      </c>
      <c r="L72" s="658"/>
    </row>
    <row r="73" spans="2:12" ht="15.75">
      <c r="B73" s="646" t="s">
        <v>197</v>
      </c>
      <c r="C73" s="636">
        <v>1.0372829043687082</v>
      </c>
      <c r="D73" s="637">
        <v>0.8299429862902219</v>
      </c>
      <c r="E73" s="638">
        <v>1.30996237659744</v>
      </c>
      <c r="F73" s="49"/>
      <c r="G73" s="646" t="s">
        <v>197</v>
      </c>
      <c r="H73" s="645">
        <v>3.008256611799509</v>
      </c>
      <c r="I73" s="639">
        <v>3.2130429257291926</v>
      </c>
      <c r="J73" s="640">
        <v>5.442262471103865</v>
      </c>
      <c r="K73" s="641">
        <v>-3.7754608968954773</v>
      </c>
      <c r="L73" s="624"/>
    </row>
    <row r="74" spans="2:12" ht="15.75">
      <c r="B74" s="646" t="s">
        <v>198</v>
      </c>
      <c r="C74" s="636">
        <v>1.0002953200337839</v>
      </c>
      <c r="D74" s="637">
        <v>0.8691089992145296</v>
      </c>
      <c r="E74" s="638">
        <v>1.1717110594152924</v>
      </c>
      <c r="F74" s="49"/>
      <c r="G74" s="646" t="s">
        <v>198</v>
      </c>
      <c r="H74" s="645">
        <v>3.0496797671538234</v>
      </c>
      <c r="I74" s="639">
        <v>3.357354221951536</v>
      </c>
      <c r="J74" s="640">
        <v>5.3466013228510745</v>
      </c>
      <c r="K74" s="641">
        <v>-4.107115746842538</v>
      </c>
      <c r="L74" s="624"/>
    </row>
    <row r="75" spans="2:12" ht="15.75">
      <c r="B75" s="646" t="s">
        <v>200</v>
      </c>
      <c r="C75" s="636">
        <v>0.9572810085912486</v>
      </c>
      <c r="D75" s="637">
        <v>0.8993642088542808</v>
      </c>
      <c r="E75" s="638">
        <v>1.031941708506423</v>
      </c>
      <c r="F75" s="49"/>
      <c r="G75" s="646" t="s">
        <v>200</v>
      </c>
      <c r="H75" s="645">
        <v>3.088222723374745</v>
      </c>
      <c r="I75" s="639">
        <v>3.542431167418658</v>
      </c>
      <c r="J75" s="640">
        <v>4.942784740069595</v>
      </c>
      <c r="K75" s="641">
        <v>-4.082993172978366</v>
      </c>
      <c r="L75" s="624"/>
    </row>
    <row r="76" spans="2:12" ht="16.5" thickBot="1">
      <c r="B76" s="419" t="s">
        <v>204</v>
      </c>
      <c r="C76" s="647">
        <v>0.8882020290204018</v>
      </c>
      <c r="D76" s="648">
        <v>0.9330189548869772</v>
      </c>
      <c r="E76" s="649">
        <v>0.8261036996307647</v>
      </c>
      <c r="G76" s="419" t="s">
        <v>204</v>
      </c>
      <c r="H76" s="650">
        <v>3.088772226636416</v>
      </c>
      <c r="I76" s="651">
        <v>3.65988606377341</v>
      </c>
      <c r="J76" s="652">
        <v>4.451225476143783</v>
      </c>
      <c r="K76" s="653">
        <v>-3.7096764803595694</v>
      </c>
      <c r="L76" s="624"/>
    </row>
    <row r="77" spans="2:12" ht="15.75">
      <c r="B77" s="624"/>
      <c r="C77" s="625"/>
      <c r="D77" s="625"/>
      <c r="E77" s="625"/>
      <c r="F77" s="625"/>
      <c r="G77" s="625"/>
      <c r="H77" s="625"/>
      <c r="I77" s="625"/>
      <c r="J77" s="625"/>
      <c r="K77" s="625"/>
      <c r="L77" s="624"/>
    </row>
    <row r="78" spans="2:12" ht="15.75">
      <c r="B78" s="624"/>
      <c r="C78" s="624"/>
      <c r="D78" s="624"/>
      <c r="E78" s="624"/>
      <c r="F78" s="624"/>
      <c r="G78" s="624"/>
      <c r="H78" s="624"/>
      <c r="I78" s="624"/>
      <c r="J78" s="624"/>
      <c r="K78" s="624"/>
      <c r="L78" s="624"/>
    </row>
    <row r="79" spans="2:11" ht="15.75">
      <c r="B79" s="1282" t="s">
        <v>808</v>
      </c>
      <c r="C79" s="1283"/>
      <c r="D79" s="1283"/>
      <c r="E79" s="1283"/>
      <c r="F79" s="626"/>
      <c r="G79" s="1282" t="s">
        <v>223</v>
      </c>
      <c r="H79" s="1282"/>
      <c r="I79" s="1283"/>
      <c r="J79" s="1283"/>
      <c r="K79" s="1283"/>
    </row>
    <row r="80" spans="2:11" ht="15.75" thickBot="1">
      <c r="B80" s="1284" t="s">
        <v>295</v>
      </c>
      <c r="C80" s="1284"/>
      <c r="D80" s="1284"/>
      <c r="E80" s="1284"/>
      <c r="F80" s="627"/>
      <c r="G80" s="1284" t="s">
        <v>295</v>
      </c>
      <c r="H80" s="1284"/>
      <c r="I80" s="1284"/>
      <c r="J80" s="1284"/>
      <c r="K80" s="628"/>
    </row>
    <row r="81" spans="2:11" ht="15">
      <c r="B81" s="1285">
        <v>2015</v>
      </c>
      <c r="C81" s="1285" t="s">
        <v>5</v>
      </c>
      <c r="D81" s="1285" t="s">
        <v>162</v>
      </c>
      <c r="E81" s="1285" t="s">
        <v>163</v>
      </c>
      <c r="F81" s="49"/>
      <c r="G81" s="1285">
        <v>2015</v>
      </c>
      <c r="H81" s="1289" t="s">
        <v>5</v>
      </c>
      <c r="I81" s="1278" t="s">
        <v>290</v>
      </c>
      <c r="J81" s="1280" t="s">
        <v>163</v>
      </c>
      <c r="K81" s="1281"/>
    </row>
    <row r="82" spans="2:11" ht="15.75" thickBot="1">
      <c r="B82" s="1286"/>
      <c r="C82" s="1286"/>
      <c r="D82" s="1286"/>
      <c r="E82" s="1286"/>
      <c r="F82" s="49"/>
      <c r="G82" s="1286"/>
      <c r="H82" s="1290"/>
      <c r="I82" s="1279"/>
      <c r="J82" s="629" t="s">
        <v>167</v>
      </c>
      <c r="K82" s="630" t="s">
        <v>168</v>
      </c>
    </row>
    <row r="83" spans="2:11" ht="15">
      <c r="B83" s="405" t="s">
        <v>16</v>
      </c>
      <c r="C83" s="654">
        <v>1.3732818127499158</v>
      </c>
      <c r="D83" s="655">
        <v>2.3990466048864345</v>
      </c>
      <c r="E83" s="656">
        <v>-0.02294771526778483</v>
      </c>
      <c r="F83" s="49"/>
      <c r="G83" s="405" t="s">
        <v>16</v>
      </c>
      <c r="H83" s="633">
        <v>5.257750482170942</v>
      </c>
      <c r="I83" s="631">
        <v>4.549401564117672</v>
      </c>
      <c r="J83" s="634">
        <v>7.306992667173606</v>
      </c>
      <c r="K83" s="633">
        <v>5.404775886185953</v>
      </c>
    </row>
    <row r="84" spans="2:11" ht="15">
      <c r="B84" s="635" t="s">
        <v>164</v>
      </c>
      <c r="C84" s="636">
        <v>1.3701080322439552</v>
      </c>
      <c r="D84" s="637">
        <v>2.227827633993207</v>
      </c>
      <c r="E84" s="638">
        <v>0.22191872096251064</v>
      </c>
      <c r="F84" s="49"/>
      <c r="G84" s="635" t="s">
        <v>164</v>
      </c>
      <c r="H84" s="643">
        <v>5.182674025282985</v>
      </c>
      <c r="I84" s="639">
        <v>4.523532470714509</v>
      </c>
      <c r="J84" s="640">
        <v>7.3701361980349045</v>
      </c>
      <c r="K84" s="641">
        <v>4.782521654976746</v>
      </c>
    </row>
    <row r="85" spans="2:11" ht="15">
      <c r="B85" s="635" t="s">
        <v>165</v>
      </c>
      <c r="C85" s="639">
        <v>1.4282658564506612</v>
      </c>
      <c r="D85" s="642">
        <v>2.1572015749914186</v>
      </c>
      <c r="E85" s="641">
        <v>0.4583713227403363</v>
      </c>
      <c r="F85" s="49"/>
      <c r="G85" s="635" t="s">
        <v>165</v>
      </c>
      <c r="H85" s="643">
        <v>5.670937921121699</v>
      </c>
      <c r="I85" s="639">
        <v>4.756461661542932</v>
      </c>
      <c r="J85" s="640">
        <v>7.770515670547895</v>
      </c>
      <c r="K85" s="641">
        <v>7.142350177017387</v>
      </c>
    </row>
    <row r="86" spans="2:11" ht="15">
      <c r="B86" s="635" t="s">
        <v>166</v>
      </c>
      <c r="C86" s="639">
        <v>1.4769463238812675</v>
      </c>
      <c r="D86" s="642">
        <v>2.056246102996395</v>
      </c>
      <c r="E86" s="641">
        <v>0.7105281099920591</v>
      </c>
      <c r="F86" s="49"/>
      <c r="G86" s="635" t="s">
        <v>166</v>
      </c>
      <c r="H86" s="643">
        <v>5.4149445594325</v>
      </c>
      <c r="I86" s="639">
        <v>4.8696678916535285</v>
      </c>
      <c r="J86" s="640">
        <v>6.886165388679477</v>
      </c>
      <c r="K86" s="641">
        <v>5.806328426719309</v>
      </c>
    </row>
    <row r="87" spans="2:11" ht="15">
      <c r="B87" s="635" t="s">
        <v>125</v>
      </c>
      <c r="C87" s="636">
        <v>1.4336000034934848</v>
      </c>
      <c r="D87" s="637">
        <v>1.9961147207132823</v>
      </c>
      <c r="E87" s="638">
        <v>0.6928611850989697</v>
      </c>
      <c r="F87" s="49"/>
      <c r="G87" s="635" t="s">
        <v>125</v>
      </c>
      <c r="H87" s="643">
        <v>5.322373302516992</v>
      </c>
      <c r="I87" s="639">
        <v>4.855341069479269</v>
      </c>
      <c r="J87" s="640">
        <v>6.691113666140924</v>
      </c>
      <c r="K87" s="641">
        <v>5.4264077905312735</v>
      </c>
    </row>
    <row r="88" spans="2:11" ht="15">
      <c r="B88" s="644" t="s">
        <v>158</v>
      </c>
      <c r="C88" s="636">
        <v>1.3936882970051467</v>
      </c>
      <c r="D88" s="637">
        <v>1.930239040174886</v>
      </c>
      <c r="E88" s="638">
        <v>0.6885459239261094</v>
      </c>
      <c r="F88" s="49"/>
      <c r="G88" s="644" t="s">
        <v>158</v>
      </c>
      <c r="H88" s="645">
        <v>5.277980378654057</v>
      </c>
      <c r="I88" s="639">
        <v>4.879402864341631</v>
      </c>
      <c r="J88" s="640">
        <v>6.581752562380583</v>
      </c>
      <c r="K88" s="641">
        <v>5.06834687087403</v>
      </c>
    </row>
    <row r="89" spans="2:11" ht="15">
      <c r="B89" s="646" t="s">
        <v>195</v>
      </c>
      <c r="C89" s="636">
        <v>1.3540334442054158</v>
      </c>
      <c r="D89" s="637">
        <v>1.8490038944483977</v>
      </c>
      <c r="E89" s="638">
        <v>0.7044180466662997</v>
      </c>
      <c r="F89" s="49"/>
      <c r="G89" s="646" t="s">
        <v>195</v>
      </c>
      <c r="H89" s="645">
        <v>5.175444125491402</v>
      </c>
      <c r="I89" s="639">
        <v>4.988215925711503</v>
      </c>
      <c r="J89" s="640">
        <v>6.286697432555544</v>
      </c>
      <c r="K89" s="641">
        <v>3.992845483558205</v>
      </c>
    </row>
    <row r="90" spans="2:11" ht="15">
      <c r="B90" s="646" t="s">
        <v>196</v>
      </c>
      <c r="C90" s="636">
        <v>1.267568454586554</v>
      </c>
      <c r="D90" s="637">
        <v>1.7805530483273158</v>
      </c>
      <c r="E90" s="638">
        <v>0.5956700958240191</v>
      </c>
      <c r="F90" s="49"/>
      <c r="G90" s="646" t="s">
        <v>196</v>
      </c>
      <c r="H90" s="645">
        <v>5.1350965858874</v>
      </c>
      <c r="I90" s="639">
        <v>5.047643689203385</v>
      </c>
      <c r="J90" s="640">
        <v>6.081950441812434</v>
      </c>
      <c r="K90" s="641">
        <v>3.652025027646988</v>
      </c>
    </row>
    <row r="91" spans="2:11" ht="15">
      <c r="B91" s="646" t="s">
        <v>197</v>
      </c>
      <c r="C91" s="636">
        <v>1.1567739124491272</v>
      </c>
      <c r="D91" s="637">
        <v>1.685837354470876</v>
      </c>
      <c r="E91" s="638">
        <v>0.46520950411652606</v>
      </c>
      <c r="F91" s="49"/>
      <c r="G91" s="646" t="s">
        <v>197</v>
      </c>
      <c r="H91" s="645">
        <v>4.993271263123988</v>
      </c>
      <c r="I91" s="639">
        <v>5.030266815534845</v>
      </c>
      <c r="J91" s="640">
        <v>5.645018906135157</v>
      </c>
      <c r="K91" s="641">
        <v>3.331978445438355</v>
      </c>
    </row>
    <row r="92" spans="2:11" ht="15">
      <c r="B92" s="646" t="s">
        <v>198</v>
      </c>
      <c r="C92" s="636">
        <v>1.0734747053043447</v>
      </c>
      <c r="D92" s="637">
        <v>1.5874519194104098</v>
      </c>
      <c r="E92" s="638">
        <v>0.4028396824768965</v>
      </c>
      <c r="F92" s="49"/>
      <c r="G92" s="646" t="s">
        <v>198</v>
      </c>
      <c r="H92" s="645">
        <v>4.831317185384609</v>
      </c>
      <c r="I92" s="639">
        <v>4.9802283606597</v>
      </c>
      <c r="J92" s="640">
        <v>5.305988552010366</v>
      </c>
      <c r="K92" s="641">
        <v>2.82724732622035</v>
      </c>
    </row>
    <row r="93" spans="2:11" ht="15">
      <c r="B93" s="646" t="s">
        <v>200</v>
      </c>
      <c r="C93" s="636">
        <v>1.048944853846434</v>
      </c>
      <c r="D93" s="637">
        <v>1.5464045663031722</v>
      </c>
      <c r="E93" s="638">
        <v>0.40070105757405994</v>
      </c>
      <c r="F93" s="49"/>
      <c r="G93" s="646" t="s">
        <v>200</v>
      </c>
      <c r="H93" s="645">
        <v>4.682291270947103</v>
      </c>
      <c r="I93" s="639">
        <v>4.901071387371725</v>
      </c>
      <c r="J93" s="640">
        <v>5.1886397718346355</v>
      </c>
      <c r="K93" s="641">
        <v>2.1619891796207824</v>
      </c>
    </row>
    <row r="94" spans="2:11" ht="15.75" thickBot="1">
      <c r="B94" s="419" t="s">
        <v>204</v>
      </c>
      <c r="C94" s="647">
        <v>1.0708058232439477</v>
      </c>
      <c r="D94" s="648">
        <v>1.5281403473681454</v>
      </c>
      <c r="E94" s="649">
        <v>0.47423983375827206</v>
      </c>
      <c r="G94" s="419" t="s">
        <v>204</v>
      </c>
      <c r="H94" s="650">
        <v>4.596144266488866</v>
      </c>
      <c r="I94" s="651">
        <v>4.823830087411163</v>
      </c>
      <c r="J94" s="652">
        <v>5.154797641520026</v>
      </c>
      <c r="K94" s="653">
        <v>1.930857065575653</v>
      </c>
    </row>
    <row r="95" spans="2:11" ht="15.75">
      <c r="B95" s="624"/>
      <c r="C95" s="624"/>
      <c r="D95" s="624"/>
      <c r="E95" s="624"/>
      <c r="F95" s="624"/>
      <c r="G95" s="624"/>
      <c r="H95" s="624"/>
      <c r="I95" s="624"/>
      <c r="J95" s="624"/>
      <c r="K95" s="624"/>
    </row>
    <row r="96" spans="2:11" ht="12.75">
      <c r="B96" s="628"/>
      <c r="C96" s="628"/>
      <c r="D96" s="628"/>
      <c r="E96" s="628"/>
      <c r="F96" s="628"/>
      <c r="G96" s="628"/>
      <c r="H96" s="628"/>
      <c r="I96" s="628"/>
      <c r="J96" s="628"/>
      <c r="K96" s="628"/>
    </row>
    <row r="98" spans="6:7" ht="12.75">
      <c r="F98" s="659"/>
      <c r="G98" s="424"/>
    </row>
  </sheetData>
  <sheetProtection/>
  <mergeCells count="61">
    <mergeCell ref="B62:E62"/>
    <mergeCell ref="G62:J62"/>
    <mergeCell ref="H44:H45"/>
    <mergeCell ref="B42:E42"/>
    <mergeCell ref="G42:K42"/>
    <mergeCell ref="B43:E43"/>
    <mergeCell ref="G43:J43"/>
    <mergeCell ref="E44:E45"/>
    <mergeCell ref="B2:K2"/>
    <mergeCell ref="D25:D26"/>
    <mergeCell ref="E25:E26"/>
    <mergeCell ref="G25:G26"/>
    <mergeCell ref="H25:H26"/>
    <mergeCell ref="B61:E61"/>
    <mergeCell ref="G61:K61"/>
    <mergeCell ref="B80:E80"/>
    <mergeCell ref="G80:J80"/>
    <mergeCell ref="B63:B64"/>
    <mergeCell ref="C63:C64"/>
    <mergeCell ref="D63:D64"/>
    <mergeCell ref="I44:I45"/>
    <mergeCell ref="J44:K44"/>
    <mergeCell ref="B44:B45"/>
    <mergeCell ref="C44:C45"/>
    <mergeCell ref="D44:D45"/>
    <mergeCell ref="B81:B82"/>
    <mergeCell ref="G81:G82"/>
    <mergeCell ref="H81:H82"/>
    <mergeCell ref="C81:C82"/>
    <mergeCell ref="D81:D82"/>
    <mergeCell ref="E81:E82"/>
    <mergeCell ref="I81:I82"/>
    <mergeCell ref="J81:K81"/>
    <mergeCell ref="E63:E64"/>
    <mergeCell ref="H63:H64"/>
    <mergeCell ref="G63:G64"/>
    <mergeCell ref="G44:G45"/>
    <mergeCell ref="I63:I64"/>
    <mergeCell ref="J63:K63"/>
    <mergeCell ref="B79:E79"/>
    <mergeCell ref="G79:K79"/>
    <mergeCell ref="G6:G7"/>
    <mergeCell ref="H6:H7"/>
    <mergeCell ref="I25:I26"/>
    <mergeCell ref="J25:K25"/>
    <mergeCell ref="B23:E23"/>
    <mergeCell ref="G23:K23"/>
    <mergeCell ref="B24:E24"/>
    <mergeCell ref="G24:J24"/>
    <mergeCell ref="B25:B26"/>
    <mergeCell ref="C25:C26"/>
    <mergeCell ref="I6:I7"/>
    <mergeCell ref="J6:K6"/>
    <mergeCell ref="B4:E4"/>
    <mergeCell ref="G4:K4"/>
    <mergeCell ref="B5:E5"/>
    <mergeCell ref="G5:J5"/>
    <mergeCell ref="B6:B7"/>
    <mergeCell ref="C6:C7"/>
    <mergeCell ref="D6:D7"/>
    <mergeCell ref="E6:E7"/>
  </mergeCells>
  <hyperlinks>
    <hyperlink ref="B1" location="'Indice '!A1" display="INDICE "/>
  </hyperlink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28"/>
  <sheetViews>
    <sheetView zoomScale="90" zoomScaleNormal="90" zoomScalePageLayoutView="0" workbookViewId="0" topLeftCell="A1">
      <pane ySplit="2" topLeftCell="A3" activePane="bottomLeft" state="frozen"/>
      <selection pane="topLeft" activeCell="P54" sqref="P54"/>
      <selection pane="bottomLeft" activeCell="P54" sqref="P54"/>
    </sheetView>
  </sheetViews>
  <sheetFormatPr defaultColWidth="11.421875" defaultRowHeight="12.75"/>
  <cols>
    <col min="1" max="1" width="3.140625" style="209" customWidth="1"/>
    <col min="2" max="2" width="25.57421875" style="209" customWidth="1"/>
    <col min="3" max="3" width="18.8515625" style="209" customWidth="1"/>
    <col min="4" max="5" width="17.57421875" style="209" customWidth="1"/>
    <col min="6" max="10" width="14.421875" style="209" bestFit="1" customWidth="1"/>
    <col min="11" max="16384" width="11.421875" style="209" customWidth="1"/>
  </cols>
  <sheetData>
    <row r="1" spans="2:3" ht="15.75">
      <c r="B1" s="2" t="s">
        <v>122</v>
      </c>
      <c r="C1" s="41"/>
    </row>
    <row r="2" spans="2:3" ht="15.75">
      <c r="B2" s="614" t="s">
        <v>281</v>
      </c>
      <c r="C2" s="614"/>
    </row>
    <row r="3" s="265" customFormat="1" ht="15.75"/>
    <row r="4" spans="2:3" s="265" customFormat="1" ht="15.75">
      <c r="B4" s="399" t="s">
        <v>283</v>
      </c>
      <c r="C4" s="97" t="s">
        <v>406</v>
      </c>
    </row>
    <row r="5" ht="15.75">
      <c r="E5" s="221"/>
    </row>
    <row r="6" spans="2:5" ht="31.5">
      <c r="B6" s="615" t="s">
        <v>139</v>
      </c>
      <c r="C6" s="616" t="s">
        <v>388</v>
      </c>
      <c r="D6" s="616" t="s">
        <v>389</v>
      </c>
      <c r="E6" s="617" t="s">
        <v>390</v>
      </c>
    </row>
    <row r="7" spans="2:5" ht="15.75">
      <c r="B7" s="618">
        <v>2002</v>
      </c>
      <c r="C7" s="619">
        <v>49.7</v>
      </c>
      <c r="D7" s="619">
        <v>17.7</v>
      </c>
      <c r="E7" s="620">
        <v>0.572</v>
      </c>
    </row>
    <row r="8" spans="2:5" ht="15.75">
      <c r="B8" s="618">
        <v>2003</v>
      </c>
      <c r="C8" s="619">
        <v>48</v>
      </c>
      <c r="D8" s="619">
        <v>15.7</v>
      </c>
      <c r="E8" s="620">
        <v>0.554</v>
      </c>
    </row>
    <row r="9" spans="2:5" ht="15.75">
      <c r="B9" s="618">
        <v>2004</v>
      </c>
      <c r="C9" s="619">
        <v>47.4</v>
      </c>
      <c r="D9" s="619">
        <v>14.8</v>
      </c>
      <c r="E9" s="620">
        <v>0.558</v>
      </c>
    </row>
    <row r="10" spans="2:5" ht="15.75">
      <c r="B10" s="618">
        <v>2005</v>
      </c>
      <c r="C10" s="619">
        <v>45</v>
      </c>
      <c r="D10" s="619">
        <v>13.8</v>
      </c>
      <c r="E10" s="620">
        <v>0.557</v>
      </c>
    </row>
    <row r="11" spans="2:5" ht="15.75">
      <c r="B11" s="618">
        <v>2006</v>
      </c>
      <c r="C11" s="619" t="s">
        <v>262</v>
      </c>
      <c r="D11" s="619" t="s">
        <v>262</v>
      </c>
      <c r="E11" s="620" t="s">
        <v>262</v>
      </c>
    </row>
    <row r="12" spans="2:5" ht="15.75">
      <c r="B12" s="618">
        <v>2007</v>
      </c>
      <c r="C12" s="619" t="s">
        <v>262</v>
      </c>
      <c r="D12" s="619" t="s">
        <v>262</v>
      </c>
      <c r="E12" s="620" t="s">
        <v>262</v>
      </c>
    </row>
    <row r="13" spans="2:5" ht="15.75">
      <c r="B13" s="618">
        <v>2008</v>
      </c>
      <c r="C13" s="619">
        <v>42</v>
      </c>
      <c r="D13" s="619">
        <v>16.4</v>
      </c>
      <c r="E13" s="620">
        <v>0.567</v>
      </c>
    </row>
    <row r="14" spans="2:5" ht="15.75">
      <c r="B14" s="618">
        <v>2009</v>
      </c>
      <c r="C14" s="619">
        <v>40.3</v>
      </c>
      <c r="D14" s="619">
        <v>14.4</v>
      </c>
      <c r="E14" s="620">
        <v>0.557</v>
      </c>
    </row>
    <row r="15" spans="2:5" ht="15.75">
      <c r="B15" s="618">
        <v>2010</v>
      </c>
      <c r="C15" s="618">
        <v>37.2</v>
      </c>
      <c r="D15" s="619">
        <v>12.3</v>
      </c>
      <c r="E15" s="620">
        <v>0.56</v>
      </c>
    </row>
    <row r="16" spans="2:7" ht="15.75">
      <c r="B16" s="618">
        <v>2011</v>
      </c>
      <c r="C16" s="619">
        <v>34.1</v>
      </c>
      <c r="D16" s="619">
        <v>10.6</v>
      </c>
      <c r="E16" s="620">
        <v>0.548</v>
      </c>
      <c r="G16" s="621"/>
    </row>
    <row r="17" spans="2:5" ht="15.75">
      <c r="B17" s="618">
        <v>2012</v>
      </c>
      <c r="C17" s="619">
        <v>32.7</v>
      </c>
      <c r="D17" s="619">
        <v>10.4</v>
      </c>
      <c r="E17" s="620">
        <v>0.539</v>
      </c>
    </row>
    <row r="18" spans="2:7" ht="15.75">
      <c r="B18" s="618">
        <v>2013</v>
      </c>
      <c r="C18" s="619">
        <v>30.6</v>
      </c>
      <c r="D18" s="619">
        <v>9.1</v>
      </c>
      <c r="E18" s="620">
        <v>0.539</v>
      </c>
      <c r="G18" s="622"/>
    </row>
    <row r="19" spans="2:7" ht="15.75">
      <c r="B19" s="618">
        <v>2014</v>
      </c>
      <c r="C19" s="619">
        <v>28.5</v>
      </c>
      <c r="D19" s="619">
        <v>8.1</v>
      </c>
      <c r="E19" s="620">
        <v>0.538</v>
      </c>
      <c r="G19" s="622"/>
    </row>
    <row r="20" spans="2:7" ht="15.75">
      <c r="B20" s="618">
        <v>2015</v>
      </c>
      <c r="C20" s="619">
        <v>27.8</v>
      </c>
      <c r="D20" s="619">
        <v>7.9</v>
      </c>
      <c r="E20" s="620">
        <v>0.522</v>
      </c>
      <c r="G20" s="622"/>
    </row>
    <row r="21" spans="2:7" ht="15.75">
      <c r="B21" s="618">
        <v>2016</v>
      </c>
      <c r="C21" s="619">
        <v>28</v>
      </c>
      <c r="D21" s="619">
        <v>8.5</v>
      </c>
      <c r="E21" s="620">
        <v>0.517</v>
      </c>
      <c r="G21" s="622"/>
    </row>
    <row r="22" spans="2:7" ht="15.75">
      <c r="B22" s="618">
        <v>2017</v>
      </c>
      <c r="C22" s="619">
        <v>26.9</v>
      </c>
      <c r="D22" s="619">
        <v>7.4</v>
      </c>
      <c r="E22" s="620">
        <v>0.508</v>
      </c>
      <c r="G22" s="622"/>
    </row>
    <row r="23" spans="2:7" ht="15.75">
      <c r="B23" s="618">
        <v>2018</v>
      </c>
      <c r="C23" s="619">
        <v>27</v>
      </c>
      <c r="D23" s="619">
        <v>7.2</v>
      </c>
      <c r="E23" s="620">
        <v>0.517</v>
      </c>
      <c r="G23" s="622"/>
    </row>
    <row r="24" ht="15.75">
      <c r="B24" s="209" t="s">
        <v>280</v>
      </c>
    </row>
    <row r="25" spans="1:3" ht="15.75">
      <c r="A25" s="211" t="s">
        <v>322</v>
      </c>
      <c r="B25" s="623" t="s">
        <v>332</v>
      </c>
      <c r="C25" s="623"/>
    </row>
    <row r="26" spans="2:5" ht="15.75">
      <c r="B26" s="623" t="s">
        <v>333</v>
      </c>
      <c r="C26" s="623"/>
      <c r="D26" s="623"/>
      <c r="E26" s="623"/>
    </row>
    <row r="27" spans="2:5" ht="15.75">
      <c r="B27" s="623" t="s">
        <v>334</v>
      </c>
      <c r="C27" s="623"/>
      <c r="D27" s="623"/>
      <c r="E27" s="623"/>
    </row>
    <row r="28" spans="2:5" ht="15.75">
      <c r="B28" s="623"/>
      <c r="C28" s="623"/>
      <c r="D28" s="623"/>
      <c r="E28" s="623"/>
    </row>
  </sheetData>
  <sheetProtection/>
  <hyperlinks>
    <hyperlink ref="B1" location="'Indice '!A26" display="INDICE "/>
    <hyperlink ref="C4" location="'Indicadores de Pobreza'!A13" display="Porcentaje de la poblacion en indiegia y pobreza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AB54"/>
  <sheetViews>
    <sheetView zoomScale="85" zoomScaleNormal="85" zoomScalePageLayoutView="0" workbookViewId="0" topLeftCell="A1">
      <pane ySplit="2" topLeftCell="A3" activePane="bottomLeft" state="frozen"/>
      <selection pane="topLeft" activeCell="P54" sqref="P54"/>
      <selection pane="bottomLeft" activeCell="C14" sqref="C14"/>
    </sheetView>
  </sheetViews>
  <sheetFormatPr defaultColWidth="11.421875" defaultRowHeight="12.75"/>
  <cols>
    <col min="1" max="1" width="3.57421875" style="7" customWidth="1"/>
    <col min="2" max="2" width="23.421875" style="7" customWidth="1"/>
    <col min="3" max="6" width="20.7109375" style="7" customWidth="1"/>
    <col min="7" max="7" width="18.28125" style="7" customWidth="1"/>
    <col min="8" max="8" width="20.7109375" style="7" customWidth="1"/>
    <col min="9" max="10" width="16.28125" style="7" customWidth="1"/>
    <col min="11" max="24" width="14.57421875" style="7" customWidth="1"/>
    <col min="25" max="25" width="11.421875" style="7" customWidth="1"/>
    <col min="26" max="26" width="17.28125" style="7" customWidth="1"/>
    <col min="27" max="16384" width="11.421875" style="7" customWidth="1"/>
  </cols>
  <sheetData>
    <row r="1" spans="2:23" ht="12.75">
      <c r="B1" s="97" t="s">
        <v>529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65"/>
      <c r="P1" s="165"/>
      <c r="Q1" s="41"/>
      <c r="R1" s="41"/>
      <c r="T1" s="41"/>
      <c r="U1" s="41"/>
      <c r="V1" s="41"/>
      <c r="W1" s="41"/>
    </row>
    <row r="2" spans="2:25" s="20" customFormat="1" ht="15.75">
      <c r="B2" s="298" t="s">
        <v>532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565"/>
      <c r="P2" s="565"/>
      <c r="Q2" s="566"/>
      <c r="R2" s="567"/>
      <c r="S2" s="567"/>
      <c r="T2" s="567"/>
      <c r="U2" s="567"/>
      <c r="V2" s="567"/>
      <c r="W2" s="567"/>
      <c r="X2" s="567"/>
      <c r="Y2" s="567"/>
    </row>
    <row r="3" spans="1:25" s="20" customFormat="1" ht="18.75">
      <c r="A3" s="398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s="20" customFormat="1" ht="18.75">
      <c r="A4" s="398"/>
      <c r="B4" s="399" t="s">
        <v>283</v>
      </c>
      <c r="C4" s="399"/>
      <c r="D4" s="399"/>
      <c r="E4" s="98" t="s">
        <v>881</v>
      </c>
      <c r="F4" s="399"/>
      <c r="G4" s="399"/>
      <c r="H4" s="399"/>
      <c r="J4" s="399"/>
      <c r="L4" s="399"/>
      <c r="M4" s="399"/>
      <c r="N4" s="399"/>
      <c r="P4" s="16"/>
      <c r="Q4" s="16"/>
      <c r="R4" s="16"/>
      <c r="W4" s="16"/>
      <c r="X4" s="16"/>
      <c r="Y4" s="16"/>
    </row>
    <row r="5" spans="1:25" s="20" customFormat="1" ht="18.75">
      <c r="A5" s="398"/>
      <c r="B5" s="399" t="s">
        <v>283</v>
      </c>
      <c r="C5" s="399"/>
      <c r="D5" s="399"/>
      <c r="E5" s="41" t="s">
        <v>296</v>
      </c>
      <c r="F5" s="399"/>
      <c r="G5" s="399"/>
      <c r="H5" s="399"/>
      <c r="J5" s="399"/>
      <c r="L5" s="399"/>
      <c r="M5" s="399"/>
      <c r="N5" s="399"/>
      <c r="P5" s="16"/>
      <c r="Q5" s="16"/>
      <c r="R5" s="16"/>
      <c r="W5" s="16"/>
      <c r="X5" s="16"/>
      <c r="Y5" s="16"/>
    </row>
    <row r="6" spans="1:25" s="20" customFormat="1" ht="18.75">
      <c r="A6" s="398"/>
      <c r="B6" s="399" t="s">
        <v>283</v>
      </c>
      <c r="C6" s="399"/>
      <c r="D6" s="399"/>
      <c r="E6" s="98" t="s">
        <v>882</v>
      </c>
      <c r="F6" s="399"/>
      <c r="G6" s="399"/>
      <c r="H6" s="399"/>
      <c r="J6" s="399"/>
      <c r="L6" s="399"/>
      <c r="M6" s="399"/>
      <c r="N6" s="399"/>
      <c r="P6" s="16"/>
      <c r="Q6" s="16"/>
      <c r="R6" s="568"/>
      <c r="W6" s="568"/>
      <c r="X6" s="568"/>
      <c r="Y6" s="568"/>
    </row>
    <row r="7" spans="1:25" s="20" customFormat="1" ht="19.5" thickBot="1">
      <c r="A7" s="398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8" s="20" customFormat="1" ht="18" customHeight="1" thickBot="1">
      <c r="A8" s="398"/>
      <c r="B8" s="48"/>
      <c r="C8" s="1293">
        <v>2019</v>
      </c>
      <c r="D8" s="1294"/>
      <c r="E8" s="1293">
        <v>2018</v>
      </c>
      <c r="F8" s="1294"/>
      <c r="G8" s="1293">
        <v>2017</v>
      </c>
      <c r="H8" s="1294"/>
      <c r="I8" s="1293">
        <v>2016</v>
      </c>
      <c r="J8" s="1294"/>
      <c r="K8" s="1293">
        <v>2015</v>
      </c>
      <c r="L8" s="1294"/>
      <c r="M8" s="1293">
        <v>2014</v>
      </c>
      <c r="N8" s="1294"/>
      <c r="O8" s="1293">
        <v>2013</v>
      </c>
      <c r="P8" s="1294"/>
      <c r="Q8" s="1293">
        <v>2012</v>
      </c>
      <c r="R8" s="1294"/>
      <c r="S8" s="1293">
        <v>2011</v>
      </c>
      <c r="T8" s="1294"/>
      <c r="U8" s="1293">
        <v>2010</v>
      </c>
      <c r="V8" s="1294"/>
      <c r="W8" s="1293">
        <v>2009</v>
      </c>
      <c r="X8" s="1294"/>
      <c r="Y8" s="1293">
        <v>2008</v>
      </c>
      <c r="Z8" s="1294"/>
      <c r="AA8" s="1293">
        <v>2007</v>
      </c>
      <c r="AB8" s="1294"/>
    </row>
    <row r="9" spans="1:28" s="570" customFormat="1" ht="45.75" thickBot="1">
      <c r="A9" s="569"/>
      <c r="B9" s="1010"/>
      <c r="C9" s="571" t="s">
        <v>15</v>
      </c>
      <c r="D9" s="572" t="s">
        <v>448</v>
      </c>
      <c r="E9" s="571" t="s">
        <v>15</v>
      </c>
      <c r="F9" s="572" t="s">
        <v>448</v>
      </c>
      <c r="G9" s="571" t="s">
        <v>15</v>
      </c>
      <c r="H9" s="572" t="s">
        <v>448</v>
      </c>
      <c r="I9" s="571" t="s">
        <v>15</v>
      </c>
      <c r="J9" s="572" t="s">
        <v>448</v>
      </c>
      <c r="K9" s="573" t="s">
        <v>15</v>
      </c>
      <c r="L9" s="574" t="s">
        <v>448</v>
      </c>
      <c r="M9" s="575" t="s">
        <v>15</v>
      </c>
      <c r="N9" s="576" t="s">
        <v>448</v>
      </c>
      <c r="O9" s="575" t="s">
        <v>15</v>
      </c>
      <c r="P9" s="576" t="s">
        <v>448</v>
      </c>
      <c r="Q9" s="575" t="s">
        <v>15</v>
      </c>
      <c r="R9" s="576" t="s">
        <v>448</v>
      </c>
      <c r="S9" s="575" t="s">
        <v>15</v>
      </c>
      <c r="T9" s="576" t="s">
        <v>448</v>
      </c>
      <c r="U9" s="575" t="s">
        <v>15</v>
      </c>
      <c r="V9" s="576" t="s">
        <v>448</v>
      </c>
      <c r="W9" s="575" t="s">
        <v>15</v>
      </c>
      <c r="X9" s="576" t="s">
        <v>448</v>
      </c>
      <c r="Y9" s="575" t="s">
        <v>15</v>
      </c>
      <c r="Z9" s="576" t="s">
        <v>448</v>
      </c>
      <c r="AA9" s="575" t="s">
        <v>15</v>
      </c>
      <c r="AB9" s="576" t="s">
        <v>448</v>
      </c>
    </row>
    <row r="10" spans="1:28" s="101" customFormat="1" ht="15">
      <c r="A10" s="577"/>
      <c r="B10" s="578" t="s">
        <v>16</v>
      </c>
      <c r="C10" s="579">
        <v>3.1477494104378057</v>
      </c>
      <c r="D10" s="580">
        <v>2.7174887892376764</v>
      </c>
      <c r="E10" s="579">
        <v>3.6781120442223925</v>
      </c>
      <c r="F10" s="580">
        <v>3.1261561228264956</v>
      </c>
      <c r="G10" s="580">
        <v>5.4703396462670195</v>
      </c>
      <c r="H10" s="580">
        <v>2.6585643752373933</v>
      </c>
      <c r="I10" s="580">
        <v>7.4594230930956185</v>
      </c>
      <c r="J10" s="579">
        <v>6.68557536466774</v>
      </c>
      <c r="K10" s="580">
        <v>3.8152610441766877</v>
      </c>
      <c r="L10" s="579">
        <v>3.719268753939886</v>
      </c>
      <c r="M10" s="581">
        <v>2.131074453856452</v>
      </c>
      <c r="N10" s="582">
        <v>0.997453310696117</v>
      </c>
      <c r="O10" s="581">
        <v>1.9916333212077308</v>
      </c>
      <c r="P10" s="582">
        <v>-3.5118255349646854</v>
      </c>
      <c r="Q10" s="581">
        <v>3.5502401356059865</v>
      </c>
      <c r="R10" s="582">
        <v>5.634869132597897</v>
      </c>
      <c r="S10" s="581">
        <v>3.3982473222979426</v>
      </c>
      <c r="T10" s="582">
        <v>4.913196414387833</v>
      </c>
      <c r="U10" s="581">
        <v>2.098304064655765</v>
      </c>
      <c r="V10" s="582">
        <v>7.188032108975917</v>
      </c>
      <c r="W10" s="581">
        <v>7.178161038949971</v>
      </c>
      <c r="X10" s="582">
        <v>4.062776863688122</v>
      </c>
      <c r="Y10" s="581">
        <v>5.997039614413513</v>
      </c>
      <c r="Z10" s="582">
        <v>5.741434689507496</v>
      </c>
      <c r="AA10" s="581">
        <v>4.711752856075457</v>
      </c>
      <c r="AB10" s="582">
        <v>5.880685843843003</v>
      </c>
    </row>
    <row r="11" spans="2:28" s="101" customFormat="1" ht="15">
      <c r="B11" s="154" t="s">
        <v>17</v>
      </c>
      <c r="C11" s="583">
        <v>3.013642842598263</v>
      </c>
      <c r="D11" s="584">
        <v>3.8167938931297662</v>
      </c>
      <c r="E11" s="583">
        <v>3.3785917271865973</v>
      </c>
      <c r="F11" s="584">
        <v>3.6006698920729274</v>
      </c>
      <c r="G11" s="584">
        <v>5.18507070550962</v>
      </c>
      <c r="H11" s="584">
        <v>1.6455456780783084</v>
      </c>
      <c r="I11" s="584">
        <v>7.590621882274684</v>
      </c>
      <c r="J11" s="583">
        <v>9.269401674072553</v>
      </c>
      <c r="K11" s="584">
        <v>4.355370466770769</v>
      </c>
      <c r="L11" s="583">
        <v>0.2071036553795258</v>
      </c>
      <c r="M11" s="585">
        <v>2.316910785619175</v>
      </c>
      <c r="N11" s="586">
        <v>1.8993352326685642</v>
      </c>
      <c r="O11" s="585">
        <v>1.8259061737322613</v>
      </c>
      <c r="P11" s="586">
        <v>-3.108066659850739</v>
      </c>
      <c r="Q11" s="585">
        <v>3.557053262192267</v>
      </c>
      <c r="R11" s="586">
        <v>4.11965084096233</v>
      </c>
      <c r="S11" s="585">
        <v>3.167551907291166</v>
      </c>
      <c r="T11" s="586">
        <v>6.689381033503694</v>
      </c>
      <c r="U11" s="585">
        <v>2.0888130280113604</v>
      </c>
      <c r="V11" s="586">
        <v>3.3693355247710555</v>
      </c>
      <c r="W11" s="585">
        <v>6.466752156677424</v>
      </c>
      <c r="X11" s="586">
        <v>6.581581581581597</v>
      </c>
      <c r="Y11" s="585">
        <v>6.352002813120072</v>
      </c>
      <c r="Z11" s="586">
        <v>6.859205776173272</v>
      </c>
      <c r="AA11" s="585">
        <v>5.2467682059776255</v>
      </c>
      <c r="AB11" s="586">
        <v>5.919841382240487</v>
      </c>
    </row>
    <row r="12" spans="2:28" s="101" customFormat="1" ht="15">
      <c r="B12" s="154" t="s">
        <v>18</v>
      </c>
      <c r="C12" s="583">
        <v>3.2199085830370677</v>
      </c>
      <c r="D12" s="584">
        <v>4.705776498110503</v>
      </c>
      <c r="E12" s="583">
        <v>3.1322019694112857</v>
      </c>
      <c r="F12" s="584">
        <v>3.569098872425691</v>
      </c>
      <c r="G12" s="584">
        <v>4.692643343795444</v>
      </c>
      <c r="H12" s="584">
        <v>1.0547132498352152</v>
      </c>
      <c r="I12" s="584">
        <v>7.976525045462046</v>
      </c>
      <c r="J12" s="583">
        <v>5.724810832337712</v>
      </c>
      <c r="K12" s="584">
        <v>4.554489672457018</v>
      </c>
      <c r="L12" s="583">
        <v>2.3227383863080764</v>
      </c>
      <c r="M12" s="585">
        <v>2.507087172218281</v>
      </c>
      <c r="N12" s="586">
        <v>2.581251959452402</v>
      </c>
      <c r="O12" s="585">
        <v>1.914048392921619</v>
      </c>
      <c r="P12" s="586">
        <v>-2.01720253942248</v>
      </c>
      <c r="Q12" s="585">
        <v>3.398058252427183</v>
      </c>
      <c r="R12" s="586">
        <v>2.2296660734847595</v>
      </c>
      <c r="S12" s="585">
        <v>3.18851748386475</v>
      </c>
      <c r="T12" s="586">
        <v>8.21250566379701</v>
      </c>
      <c r="U12" s="585">
        <v>1.8370896939413406</v>
      </c>
      <c r="V12" s="586">
        <v>3.505686481416337</v>
      </c>
      <c r="W12" s="585">
        <v>6.140792580403187</v>
      </c>
      <c r="X12" s="586">
        <v>7.027230518258265</v>
      </c>
      <c r="Y12" s="585">
        <v>5.925947576208945</v>
      </c>
      <c r="Z12" s="586">
        <v>6.28167511336355</v>
      </c>
      <c r="AA12" s="585">
        <v>5.780466929592798</v>
      </c>
      <c r="AB12" s="586">
        <v>4.969900601987964</v>
      </c>
    </row>
    <row r="13" spans="2:28" s="101" customFormat="1" ht="15">
      <c r="B13" s="154" t="s">
        <v>19</v>
      </c>
      <c r="C13" s="583">
        <v>3.245374582954219</v>
      </c>
      <c r="D13" s="584">
        <v>5.9420159770218195</v>
      </c>
      <c r="E13" s="583">
        <v>3.127932436659364</v>
      </c>
      <c r="F13" s="584">
        <v>4.248151960325619</v>
      </c>
      <c r="G13" s="584">
        <v>4.6617915904936025</v>
      </c>
      <c r="H13" s="584">
        <v>1.0495461422087793</v>
      </c>
      <c r="I13" s="584">
        <v>7.933897887034447</v>
      </c>
      <c r="J13" s="583">
        <v>6.742026645135257</v>
      </c>
      <c r="K13" s="584">
        <v>4.636958017894011</v>
      </c>
      <c r="L13" s="583">
        <v>1.0607915136678914</v>
      </c>
      <c r="M13" s="587">
        <v>2.7218098267939084</v>
      </c>
      <c r="N13" s="588">
        <v>3.178278257209022</v>
      </c>
      <c r="O13" s="587">
        <v>2.0194734944103843</v>
      </c>
      <c r="P13" s="588">
        <v>-3.1396534148827704</v>
      </c>
      <c r="Q13" s="587">
        <v>3.4219114219114166</v>
      </c>
      <c r="R13" s="588">
        <v>1.9538557472458917</v>
      </c>
      <c r="S13" s="587">
        <v>2.8382395244030967</v>
      </c>
      <c r="T13" s="588">
        <v>8.185293456262643</v>
      </c>
      <c r="U13" s="587">
        <v>1.9804188599529926</v>
      </c>
      <c r="V13" s="588">
        <v>2.453634373920055</v>
      </c>
      <c r="W13" s="585">
        <v>5.7298678231003874</v>
      </c>
      <c r="X13" s="586">
        <v>8.512500000000012</v>
      </c>
      <c r="Y13" s="585">
        <v>5.728000745060302</v>
      </c>
      <c r="Z13" s="586">
        <v>6.752068321323734</v>
      </c>
      <c r="AA13" s="585">
        <v>6.256336671348639</v>
      </c>
      <c r="AB13" s="586">
        <v>2.433023510114829</v>
      </c>
    </row>
    <row r="14" spans="2:28" s="101" customFormat="1" ht="15">
      <c r="B14" s="154" t="s">
        <v>20</v>
      </c>
      <c r="C14" s="583">
        <v>3.307785397337648</v>
      </c>
      <c r="D14" s="584">
        <v>5.313542947479366</v>
      </c>
      <c r="E14" s="583">
        <v>3.162713275072826</v>
      </c>
      <c r="F14" s="584">
        <v>7.0213365917849435</v>
      </c>
      <c r="G14" s="584">
        <v>4.365289882531287</v>
      </c>
      <c r="H14" s="584">
        <v>-0.6814787154593049</v>
      </c>
      <c r="I14" s="584">
        <v>8.200082000819986</v>
      </c>
      <c r="J14" s="583">
        <v>8.147400302877351</v>
      </c>
      <c r="K14" s="584">
        <v>4.400308192791713</v>
      </c>
      <c r="L14" s="583">
        <v>1.2160228898426384</v>
      </c>
      <c r="M14" s="587">
        <v>2.934437786394084</v>
      </c>
      <c r="N14" s="588">
        <v>3.2605254827477115</v>
      </c>
      <c r="O14" s="587">
        <v>2.0044943820224814</v>
      </c>
      <c r="P14" s="588">
        <v>-2.9791154791154906</v>
      </c>
      <c r="Q14" s="587">
        <v>3.440260344026047</v>
      </c>
      <c r="R14" s="588">
        <v>0.01023855841097987</v>
      </c>
      <c r="S14" s="587">
        <v>3.0172413793103425</v>
      </c>
      <c r="T14" s="588">
        <v>8.57047576700758</v>
      </c>
      <c r="U14" s="587">
        <v>2.073609738369897</v>
      </c>
      <c r="V14" s="588">
        <v>4.738619164047031</v>
      </c>
      <c r="W14" s="585">
        <v>4.7686210189275435</v>
      </c>
      <c r="X14" s="586">
        <v>5.880177514792884</v>
      </c>
      <c r="Y14" s="585">
        <v>6.394318621840966</v>
      </c>
      <c r="Z14" s="586">
        <v>9.076240419523995</v>
      </c>
      <c r="AA14" s="585">
        <v>6.226435059167623</v>
      </c>
      <c r="AB14" s="586">
        <v>0.5679513184584151</v>
      </c>
    </row>
    <row r="15" spans="2:28" s="101" customFormat="1" ht="15">
      <c r="B15" s="154" t="s">
        <v>22</v>
      </c>
      <c r="C15" s="583"/>
      <c r="D15" s="584"/>
      <c r="E15" s="583">
        <v>3.200665073261977</v>
      </c>
      <c r="F15" s="584">
        <v>7.424900812393731</v>
      </c>
      <c r="G15" s="584">
        <v>3.9900437471715122</v>
      </c>
      <c r="H15" s="584">
        <v>-2.072155411655874</v>
      </c>
      <c r="I15" s="584">
        <v>8.600917431192666</v>
      </c>
      <c r="J15" s="583">
        <v>6.955575343821119</v>
      </c>
      <c r="K15" s="584">
        <v>4.422205115045763</v>
      </c>
      <c r="L15" s="583">
        <v>3.7679671457905517</v>
      </c>
      <c r="M15" s="585">
        <v>2.7780219780219717</v>
      </c>
      <c r="N15" s="586">
        <v>1.9895287958115349</v>
      </c>
      <c r="O15" s="585">
        <v>2.155365963179179</v>
      </c>
      <c r="P15" s="586">
        <v>0.39949537426409165</v>
      </c>
      <c r="Q15" s="585">
        <v>3.197405004633902</v>
      </c>
      <c r="R15" s="586">
        <v>-1.266348349595181</v>
      </c>
      <c r="S15" s="585">
        <v>3.2338308457711573</v>
      </c>
      <c r="T15" s="586">
        <v>8.564345278341223</v>
      </c>
      <c r="U15" s="585">
        <v>2.248228411507447</v>
      </c>
      <c r="V15" s="586">
        <v>3.704569358420007</v>
      </c>
      <c r="W15" s="585">
        <v>3.8148590115319347</v>
      </c>
      <c r="X15" s="586">
        <v>4.023826890347659</v>
      </c>
      <c r="Y15" s="585">
        <v>7.180402865212132</v>
      </c>
      <c r="Z15" s="586">
        <v>11.342717920952916</v>
      </c>
      <c r="AA15" s="585">
        <v>6.0338174103604425</v>
      </c>
      <c r="AB15" s="589">
        <v>-0.8721320273715305</v>
      </c>
    </row>
    <row r="16" spans="2:28" s="101" customFormat="1" ht="15">
      <c r="B16" s="154" t="s">
        <v>30</v>
      </c>
      <c r="C16" s="583"/>
      <c r="D16" s="584"/>
      <c r="E16" s="583">
        <v>3.1191515907673217</v>
      </c>
      <c r="F16" s="584">
        <v>5.92903828197946</v>
      </c>
      <c r="G16" s="584">
        <v>3.399114579425233</v>
      </c>
      <c r="H16" s="584">
        <v>-1.1810297102786471</v>
      </c>
      <c r="I16" s="584">
        <v>8.960837216907859</v>
      </c>
      <c r="J16" s="583">
        <v>5.912244698524383</v>
      </c>
      <c r="K16" s="584">
        <v>4.458109146810152</v>
      </c>
      <c r="L16" s="583">
        <v>5.407911001236099</v>
      </c>
      <c r="M16" s="585">
        <v>2.8910369068541275</v>
      </c>
      <c r="N16" s="586">
        <v>1.9640794034240239</v>
      </c>
      <c r="O16" s="585">
        <v>2.227811713977723</v>
      </c>
      <c r="P16" s="586">
        <v>1.7744521646178457</v>
      </c>
      <c r="Q16" s="585">
        <v>3.0263766774641265</v>
      </c>
      <c r="R16" s="586">
        <v>-1.9700303887666415</v>
      </c>
      <c r="S16" s="585">
        <v>3.4268210969656376</v>
      </c>
      <c r="T16" s="586">
        <v>8.369293663411327</v>
      </c>
      <c r="U16" s="585">
        <v>2.239071884137789</v>
      </c>
      <c r="V16" s="586">
        <v>2.2289296494079514</v>
      </c>
      <c r="W16" s="585">
        <v>3.276751932104327</v>
      </c>
      <c r="X16" s="586">
        <v>1.4485926274879324</v>
      </c>
      <c r="Y16" s="585">
        <v>7.519597811269829</v>
      </c>
      <c r="Z16" s="586">
        <v>14.603860170063431</v>
      </c>
      <c r="AA16" s="585">
        <v>5.771773015097059</v>
      </c>
      <c r="AB16" s="589">
        <v>-1.476063829787233</v>
      </c>
    </row>
    <row r="17" spans="2:28" s="101" customFormat="1" ht="15">
      <c r="B17" s="154" t="s">
        <v>31</v>
      </c>
      <c r="C17" s="583"/>
      <c r="D17" s="584"/>
      <c r="E17" s="583">
        <v>3.0938538205980137</v>
      </c>
      <c r="F17" s="584">
        <v>5.16248839368616</v>
      </c>
      <c r="G17" s="584">
        <v>3.869025216409505</v>
      </c>
      <c r="H17" s="584">
        <v>0.5132991133924403</v>
      </c>
      <c r="I17" s="584">
        <v>8.096013018714387</v>
      </c>
      <c r="J17" s="583">
        <v>2.6439314110547008</v>
      </c>
      <c r="K17" s="584">
        <v>4.747293957214693</v>
      </c>
      <c r="L17" s="583">
        <v>6.7164179104477695</v>
      </c>
      <c r="M17" s="585">
        <v>3.020458336991827</v>
      </c>
      <c r="N17" s="586">
        <v>2.4507750314201715</v>
      </c>
      <c r="O17" s="585">
        <v>2.26272784412318</v>
      </c>
      <c r="P17" s="586">
        <v>0.6217725787754258</v>
      </c>
      <c r="Q17" s="585">
        <v>3.110823071937774</v>
      </c>
      <c r="R17" s="586">
        <v>-0.8878211823689086</v>
      </c>
      <c r="S17" s="585">
        <v>3.26991108136534</v>
      </c>
      <c r="T17" s="586">
        <v>9.254821408193536</v>
      </c>
      <c r="U17" s="585">
        <v>2.311392288915859</v>
      </c>
      <c r="V17" s="586">
        <v>2.5391996255558213</v>
      </c>
      <c r="W17" s="585">
        <v>3.125018914686395</v>
      </c>
      <c r="X17" s="586">
        <v>0.7783018867924429</v>
      </c>
      <c r="Y17" s="585">
        <v>7.869265427353156</v>
      </c>
      <c r="Z17" s="586">
        <v>13.111911431239154</v>
      </c>
      <c r="AA17" s="585">
        <v>5.217754799494934</v>
      </c>
      <c r="AB17" s="589">
        <v>0.013340448239063107</v>
      </c>
    </row>
    <row r="18" spans="2:28" s="101" customFormat="1" ht="15">
      <c r="B18" s="154" t="s">
        <v>34</v>
      </c>
      <c r="C18" s="583"/>
      <c r="D18" s="584"/>
      <c r="E18" s="583">
        <v>3.227480282274797</v>
      </c>
      <c r="F18" s="584">
        <v>7.21087177590829</v>
      </c>
      <c r="G18" s="584">
        <v>3.9689712306070213</v>
      </c>
      <c r="H18" s="584">
        <v>1.1880261927034619</v>
      </c>
      <c r="I18" s="584">
        <v>7.270964614638875</v>
      </c>
      <c r="J18" s="583">
        <v>2.414255604521953</v>
      </c>
      <c r="K18" s="584">
        <v>5.353647118903737</v>
      </c>
      <c r="L18" s="583">
        <v>6.023362112747588</v>
      </c>
      <c r="M18" s="585">
        <v>2.8538912719950904</v>
      </c>
      <c r="N18" s="586">
        <v>2.626915459188983</v>
      </c>
      <c r="O18" s="585">
        <v>2.2741516698003394</v>
      </c>
      <c r="P18" s="586">
        <v>-0.4772279282083125</v>
      </c>
      <c r="Q18" s="585">
        <v>3.0826026765113035</v>
      </c>
      <c r="R18" s="586">
        <v>0.010375596596801095</v>
      </c>
      <c r="S18" s="585">
        <v>3.733843944471027</v>
      </c>
      <c r="T18" s="586">
        <v>10.781609195402297</v>
      </c>
      <c r="U18" s="585">
        <v>2.2865174128963384</v>
      </c>
      <c r="V18" s="586">
        <v>2.3649841157783236</v>
      </c>
      <c r="W18" s="585">
        <v>3.2089595156345574</v>
      </c>
      <c r="X18" s="586">
        <v>-2.2991148407862982</v>
      </c>
      <c r="Y18" s="585">
        <v>7.573713526495984</v>
      </c>
      <c r="Z18" s="586">
        <v>14.596232380450536</v>
      </c>
      <c r="AA18" s="585">
        <v>5.005000548005256</v>
      </c>
      <c r="AB18" s="589">
        <v>1.6334181282634974</v>
      </c>
    </row>
    <row r="19" spans="2:28" s="101" customFormat="1" ht="15">
      <c r="B19" s="154" t="s">
        <v>35</v>
      </c>
      <c r="C19" s="583"/>
      <c r="D19" s="584"/>
      <c r="E19" s="583">
        <v>3.341288782816232</v>
      </c>
      <c r="F19" s="584">
        <v>7.776962582538505</v>
      </c>
      <c r="G19" s="584">
        <v>4.046721929163533</v>
      </c>
      <c r="H19" s="584">
        <v>1.7259072674689957</v>
      </c>
      <c r="I19" s="584">
        <v>6.483710479858762</v>
      </c>
      <c r="J19" s="583">
        <v>3.6954629002611927</v>
      </c>
      <c r="K19" s="584">
        <v>5.897348742352149</v>
      </c>
      <c r="L19" s="583">
        <v>4.7208996049032725</v>
      </c>
      <c r="M19" s="585">
        <v>3.291494777494952</v>
      </c>
      <c r="N19" s="586">
        <v>4.201414546606141</v>
      </c>
      <c r="O19" s="585">
        <v>1.8414230803611265</v>
      </c>
      <c r="P19" s="586">
        <v>-1.5894452524413016</v>
      </c>
      <c r="Q19" s="585">
        <v>3.0584983878397143</v>
      </c>
      <c r="R19" s="586">
        <v>-1.9555917702179682</v>
      </c>
      <c r="S19" s="585">
        <v>4.014948256036788</v>
      </c>
      <c r="T19" s="586">
        <v>12.837604873003094</v>
      </c>
      <c r="U19" s="585">
        <v>2.3290447501307376</v>
      </c>
      <c r="V19" s="586">
        <v>3.4355682358535367</v>
      </c>
      <c r="W19" s="585">
        <v>2.7216034221487773</v>
      </c>
      <c r="X19" s="586">
        <v>-4.798551380715255</v>
      </c>
      <c r="Y19" s="585">
        <v>7.939670640584406</v>
      </c>
      <c r="Z19" s="586">
        <v>16.523803244098634</v>
      </c>
      <c r="AA19" s="585">
        <v>5.163305388038508</v>
      </c>
      <c r="AB19" s="589">
        <v>1.922043010752672</v>
      </c>
    </row>
    <row r="20" spans="2:28" s="101" customFormat="1" ht="15">
      <c r="B20" s="154" t="s">
        <v>36</v>
      </c>
      <c r="C20" s="583"/>
      <c r="D20" s="584"/>
      <c r="E20" s="583">
        <v>3.2625582599689285</v>
      </c>
      <c r="F20" s="584">
        <v>4.433008306247732</v>
      </c>
      <c r="G20" s="584">
        <v>4.11742566804667</v>
      </c>
      <c r="H20" s="584">
        <v>1.391431709996338</v>
      </c>
      <c r="I20" s="584">
        <v>5.966339634681339</v>
      </c>
      <c r="J20" s="583">
        <v>5.149677543555686</v>
      </c>
      <c r="K20" s="584">
        <v>6.39002036659877</v>
      </c>
      <c r="L20" s="583">
        <v>5.945339588007337</v>
      </c>
      <c r="M20" s="585">
        <v>3.659394792399717</v>
      </c>
      <c r="N20" s="586">
        <v>3.7342642547339544</v>
      </c>
      <c r="O20" s="585">
        <v>1.7543859649122862</v>
      </c>
      <c r="P20" s="586">
        <v>-1.0157068062827235</v>
      </c>
      <c r="Q20" s="585">
        <v>2.7782888684452667</v>
      </c>
      <c r="R20" s="586">
        <v>-3.3694222402104623</v>
      </c>
      <c r="S20" s="585">
        <v>3.959449120122427</v>
      </c>
      <c r="T20" s="586">
        <v>11.019995506627733</v>
      </c>
      <c r="U20" s="585">
        <v>2.592521656676916</v>
      </c>
      <c r="V20" s="586">
        <v>4.704775346977175</v>
      </c>
      <c r="W20" s="585">
        <v>2.3685193010382743</v>
      </c>
      <c r="X20" s="586">
        <v>-2.745367192862047</v>
      </c>
      <c r="Y20" s="585">
        <v>7.730092590187998</v>
      </c>
      <c r="Z20" s="586">
        <v>13.517724970783007</v>
      </c>
      <c r="AA20" s="585">
        <v>5.412073453690858</v>
      </c>
      <c r="AB20" s="586">
        <v>3.9551835853131934</v>
      </c>
    </row>
    <row r="21" spans="1:28" s="101" customFormat="1" ht="15.75" thickBot="1">
      <c r="A21" s="478"/>
      <c r="B21" s="159" t="s">
        <v>37</v>
      </c>
      <c r="C21" s="590"/>
      <c r="D21" s="591"/>
      <c r="E21" s="590">
        <v>3.1778786628146927</v>
      </c>
      <c r="F21" s="591">
        <v>2.309282055890005</v>
      </c>
      <c r="G21" s="591">
        <v>4.09</v>
      </c>
      <c r="H21" s="591">
        <v>3.2757980697847078</v>
      </c>
      <c r="I21" s="591">
        <v>5.747126436781613</v>
      </c>
      <c r="J21" s="590">
        <v>2.1615472127417545</v>
      </c>
      <c r="K21" s="591">
        <v>6.771053745239097</v>
      </c>
      <c r="L21" s="590">
        <v>5.479999999999996</v>
      </c>
      <c r="M21" s="592">
        <v>3.658536585365857</v>
      </c>
      <c r="N21" s="593">
        <v>6.022052586938087</v>
      </c>
      <c r="O21" s="592">
        <v>1.9316759077088186</v>
      </c>
      <c r="P21" s="593">
        <v>-0.07416039834728938</v>
      </c>
      <c r="Q21" s="592">
        <v>2.4367900329791192</v>
      </c>
      <c r="R21" s="593">
        <v>-4.858381211571405</v>
      </c>
      <c r="S21" s="592">
        <v>3.72481946028127</v>
      </c>
      <c r="T21" s="593">
        <v>8.65184536195378</v>
      </c>
      <c r="U21" s="592">
        <v>3.1746397441378527</v>
      </c>
      <c r="V21" s="593">
        <v>5.756312253880003</v>
      </c>
      <c r="W21" s="592">
        <v>2.001810000000015</v>
      </c>
      <c r="X21" s="593">
        <v>2.1775147928994043</v>
      </c>
      <c r="Y21" s="592">
        <v>7.674755050699722</v>
      </c>
      <c r="Z21" s="593">
        <v>8.444558521560563</v>
      </c>
      <c r="AA21" s="592">
        <v>5.694069896809983</v>
      </c>
      <c r="AB21" s="593">
        <v>4.773430146564461</v>
      </c>
    </row>
    <row r="22" spans="1:26" s="101" customFormat="1" ht="15">
      <c r="A22" s="478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0"/>
      <c r="U22" s="47"/>
      <c r="V22" s="594"/>
      <c r="W22" s="47"/>
      <c r="X22" s="47"/>
      <c r="Y22" s="49"/>
      <c r="Z22" s="49"/>
    </row>
    <row r="23" spans="2:17" s="20" customFormat="1" ht="1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1:17" s="20" customFormat="1" ht="15.75">
      <c r="A24" s="595"/>
      <c r="B24" s="1298" t="s">
        <v>533</v>
      </c>
      <c r="C24" s="1298"/>
      <c r="D24" s="1298"/>
      <c r="E24" s="1298"/>
      <c r="F24" s="596"/>
      <c r="G24" s="596"/>
      <c r="H24" s="596"/>
      <c r="I24" s="596"/>
      <c r="J24" s="595"/>
      <c r="K24" s="595"/>
      <c r="L24" s="595"/>
      <c r="M24" s="595"/>
      <c r="N24" s="595"/>
      <c r="O24" s="595"/>
      <c r="P24" s="595"/>
      <c r="Q24" s="595"/>
    </row>
    <row r="25" spans="1:17" s="20" customFormat="1" ht="19.5" thickBot="1">
      <c r="A25" s="597"/>
      <c r="B25" s="1299">
        <v>43435</v>
      </c>
      <c r="C25" s="1299"/>
      <c r="D25" s="1299"/>
      <c r="E25" s="1299"/>
      <c r="F25" s="598"/>
      <c r="G25" s="598"/>
      <c r="J25" s="598"/>
      <c r="K25" s="598"/>
      <c r="L25" s="599"/>
      <c r="M25" s="599"/>
      <c r="N25" s="599"/>
      <c r="O25" s="599"/>
      <c r="P25" s="599"/>
      <c r="Q25" s="599"/>
    </row>
    <row r="26" spans="2:6" s="20" customFormat="1" ht="15.75" thickBot="1">
      <c r="B26" s="600"/>
      <c r="C26" s="601" t="s">
        <v>226</v>
      </c>
      <c r="D26" s="601" t="s">
        <v>11</v>
      </c>
      <c r="E26" s="601" t="s">
        <v>9</v>
      </c>
      <c r="F26" s="942"/>
    </row>
    <row r="27" spans="2:5" s="20" customFormat="1" ht="15">
      <c r="B27" s="602" t="s">
        <v>26</v>
      </c>
      <c r="C27" s="889">
        <v>0.5384342824729993</v>
      </c>
      <c r="D27" s="889">
        <v>4.0541154521304135</v>
      </c>
      <c r="E27" s="891">
        <v>4.0541154521304135</v>
      </c>
    </row>
    <row r="28" spans="2:5" s="20" customFormat="1" ht="15">
      <c r="B28" s="603" t="s">
        <v>27</v>
      </c>
      <c r="C28" s="890">
        <v>0.1170195114910344</v>
      </c>
      <c r="D28" s="890">
        <v>0.9259240886953846</v>
      </c>
      <c r="E28" s="892">
        <v>0.9259240886953846</v>
      </c>
    </row>
    <row r="29" spans="2:7" s="20" customFormat="1" ht="15">
      <c r="B29" s="603" t="s">
        <v>28</v>
      </c>
      <c r="C29" s="890">
        <v>0.3776364652708697</v>
      </c>
      <c r="D29" s="890">
        <v>3.228868642613558</v>
      </c>
      <c r="E29" s="892">
        <v>3.228868642613558</v>
      </c>
      <c r="F29" s="7"/>
      <c r="G29" s="7"/>
    </row>
    <row r="30" spans="2:7" s="20" customFormat="1" ht="15.75" thickBot="1">
      <c r="B30" s="604" t="s">
        <v>29</v>
      </c>
      <c r="C30" s="890">
        <v>0.3337993890927926</v>
      </c>
      <c r="D30" s="893">
        <v>5.692595652767274</v>
      </c>
      <c r="E30" s="892">
        <v>5.692595652767274</v>
      </c>
      <c r="F30" s="6"/>
      <c r="G30" s="6"/>
    </row>
    <row r="31" spans="2:5" ht="15.75" thickBot="1">
      <c r="B31" s="605" t="s">
        <v>5</v>
      </c>
      <c r="C31" s="606">
        <v>0.2969994447595381</v>
      </c>
      <c r="D31" s="888">
        <v>3.1784705440684125</v>
      </c>
      <c r="E31" s="607">
        <v>3.1784705440684125</v>
      </c>
    </row>
    <row r="32" spans="2:11" ht="12.75">
      <c r="B32" s="6"/>
      <c r="C32" s="6"/>
      <c r="D32" s="6"/>
      <c r="E32" s="6"/>
      <c r="F32" s="6"/>
      <c r="G32" s="6"/>
      <c r="J32" s="6"/>
      <c r="K32" s="6"/>
    </row>
    <row r="33" ht="13.5" thickBot="1">
      <c r="E33" s="8"/>
    </row>
    <row r="34" spans="2:7" ht="16.5" thickBot="1">
      <c r="B34" s="1295" t="s">
        <v>449</v>
      </c>
      <c r="C34" s="1296"/>
      <c r="D34" s="1297"/>
      <c r="E34" s="1014"/>
      <c r="F34" s="298"/>
      <c r="G34" s="8"/>
    </row>
    <row r="35" spans="2:6" ht="30.75" thickBot="1">
      <c r="B35" s="608"/>
      <c r="C35" s="1012" t="s">
        <v>15</v>
      </c>
      <c r="D35" s="1011" t="s">
        <v>448</v>
      </c>
      <c r="E35" s="1013"/>
      <c r="F35" s="8"/>
    </row>
    <row r="36" spans="2:4" ht="15.75">
      <c r="B36" s="609">
        <v>2000</v>
      </c>
      <c r="C36" s="884">
        <v>8.746930258556752</v>
      </c>
      <c r="D36" s="880">
        <v>9.871335161358385</v>
      </c>
    </row>
    <row r="37" spans="2:4" ht="15.75">
      <c r="B37" s="610">
        <v>2001</v>
      </c>
      <c r="C37" s="885">
        <v>7.648304010507312</v>
      </c>
      <c r="D37" s="881">
        <v>5.164138990209244</v>
      </c>
    </row>
    <row r="38" spans="2:4" ht="15.75">
      <c r="B38" s="610">
        <v>2002</v>
      </c>
      <c r="C38" s="885">
        <v>6.9918404048785465</v>
      </c>
      <c r="D38" s="881">
        <v>10.149689667761951</v>
      </c>
    </row>
    <row r="39" spans="2:4" ht="15.75">
      <c r="B39" s="610">
        <v>2003</v>
      </c>
      <c r="C39" s="885">
        <v>6.490904764885275</v>
      </c>
      <c r="D39" s="881">
        <v>5.551872721246265</v>
      </c>
    </row>
    <row r="40" spans="2:4" ht="15.75">
      <c r="B40" s="610">
        <v>2004</v>
      </c>
      <c r="C40" s="885">
        <v>5.5</v>
      </c>
      <c r="D40" s="881">
        <v>5.573873449521116</v>
      </c>
    </row>
    <row r="41" spans="2:4" ht="15.75">
      <c r="B41" s="610">
        <v>2005</v>
      </c>
      <c r="C41" s="885">
        <v>4.85</v>
      </c>
      <c r="D41" s="881">
        <v>3.718024985127899</v>
      </c>
    </row>
    <row r="42" spans="2:4" ht="15.75">
      <c r="B42" s="610">
        <v>2006</v>
      </c>
      <c r="C42" s="885">
        <v>4.48</v>
      </c>
      <c r="D42" s="881">
        <v>6.638944651562961</v>
      </c>
    </row>
    <row r="43" spans="2:4" ht="15.75">
      <c r="B43" s="214">
        <v>2007</v>
      </c>
      <c r="C43" s="886">
        <v>5.69</v>
      </c>
      <c r="D43" s="882">
        <v>4.773430146564461</v>
      </c>
    </row>
    <row r="44" spans="2:4" ht="15.75">
      <c r="B44" s="214">
        <v>2008</v>
      </c>
      <c r="C44" s="886">
        <v>7.67</v>
      </c>
      <c r="D44" s="882">
        <v>8.444558521560563</v>
      </c>
    </row>
    <row r="45" spans="2:4" ht="15.75">
      <c r="B45" s="214">
        <v>2009</v>
      </c>
      <c r="C45" s="885">
        <v>2.0023840605989385</v>
      </c>
      <c r="D45" s="881">
        <v>2.1775147928994043</v>
      </c>
    </row>
    <row r="46" spans="2:4" ht="15.75">
      <c r="B46" s="214">
        <v>2010</v>
      </c>
      <c r="C46" s="885">
        <v>3.1725116858664526</v>
      </c>
      <c r="D46" s="881">
        <v>5.756312253880003</v>
      </c>
    </row>
    <row r="47" spans="2:4" ht="15.75">
      <c r="B47" s="214">
        <v>2011</v>
      </c>
      <c r="C47" s="885">
        <v>3.727227373837372</v>
      </c>
      <c r="D47" s="881">
        <v>8.65184536195378</v>
      </c>
    </row>
    <row r="48" spans="2:4" ht="15.75">
      <c r="B48" s="214">
        <v>2012</v>
      </c>
      <c r="C48" s="885">
        <v>2.4343865241481133</v>
      </c>
      <c r="D48" s="883">
        <v>-4.858381211571405</v>
      </c>
    </row>
    <row r="49" spans="2:6" ht="15.75">
      <c r="B49" s="214">
        <v>2013</v>
      </c>
      <c r="C49" s="885">
        <v>1.9381625736654806</v>
      </c>
      <c r="D49" s="883">
        <v>-0.07416039834728938</v>
      </c>
      <c r="F49" s="611"/>
    </row>
    <row r="50" spans="2:6" ht="15.75">
      <c r="B50" s="251">
        <v>2014</v>
      </c>
      <c r="C50" s="887">
        <v>3.655943601175604</v>
      </c>
      <c r="D50" s="882">
        <v>6.022052586938087</v>
      </c>
      <c r="F50" s="612"/>
    </row>
    <row r="51" spans="2:4" ht="15.75">
      <c r="B51" s="248">
        <v>2015</v>
      </c>
      <c r="C51" s="878">
        <v>6.770588235294106</v>
      </c>
      <c r="D51" s="879">
        <v>5.479999999999996</v>
      </c>
    </row>
    <row r="52" spans="2:4" ht="15.75">
      <c r="B52" s="248">
        <v>2016</v>
      </c>
      <c r="C52" s="878">
        <v>5.747587484527283</v>
      </c>
      <c r="D52" s="879">
        <v>2.1615472127417545</v>
      </c>
    </row>
    <row r="53" spans="2:6" ht="16.5" thickBot="1">
      <c r="B53" s="214">
        <v>2017</v>
      </c>
      <c r="C53" s="886">
        <v>4.09</v>
      </c>
      <c r="D53" s="218">
        <v>3.2757980697847078</v>
      </c>
      <c r="E53" s="239"/>
      <c r="F53" s="164" t="s">
        <v>124</v>
      </c>
    </row>
    <row r="54" spans="2:6" ht="16.5" thickBot="1">
      <c r="B54" s="1235">
        <v>2018</v>
      </c>
      <c r="C54" s="1236">
        <v>3.1778786628146927</v>
      </c>
      <c r="D54" s="1237">
        <v>2.309282055890005</v>
      </c>
      <c r="E54" s="220"/>
      <c r="F54" s="952"/>
    </row>
  </sheetData>
  <sheetProtection/>
  <mergeCells count="16">
    <mergeCell ref="AA8:AB8"/>
    <mergeCell ref="I8:J8"/>
    <mergeCell ref="G8:H8"/>
    <mergeCell ref="C8:D8"/>
    <mergeCell ref="B34:D34"/>
    <mergeCell ref="E8:F8"/>
    <mergeCell ref="B24:E24"/>
    <mergeCell ref="B25:E25"/>
    <mergeCell ref="Y8:Z8"/>
    <mergeCell ref="W8:X8"/>
    <mergeCell ref="O8:P8"/>
    <mergeCell ref="M8:N8"/>
    <mergeCell ref="K8:L8"/>
    <mergeCell ref="U8:V8"/>
    <mergeCell ref="S8:T8"/>
    <mergeCell ref="Q8:R8"/>
  </mergeCells>
  <hyperlinks>
    <hyperlink ref="B1" location="'Indice '!A1" display="INDICE "/>
    <hyperlink ref="F53" location="Inflación!A7" display="ARRIBA"/>
    <hyperlink ref="E4" location="Inflación!A10" display="Inflación anual al Consumidor y al Productor 2007-2017"/>
    <hyperlink ref="E5" location="Inflación!A30" display="Inflación al consumdor por Origen de los Bienes y Servicios"/>
    <hyperlink ref="E6" location="Inflación!A42" display="Inflación anual al Consumidor y al Productor 2000-2008"/>
  </hyperlinks>
  <printOptions/>
  <pageMargins left="0.27" right="0.28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1:BX40"/>
  <sheetViews>
    <sheetView zoomScale="85" zoomScaleNormal="85" zoomScalePageLayoutView="0" workbookViewId="0" topLeftCell="A1">
      <pane ySplit="2" topLeftCell="A3" activePane="bottomLeft" state="frozen"/>
      <selection pane="topLeft" activeCell="P54" sqref="P54"/>
      <selection pane="bottomLeft" activeCell="D35" sqref="D35"/>
    </sheetView>
  </sheetViews>
  <sheetFormatPr defaultColWidth="11.421875" defaultRowHeight="12.75"/>
  <cols>
    <col min="1" max="1" width="3.57421875" style="7" customWidth="1"/>
    <col min="2" max="5" width="15.421875" style="7" customWidth="1"/>
    <col min="6" max="23" width="10.7109375" style="7" customWidth="1"/>
    <col min="24" max="24" width="12.57421875" style="7" customWidth="1"/>
    <col min="25" max="25" width="13.28125" style="7" customWidth="1"/>
    <col min="26" max="27" width="12.57421875" style="7" customWidth="1"/>
    <col min="28" max="28" width="13.28125" style="7" customWidth="1"/>
    <col min="29" max="29" width="15.00390625" style="7" bestFit="1" customWidth="1"/>
    <col min="30" max="30" width="12.00390625" style="7" bestFit="1" customWidth="1"/>
    <col min="31" max="31" width="13.28125" style="7" customWidth="1"/>
    <col min="32" max="33" width="12.57421875" style="7" customWidth="1"/>
    <col min="34" max="34" width="13.28125" style="7" customWidth="1"/>
    <col min="35" max="36" width="12.57421875" style="7" customWidth="1"/>
    <col min="37" max="37" width="13.28125" style="7" customWidth="1"/>
    <col min="38" max="39" width="12.57421875" style="7" customWidth="1"/>
    <col min="40" max="40" width="13.28125" style="7" customWidth="1"/>
    <col min="41" max="41" width="15.00390625" style="7" bestFit="1" customWidth="1"/>
    <col min="42" max="42" width="12.00390625" style="7" bestFit="1" customWidth="1"/>
    <col min="43" max="43" width="15.00390625" style="7" bestFit="1" customWidth="1"/>
    <col min="44" max="45" width="14.7109375" style="7" customWidth="1"/>
    <col min="46" max="49" width="12.57421875" style="7" customWidth="1"/>
    <col min="50" max="51" width="13.7109375" style="7" customWidth="1"/>
    <col min="52" max="16384" width="11.421875" style="7" customWidth="1"/>
  </cols>
  <sheetData>
    <row r="1" spans="2:15" ht="12.75">
      <c r="B1" s="1095" t="s">
        <v>529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2:28" s="20" customFormat="1" ht="18.75">
      <c r="B2" s="448" t="s">
        <v>716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397"/>
      <c r="Q2" s="397"/>
      <c r="R2" s="397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="20" customFormat="1" ht="15"/>
    <row r="4" spans="2:15" s="20" customFormat="1" ht="15">
      <c r="B4" s="399" t="s">
        <v>283</v>
      </c>
      <c r="C4" s="399"/>
      <c r="D4" s="399"/>
      <c r="E4" s="399"/>
      <c r="F4" s="518" t="s">
        <v>879</v>
      </c>
      <c r="G4" s="399"/>
      <c r="H4" s="399"/>
      <c r="I4" s="399"/>
      <c r="J4" s="399"/>
      <c r="K4" s="399"/>
      <c r="M4" s="399"/>
      <c r="N4" s="399"/>
      <c r="O4" s="399"/>
    </row>
    <row r="5" spans="2:15" s="20" customFormat="1" ht="15">
      <c r="B5" s="399" t="s">
        <v>283</v>
      </c>
      <c r="C5" s="399"/>
      <c r="D5" s="399"/>
      <c r="E5" s="399"/>
      <c r="F5" s="518" t="s">
        <v>880</v>
      </c>
      <c r="G5" s="399"/>
      <c r="H5" s="399"/>
      <c r="I5" s="399"/>
      <c r="J5" s="399"/>
      <c r="K5" s="399"/>
      <c r="M5" s="399"/>
      <c r="N5" s="399"/>
      <c r="O5" s="399"/>
    </row>
    <row r="6" spans="2:24" s="20" customFormat="1" ht="16.5" thickBot="1">
      <c r="B6" s="519"/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20"/>
      <c r="T6" s="520"/>
      <c r="U6" s="520"/>
      <c r="V6" s="520"/>
      <c r="W6" s="520"/>
      <c r="X6" s="521"/>
    </row>
    <row r="7" spans="2:38" s="20" customFormat="1" ht="15.75" thickBot="1">
      <c r="B7" s="522"/>
      <c r="C7" s="1300">
        <v>2019</v>
      </c>
      <c r="D7" s="1301"/>
      <c r="E7" s="1302"/>
      <c r="F7" s="1300">
        <v>2018</v>
      </c>
      <c r="G7" s="1301"/>
      <c r="H7" s="1302"/>
      <c r="I7" s="1300">
        <v>2017</v>
      </c>
      <c r="J7" s="1301"/>
      <c r="K7" s="1302"/>
      <c r="L7" s="1300">
        <v>2016</v>
      </c>
      <c r="M7" s="1301"/>
      <c r="N7" s="1302"/>
      <c r="O7" s="1300">
        <v>2015</v>
      </c>
      <c r="P7" s="1301"/>
      <c r="Q7" s="1302"/>
      <c r="R7" s="1300">
        <v>2014</v>
      </c>
      <c r="S7" s="1301"/>
      <c r="T7" s="1302"/>
      <c r="U7" s="1300">
        <v>2013</v>
      </c>
      <c r="V7" s="1301"/>
      <c r="W7" s="1302"/>
      <c r="X7" s="1300">
        <v>2012</v>
      </c>
      <c r="Y7" s="1301"/>
      <c r="Z7" s="1302"/>
      <c r="AA7" s="1305"/>
      <c r="AB7" s="1305"/>
      <c r="AC7" s="1305"/>
      <c r="AD7" s="1305"/>
      <c r="AE7" s="1305"/>
      <c r="AF7" s="1305"/>
      <c r="AG7" s="1305"/>
      <c r="AH7" s="1305"/>
      <c r="AI7" s="1305"/>
      <c r="AJ7" s="1305"/>
      <c r="AK7" s="1305"/>
      <c r="AL7" s="1305"/>
    </row>
    <row r="8" spans="2:38" s="529" customFormat="1" ht="34.5" customHeight="1" thickBot="1">
      <c r="B8" s="523"/>
      <c r="C8" s="524" t="s">
        <v>8</v>
      </c>
      <c r="D8" s="525" t="s">
        <v>11</v>
      </c>
      <c r="E8" s="526" t="s">
        <v>9</v>
      </c>
      <c r="F8" s="524" t="s">
        <v>8</v>
      </c>
      <c r="G8" s="525" t="s">
        <v>11</v>
      </c>
      <c r="H8" s="526" t="s">
        <v>9</v>
      </c>
      <c r="I8" s="524" t="s">
        <v>8</v>
      </c>
      <c r="J8" s="525" t="s">
        <v>11</v>
      </c>
      <c r="K8" s="526" t="s">
        <v>9</v>
      </c>
      <c r="L8" s="524" t="s">
        <v>8</v>
      </c>
      <c r="M8" s="525" t="s">
        <v>11</v>
      </c>
      <c r="N8" s="526" t="s">
        <v>9</v>
      </c>
      <c r="O8" s="524" t="s">
        <v>8</v>
      </c>
      <c r="P8" s="525" t="s">
        <v>11</v>
      </c>
      <c r="Q8" s="526" t="s">
        <v>9</v>
      </c>
      <c r="R8" s="524" t="s">
        <v>8</v>
      </c>
      <c r="S8" s="525" t="s">
        <v>11</v>
      </c>
      <c r="T8" s="526" t="s">
        <v>9</v>
      </c>
      <c r="U8" s="524" t="s">
        <v>8</v>
      </c>
      <c r="V8" s="525" t="s">
        <v>11</v>
      </c>
      <c r="W8" s="526" t="s">
        <v>9</v>
      </c>
      <c r="X8" s="527" t="s">
        <v>8</v>
      </c>
      <c r="Y8" s="525" t="s">
        <v>11</v>
      </c>
      <c r="Z8" s="526" t="s">
        <v>9</v>
      </c>
      <c r="AA8" s="528"/>
      <c r="AB8" s="528"/>
      <c r="AC8" s="528"/>
      <c r="AD8" s="528"/>
      <c r="AE8" s="528"/>
      <c r="AF8" s="528"/>
      <c r="AG8" s="528"/>
      <c r="AH8" s="528"/>
      <c r="AI8" s="528"/>
      <c r="AJ8" s="528"/>
      <c r="AK8" s="528"/>
      <c r="AL8" s="528"/>
    </row>
    <row r="9" spans="2:38" s="20" customFormat="1" ht="15">
      <c r="B9" s="530" t="s">
        <v>16</v>
      </c>
      <c r="C9" s="121">
        <v>3.8</v>
      </c>
      <c r="D9" s="531">
        <v>3.8</v>
      </c>
      <c r="E9" s="120">
        <v>3.4</v>
      </c>
      <c r="F9" s="121">
        <v>3.5</v>
      </c>
      <c r="G9" s="531">
        <v>3.5</v>
      </c>
      <c r="H9" s="120">
        <v>1.9</v>
      </c>
      <c r="I9" s="121">
        <v>-3.5</v>
      </c>
      <c r="J9" s="531">
        <v>-3.5</v>
      </c>
      <c r="K9" s="120">
        <v>-0.9</v>
      </c>
      <c r="L9" s="121">
        <v>5.7</v>
      </c>
      <c r="M9" s="531">
        <v>5.7</v>
      </c>
      <c r="N9" s="120">
        <v>4.4</v>
      </c>
      <c r="O9" s="121">
        <v>3</v>
      </c>
      <c r="P9" s="531">
        <v>3</v>
      </c>
      <c r="Q9" s="120">
        <v>4.4</v>
      </c>
      <c r="R9" s="121">
        <v>2.8</v>
      </c>
      <c r="S9" s="531">
        <v>2.8</v>
      </c>
      <c r="T9" s="120">
        <v>2.7</v>
      </c>
      <c r="U9" s="121">
        <v>4.5</v>
      </c>
      <c r="V9" s="531">
        <v>4.5</v>
      </c>
      <c r="W9" s="120">
        <v>3.9</v>
      </c>
      <c r="X9" s="532">
        <v>2.4</v>
      </c>
      <c r="Y9" s="531">
        <v>2.4</v>
      </c>
      <c r="Z9" s="120">
        <v>1.7</v>
      </c>
      <c r="AA9" s="533"/>
      <c r="AB9" s="533"/>
      <c r="AC9" s="533"/>
      <c r="AD9" s="533"/>
      <c r="AE9" s="533"/>
      <c r="AF9" s="533"/>
      <c r="AG9" s="533"/>
      <c r="AH9" s="533"/>
      <c r="AI9" s="533"/>
      <c r="AJ9" s="533"/>
      <c r="AK9" s="533"/>
      <c r="AL9" s="533"/>
    </row>
    <row r="10" spans="2:38" s="20" customFormat="1" ht="15">
      <c r="B10" s="534" t="s">
        <v>17</v>
      </c>
      <c r="C10" s="118">
        <v>5.2</v>
      </c>
      <c r="D10" s="126">
        <v>4.5</v>
      </c>
      <c r="E10" s="125">
        <v>3.7</v>
      </c>
      <c r="F10" s="118">
        <v>1</v>
      </c>
      <c r="G10" s="126">
        <v>2.3</v>
      </c>
      <c r="H10" s="125">
        <v>2.1</v>
      </c>
      <c r="I10" s="118">
        <v>-1.6</v>
      </c>
      <c r="J10" s="126">
        <v>-2.6</v>
      </c>
      <c r="K10" s="125">
        <v>-1.4</v>
      </c>
      <c r="L10" s="118">
        <v>4.4</v>
      </c>
      <c r="M10" s="126">
        <v>5.1</v>
      </c>
      <c r="N10" s="125">
        <v>4.5</v>
      </c>
      <c r="O10" s="118">
        <v>3</v>
      </c>
      <c r="P10" s="126">
        <v>3</v>
      </c>
      <c r="Q10" s="125">
        <v>4.1</v>
      </c>
      <c r="R10" s="118">
        <v>6.4</v>
      </c>
      <c r="S10" s="126">
        <v>4.5</v>
      </c>
      <c r="T10" s="125">
        <v>2.9</v>
      </c>
      <c r="U10" s="118">
        <v>3.2</v>
      </c>
      <c r="V10" s="126">
        <v>3.9</v>
      </c>
      <c r="W10" s="125">
        <v>4</v>
      </c>
      <c r="X10" s="193">
        <v>2.5</v>
      </c>
      <c r="Y10" s="126">
        <v>2.5</v>
      </c>
      <c r="Z10" s="125">
        <v>2</v>
      </c>
      <c r="AA10" s="533"/>
      <c r="AB10" s="533"/>
      <c r="AC10" s="533"/>
      <c r="AD10" s="533"/>
      <c r="AE10" s="533"/>
      <c r="AF10" s="533"/>
      <c r="AG10" s="533"/>
      <c r="AH10" s="533"/>
      <c r="AI10" s="533"/>
      <c r="AJ10" s="533"/>
      <c r="AK10" s="533"/>
      <c r="AL10" s="533"/>
    </row>
    <row r="11" spans="2:38" s="20" customFormat="1" ht="15">
      <c r="B11" s="534" t="s">
        <v>18</v>
      </c>
      <c r="C11" s="118">
        <v>3.5</v>
      </c>
      <c r="D11" s="126">
        <v>4.1</v>
      </c>
      <c r="E11" s="125">
        <v>3.6</v>
      </c>
      <c r="F11" s="118">
        <v>4.4</v>
      </c>
      <c r="G11" s="126">
        <v>3</v>
      </c>
      <c r="H11" s="125">
        <v>2.5</v>
      </c>
      <c r="I11" s="118">
        <v>-0.3</v>
      </c>
      <c r="J11" s="126">
        <v>-1.8</v>
      </c>
      <c r="K11" s="125">
        <v>-1.5</v>
      </c>
      <c r="L11" s="118">
        <v>1.1</v>
      </c>
      <c r="M11" s="126">
        <v>3.7</v>
      </c>
      <c r="N11" s="125">
        <v>4.3</v>
      </c>
      <c r="O11" s="118">
        <v>3.9</v>
      </c>
      <c r="P11" s="126">
        <v>3.3</v>
      </c>
      <c r="Q11" s="125">
        <v>4.1</v>
      </c>
      <c r="R11" s="118">
        <v>4.5</v>
      </c>
      <c r="S11" s="126">
        <v>4.5</v>
      </c>
      <c r="T11" s="125">
        <v>3.2</v>
      </c>
      <c r="U11" s="118">
        <v>1.6</v>
      </c>
      <c r="V11" s="126">
        <v>3.2</v>
      </c>
      <c r="W11" s="125">
        <v>3.7</v>
      </c>
      <c r="X11" s="193">
        <v>5</v>
      </c>
      <c r="Y11" s="126">
        <v>3.3</v>
      </c>
      <c r="Z11" s="125">
        <v>2.5</v>
      </c>
      <c r="AA11" s="533"/>
      <c r="AB11" s="533"/>
      <c r="AC11" s="533"/>
      <c r="AD11" s="533"/>
      <c r="AE11" s="533"/>
      <c r="AF11" s="533"/>
      <c r="AG11" s="533"/>
      <c r="AH11" s="533"/>
      <c r="AI11" s="533"/>
      <c r="AJ11" s="533"/>
      <c r="AK11" s="533"/>
      <c r="AL11" s="533"/>
    </row>
    <row r="12" spans="2:38" s="20" customFormat="1" ht="15">
      <c r="B12" s="534" t="s">
        <v>19</v>
      </c>
      <c r="C12" s="118">
        <v>4.6</v>
      </c>
      <c r="D12" s="126">
        <v>4.3</v>
      </c>
      <c r="E12" s="125">
        <v>3.9</v>
      </c>
      <c r="F12" s="118">
        <v>1.6</v>
      </c>
      <c r="G12" s="126">
        <v>2.7</v>
      </c>
      <c r="H12" s="125">
        <v>2.4</v>
      </c>
      <c r="I12" s="118">
        <v>2.6</v>
      </c>
      <c r="J12" s="126">
        <v>-0.7</v>
      </c>
      <c r="K12" s="125">
        <v>-1.4</v>
      </c>
      <c r="L12" s="118">
        <v>1.4</v>
      </c>
      <c r="M12" s="126">
        <v>3.2</v>
      </c>
      <c r="N12" s="125">
        <v>4.2</v>
      </c>
      <c r="O12" s="118">
        <v>2.1</v>
      </c>
      <c r="P12" s="126">
        <v>3</v>
      </c>
      <c r="Q12" s="125">
        <v>4</v>
      </c>
      <c r="R12" s="118">
        <v>2.3</v>
      </c>
      <c r="S12" s="126">
        <v>3.9</v>
      </c>
      <c r="T12" s="125">
        <v>2.8</v>
      </c>
      <c r="U12" s="118">
        <v>6.3</v>
      </c>
      <c r="V12" s="126">
        <v>3.9</v>
      </c>
      <c r="W12" s="125">
        <v>4</v>
      </c>
      <c r="X12" s="193">
        <v>3.4</v>
      </c>
      <c r="Y12" s="126">
        <v>3.4</v>
      </c>
      <c r="Z12" s="125">
        <v>2.9</v>
      </c>
      <c r="AA12" s="533"/>
      <c r="AB12" s="533"/>
      <c r="AC12" s="533"/>
      <c r="AD12" s="533"/>
      <c r="AE12" s="533"/>
      <c r="AF12" s="533"/>
      <c r="AG12" s="533"/>
      <c r="AH12" s="533"/>
      <c r="AI12" s="533"/>
      <c r="AJ12" s="533"/>
      <c r="AK12" s="533"/>
      <c r="AL12" s="533"/>
    </row>
    <row r="13" spans="2:38" s="20" customFormat="1" ht="15">
      <c r="B13" s="534" t="s">
        <v>20</v>
      </c>
      <c r="C13" s="118">
        <v>4.81</v>
      </c>
      <c r="D13" s="126">
        <v>4.37</v>
      </c>
      <c r="E13" s="125">
        <v>4.09</v>
      </c>
      <c r="F13" s="118">
        <v>2.1</v>
      </c>
      <c r="G13" s="126">
        <v>2.6</v>
      </c>
      <c r="H13" s="125">
        <v>2.4</v>
      </c>
      <c r="I13" s="118">
        <v>1.9</v>
      </c>
      <c r="J13" s="126">
        <v>-0.2</v>
      </c>
      <c r="K13" s="125">
        <v>-1.1</v>
      </c>
      <c r="L13" s="118">
        <v>-2.2</v>
      </c>
      <c r="M13" s="126">
        <v>2</v>
      </c>
      <c r="N13" s="125">
        <v>3.6</v>
      </c>
      <c r="O13" s="118">
        <v>4.9</v>
      </c>
      <c r="P13" s="126">
        <v>3.4</v>
      </c>
      <c r="Q13" s="125">
        <v>4.1</v>
      </c>
      <c r="R13" s="118">
        <v>4.4</v>
      </c>
      <c r="S13" s="126">
        <v>4</v>
      </c>
      <c r="T13" s="125">
        <v>3</v>
      </c>
      <c r="U13" s="118">
        <v>2.7</v>
      </c>
      <c r="V13" s="126">
        <v>3.6</v>
      </c>
      <c r="W13" s="125">
        <v>3.8</v>
      </c>
      <c r="X13" s="193">
        <v>4.2</v>
      </c>
      <c r="Y13" s="126">
        <v>3.6</v>
      </c>
      <c r="Z13" s="125">
        <v>3.2</v>
      </c>
      <c r="AA13" s="533"/>
      <c r="AB13" s="533"/>
      <c r="AC13" s="533"/>
      <c r="AD13" s="533"/>
      <c r="AE13" s="533"/>
      <c r="AF13" s="533"/>
      <c r="AG13" s="533"/>
      <c r="AH13" s="533"/>
      <c r="AI13" s="533"/>
      <c r="AJ13" s="533"/>
      <c r="AK13" s="533"/>
      <c r="AL13" s="533"/>
    </row>
    <row r="14" spans="2:38" s="20" customFormat="1" ht="15">
      <c r="B14" s="534" t="s">
        <v>22</v>
      </c>
      <c r="C14" s="118"/>
      <c r="D14" s="126"/>
      <c r="E14" s="125"/>
      <c r="F14" s="118">
        <v>3.9</v>
      </c>
      <c r="G14" s="126">
        <v>2.8</v>
      </c>
      <c r="H14" s="125">
        <v>2.6</v>
      </c>
      <c r="I14" s="118">
        <v>2.2</v>
      </c>
      <c r="J14" s="126">
        <v>0.2</v>
      </c>
      <c r="K14" s="125">
        <v>-0.8</v>
      </c>
      <c r="L14" s="118">
        <v>-1.3</v>
      </c>
      <c r="M14" s="126">
        <v>1.6</v>
      </c>
      <c r="N14" s="125">
        <v>3.3</v>
      </c>
      <c r="O14" s="118">
        <v>3.2</v>
      </c>
      <c r="P14" s="126">
        <v>3.4</v>
      </c>
      <c r="Q14" s="125">
        <v>3.9</v>
      </c>
      <c r="R14" s="118">
        <v>5.6</v>
      </c>
      <c r="S14" s="126">
        <v>4.3</v>
      </c>
      <c r="T14" s="125">
        <v>3.3</v>
      </c>
      <c r="U14" s="118">
        <v>1.8</v>
      </c>
      <c r="V14" s="126">
        <v>3.3</v>
      </c>
      <c r="W14" s="125">
        <v>3.6</v>
      </c>
      <c r="X14" s="193">
        <v>4.5</v>
      </c>
      <c r="Y14" s="126">
        <v>3.7</v>
      </c>
      <c r="Z14" s="125">
        <v>3.4</v>
      </c>
      <c r="AA14" s="533"/>
      <c r="AB14" s="533"/>
      <c r="AC14" s="533"/>
      <c r="AD14" s="533"/>
      <c r="AE14" s="533"/>
      <c r="AF14" s="533"/>
      <c r="AG14" s="533"/>
      <c r="AH14" s="533"/>
      <c r="AI14" s="533"/>
      <c r="AJ14" s="533"/>
      <c r="AK14" s="533"/>
      <c r="AL14" s="533"/>
    </row>
    <row r="15" spans="2:38" s="20" customFormat="1" ht="15">
      <c r="B15" s="534" t="s">
        <v>30</v>
      </c>
      <c r="C15" s="118"/>
      <c r="D15" s="126"/>
      <c r="E15" s="125"/>
      <c r="F15" s="118">
        <v>4.4</v>
      </c>
      <c r="G15" s="126">
        <v>3</v>
      </c>
      <c r="H15" s="125">
        <v>2.6</v>
      </c>
      <c r="I15" s="118">
        <v>3.2</v>
      </c>
      <c r="J15" s="126">
        <v>0.7</v>
      </c>
      <c r="K15" s="125">
        <v>-0.4</v>
      </c>
      <c r="L15" s="118">
        <v>-2</v>
      </c>
      <c r="M15" s="126">
        <v>1.1</v>
      </c>
      <c r="N15" s="125">
        <v>2.8</v>
      </c>
      <c r="O15" s="118">
        <v>3.3</v>
      </c>
      <c r="P15" s="126">
        <v>3.4</v>
      </c>
      <c r="Q15" s="125">
        <v>3.7</v>
      </c>
      <c r="R15" s="118">
        <v>5</v>
      </c>
      <c r="S15" s="126">
        <v>4.4</v>
      </c>
      <c r="T15" s="125">
        <v>3.5</v>
      </c>
      <c r="U15" s="118">
        <v>2.7</v>
      </c>
      <c r="V15" s="126">
        <v>3.2</v>
      </c>
      <c r="W15" s="125">
        <v>3.5</v>
      </c>
      <c r="X15" s="193">
        <v>4.3</v>
      </c>
      <c r="Y15" s="126">
        <v>3.8</v>
      </c>
      <c r="Z15" s="125">
        <v>3.5</v>
      </c>
      <c r="AA15" s="533"/>
      <c r="AB15" s="533"/>
      <c r="AC15" s="533"/>
      <c r="AD15" s="533"/>
      <c r="AE15" s="533"/>
      <c r="AF15" s="533"/>
      <c r="AG15" s="533"/>
      <c r="AH15" s="533"/>
      <c r="AI15" s="533"/>
      <c r="AJ15" s="533"/>
      <c r="AK15" s="533"/>
      <c r="AL15" s="533"/>
    </row>
    <row r="16" spans="2:38" s="20" customFormat="1" ht="15">
      <c r="B16" s="534" t="s">
        <v>31</v>
      </c>
      <c r="C16" s="118"/>
      <c r="D16" s="126"/>
      <c r="E16" s="125"/>
      <c r="F16" s="118">
        <v>4.4</v>
      </c>
      <c r="G16" s="126">
        <v>3.2</v>
      </c>
      <c r="H16" s="125">
        <v>3</v>
      </c>
      <c r="I16" s="118">
        <v>0.6</v>
      </c>
      <c r="J16" s="126">
        <v>0.6</v>
      </c>
      <c r="K16" s="125">
        <v>-0.4</v>
      </c>
      <c r="L16" s="118">
        <v>0</v>
      </c>
      <c r="M16" s="126">
        <v>0.9</v>
      </c>
      <c r="N16" s="125">
        <v>2.4</v>
      </c>
      <c r="O16" s="118">
        <v>5</v>
      </c>
      <c r="P16" s="126">
        <v>3.6</v>
      </c>
      <c r="Q16" s="125">
        <v>3.8</v>
      </c>
      <c r="R16" s="118">
        <v>4.7</v>
      </c>
      <c r="S16" s="126">
        <v>4.5</v>
      </c>
      <c r="T16" s="125">
        <v>3.8</v>
      </c>
      <c r="U16" s="118">
        <v>2</v>
      </c>
      <c r="V16" s="126">
        <v>3.1</v>
      </c>
      <c r="W16" s="125">
        <v>3.4</v>
      </c>
      <c r="X16" s="193">
        <v>3.1</v>
      </c>
      <c r="Y16" s="126">
        <v>3.7</v>
      </c>
      <c r="Z16" s="125">
        <v>3.5</v>
      </c>
      <c r="AA16" s="533"/>
      <c r="AB16" s="533"/>
      <c r="AC16" s="533"/>
      <c r="AD16" s="533"/>
      <c r="AE16" s="533"/>
      <c r="AF16" s="533"/>
      <c r="AG16" s="533"/>
      <c r="AH16" s="533"/>
      <c r="AI16" s="533"/>
      <c r="AJ16" s="533"/>
      <c r="AK16" s="533"/>
      <c r="AL16" s="533"/>
    </row>
    <row r="17" spans="2:38" s="20" customFormat="1" ht="15">
      <c r="B17" s="534" t="s">
        <v>34</v>
      </c>
      <c r="C17" s="193"/>
      <c r="D17" s="126"/>
      <c r="E17" s="125"/>
      <c r="F17" s="193">
        <v>4</v>
      </c>
      <c r="G17" s="126">
        <v>3.3</v>
      </c>
      <c r="H17" s="125">
        <v>3.2</v>
      </c>
      <c r="I17" s="193">
        <v>1.6</v>
      </c>
      <c r="J17" s="126">
        <v>0.8</v>
      </c>
      <c r="K17" s="125">
        <v>0</v>
      </c>
      <c r="L17" s="118">
        <v>-2.8</v>
      </c>
      <c r="M17" s="126">
        <v>0.5</v>
      </c>
      <c r="N17" s="125">
        <v>1.6</v>
      </c>
      <c r="O17" s="118">
        <v>6.7</v>
      </c>
      <c r="P17" s="126">
        <v>3.9</v>
      </c>
      <c r="Q17" s="125">
        <v>3.9</v>
      </c>
      <c r="R17" s="118">
        <v>4.6</v>
      </c>
      <c r="S17" s="126">
        <v>4.5</v>
      </c>
      <c r="T17" s="125">
        <v>4.1</v>
      </c>
      <c r="U17" s="118">
        <v>1</v>
      </c>
      <c r="V17" s="126">
        <v>2.9</v>
      </c>
      <c r="W17" s="125">
        <v>3.1</v>
      </c>
      <c r="X17" s="193">
        <v>4.7</v>
      </c>
      <c r="Y17" s="126">
        <v>3.8</v>
      </c>
      <c r="Z17" s="125">
        <v>3.6</v>
      </c>
      <c r="AA17" s="533"/>
      <c r="AB17" s="533"/>
      <c r="AC17" s="533"/>
      <c r="AD17" s="533"/>
      <c r="AE17" s="533"/>
      <c r="AF17" s="533"/>
      <c r="AG17" s="533"/>
      <c r="AH17" s="533"/>
      <c r="AI17" s="533"/>
      <c r="AJ17" s="533"/>
      <c r="AK17" s="533"/>
      <c r="AL17" s="533"/>
    </row>
    <row r="18" spans="2:38" s="20" customFormat="1" ht="15">
      <c r="B18" s="534" t="s">
        <v>35</v>
      </c>
      <c r="C18" s="193"/>
      <c r="D18" s="126"/>
      <c r="E18" s="125"/>
      <c r="F18" s="193">
        <v>2.8</v>
      </c>
      <c r="G18" s="126">
        <v>3.2</v>
      </c>
      <c r="H18" s="125">
        <v>3.2</v>
      </c>
      <c r="I18" s="193">
        <v>2.6</v>
      </c>
      <c r="J18" s="126">
        <v>0.9</v>
      </c>
      <c r="K18" s="125">
        <v>0.5</v>
      </c>
      <c r="L18" s="118">
        <v>-2.5</v>
      </c>
      <c r="M18" s="126">
        <v>0.2</v>
      </c>
      <c r="N18" s="125">
        <v>0.9</v>
      </c>
      <c r="O18" s="118">
        <v>5.7</v>
      </c>
      <c r="P18" s="126">
        <v>4.1</v>
      </c>
      <c r="Q18" s="125">
        <v>4.1</v>
      </c>
      <c r="R18" s="118">
        <v>4</v>
      </c>
      <c r="S18" s="126">
        <v>4.4</v>
      </c>
      <c r="T18" s="125">
        <v>4.1</v>
      </c>
      <c r="U18" s="118">
        <v>3.6</v>
      </c>
      <c r="V18" s="126">
        <v>2.9</v>
      </c>
      <c r="W18" s="125">
        <v>3.1</v>
      </c>
      <c r="X18" s="193">
        <v>3.1</v>
      </c>
      <c r="Y18" s="126">
        <v>3.7</v>
      </c>
      <c r="Z18" s="125">
        <v>3.7</v>
      </c>
      <c r="AA18" s="533"/>
      <c r="AB18" s="533"/>
      <c r="AC18" s="533"/>
      <c r="AD18" s="533"/>
      <c r="AE18" s="533"/>
      <c r="AF18" s="533"/>
      <c r="AG18" s="533"/>
      <c r="AH18" s="533"/>
      <c r="AI18" s="533"/>
      <c r="AJ18" s="533"/>
      <c r="AK18" s="533"/>
      <c r="AL18" s="533"/>
    </row>
    <row r="19" spans="2:38" s="20" customFormat="1" ht="15">
      <c r="B19" s="534" t="s">
        <v>36</v>
      </c>
      <c r="C19" s="975"/>
      <c r="D19" s="976"/>
      <c r="E19" s="977"/>
      <c r="F19" s="975">
        <v>4.4</v>
      </c>
      <c r="G19" s="976">
        <v>3.3</v>
      </c>
      <c r="H19" s="977">
        <v>3.3</v>
      </c>
      <c r="I19" s="975">
        <v>2.7</v>
      </c>
      <c r="J19" s="976">
        <v>1.1</v>
      </c>
      <c r="K19" s="977">
        <v>0.7</v>
      </c>
      <c r="L19" s="118">
        <v>-0.8</v>
      </c>
      <c r="M19" s="126">
        <v>0.1</v>
      </c>
      <c r="N19" s="125">
        <v>0.5</v>
      </c>
      <c r="O19" s="118">
        <v>3.4</v>
      </c>
      <c r="P19" s="126">
        <v>4</v>
      </c>
      <c r="Q19" s="125">
        <v>4.1</v>
      </c>
      <c r="R19" s="118">
        <v>3.8</v>
      </c>
      <c r="S19" s="126">
        <v>4.4</v>
      </c>
      <c r="T19" s="125">
        <v>4.2</v>
      </c>
      <c r="U19" s="118">
        <v>2.3</v>
      </c>
      <c r="V19" s="126">
        <v>2.9</v>
      </c>
      <c r="W19" s="125">
        <v>3</v>
      </c>
      <c r="X19" s="193">
        <v>3.9</v>
      </c>
      <c r="Y19" s="126">
        <v>3.7</v>
      </c>
      <c r="Z19" s="125">
        <v>3.7</v>
      </c>
      <c r="AA19" s="533"/>
      <c r="AB19" s="533"/>
      <c r="AC19" s="533"/>
      <c r="AD19" s="533"/>
      <c r="AE19" s="533"/>
      <c r="AF19" s="533"/>
      <c r="AG19" s="533"/>
      <c r="AH19" s="533"/>
      <c r="AI19" s="533"/>
      <c r="AJ19" s="533"/>
      <c r="AK19" s="533"/>
      <c r="AL19" s="533"/>
    </row>
    <row r="20" spans="2:38" s="20" customFormat="1" ht="15.75" thickBot="1">
      <c r="B20" s="535" t="s">
        <v>37</v>
      </c>
      <c r="C20" s="978"/>
      <c r="D20" s="979"/>
      <c r="E20" s="980"/>
      <c r="F20" s="978">
        <v>3.4</v>
      </c>
      <c r="G20" s="979">
        <v>3.3</v>
      </c>
      <c r="H20" s="980">
        <v>3.3</v>
      </c>
      <c r="I20" s="978">
        <v>3.2</v>
      </c>
      <c r="J20" s="979">
        <v>1.3</v>
      </c>
      <c r="K20" s="980">
        <v>1.3</v>
      </c>
      <c r="L20" s="135">
        <v>-3</v>
      </c>
      <c r="M20" s="536">
        <v>-0.2</v>
      </c>
      <c r="N20" s="537">
        <v>-0.2</v>
      </c>
      <c r="O20" s="135">
        <v>5.7</v>
      </c>
      <c r="P20" s="536">
        <v>4.2</v>
      </c>
      <c r="Q20" s="537">
        <v>4.2</v>
      </c>
      <c r="R20" s="135">
        <v>4.3</v>
      </c>
      <c r="S20" s="536">
        <v>4.4</v>
      </c>
      <c r="T20" s="537">
        <v>4.4</v>
      </c>
      <c r="U20" s="135">
        <v>2.3</v>
      </c>
      <c r="V20" s="536">
        <v>2.8</v>
      </c>
      <c r="W20" s="537">
        <v>2.8</v>
      </c>
      <c r="X20" s="137">
        <v>4</v>
      </c>
      <c r="Y20" s="536">
        <v>3.8</v>
      </c>
      <c r="Z20" s="537">
        <v>3.8</v>
      </c>
      <c r="AA20" s="533"/>
      <c r="AB20" s="533"/>
      <c r="AC20" s="533"/>
      <c r="AD20" s="533"/>
      <c r="AE20" s="533"/>
      <c r="AF20" s="533"/>
      <c r="AG20" s="533"/>
      <c r="AH20" s="533"/>
      <c r="AI20" s="533"/>
      <c r="AJ20" s="533"/>
      <c r="AK20" s="533"/>
      <c r="AL20" s="533"/>
    </row>
    <row r="21" spans="2:21" s="20" customFormat="1" ht="15">
      <c r="B21" s="538"/>
      <c r="C21" s="538"/>
      <c r="D21" s="538"/>
      <c r="E21" s="538"/>
      <c r="F21" s="538"/>
      <c r="G21" s="538"/>
      <c r="H21" s="538"/>
      <c r="I21" s="538"/>
      <c r="J21" s="538"/>
      <c r="K21" s="538"/>
      <c r="L21" s="538"/>
      <c r="M21" s="538"/>
      <c r="N21" s="538"/>
      <c r="O21" s="538"/>
      <c r="P21" s="538"/>
      <c r="Q21" s="538"/>
      <c r="R21" s="538"/>
      <c r="S21" s="49"/>
      <c r="T21" s="49"/>
      <c r="U21" s="49"/>
    </row>
    <row r="22" spans="2:18" s="20" customFormat="1" ht="15">
      <c r="B22" s="539"/>
      <c r="C22" s="539"/>
      <c r="D22" s="539"/>
      <c r="E22" s="539"/>
      <c r="F22" s="539"/>
      <c r="G22" s="539"/>
      <c r="H22" s="539"/>
      <c r="I22" s="539"/>
      <c r="J22" s="539"/>
      <c r="K22" s="539"/>
      <c r="L22" s="539"/>
      <c r="M22" s="539"/>
      <c r="N22" s="539"/>
      <c r="O22" s="539"/>
      <c r="P22" s="539"/>
      <c r="Q22" s="539"/>
      <c r="R22" s="539"/>
    </row>
    <row r="23" spans="2:30" s="20" customFormat="1" ht="17.25">
      <c r="B23" s="540" t="s">
        <v>130</v>
      </c>
      <c r="C23" s="540"/>
      <c r="D23" s="540"/>
      <c r="E23" s="540"/>
      <c r="F23" s="540"/>
      <c r="G23" s="540"/>
      <c r="H23" s="540"/>
      <c r="I23" s="540"/>
      <c r="J23" s="540"/>
      <c r="K23" s="540"/>
      <c r="L23" s="540"/>
      <c r="M23" s="540"/>
      <c r="N23" s="540"/>
      <c r="O23" s="540"/>
      <c r="P23" s="540"/>
      <c r="Q23" s="540"/>
      <c r="R23" s="540"/>
      <c r="S23" s="541"/>
      <c r="T23" s="541"/>
      <c r="U23" s="541"/>
      <c r="V23" s="541"/>
      <c r="W23" s="541"/>
      <c r="X23" s="541"/>
      <c r="Y23" s="541"/>
      <c r="Z23" s="541"/>
      <c r="AA23" s="541"/>
      <c r="AB23" s="541"/>
      <c r="AC23" s="541"/>
      <c r="AD23" s="541"/>
    </row>
    <row r="24" spans="2:20" s="20" customFormat="1" ht="15.75" thickBot="1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47"/>
      <c r="T24" s="47"/>
    </row>
    <row r="25" spans="2:76" s="20" customFormat="1" ht="15.75" thickBot="1">
      <c r="B25" s="542">
        <v>2019</v>
      </c>
      <c r="C25" s="1303" t="s">
        <v>5</v>
      </c>
      <c r="D25" s="1304"/>
      <c r="E25" s="1303" t="s">
        <v>3</v>
      </c>
      <c r="F25" s="1304"/>
      <c r="H25" s="542">
        <v>2018</v>
      </c>
      <c r="I25" s="1303" t="s">
        <v>5</v>
      </c>
      <c r="J25" s="1304"/>
      <c r="K25" s="1303" t="s">
        <v>3</v>
      </c>
      <c r="L25" s="1304"/>
      <c r="N25" s="542">
        <v>2017</v>
      </c>
      <c r="O25" s="1303" t="s">
        <v>5</v>
      </c>
      <c r="P25" s="1304"/>
      <c r="Q25" s="1303" t="s">
        <v>3</v>
      </c>
      <c r="R25" s="1304"/>
      <c r="U25" s="542">
        <v>2016</v>
      </c>
      <c r="V25" s="1303" t="s">
        <v>5</v>
      </c>
      <c r="W25" s="1304"/>
      <c r="X25" s="1303" t="s">
        <v>3</v>
      </c>
      <c r="Y25" s="1304"/>
      <c r="AB25" s="542">
        <v>2015</v>
      </c>
      <c r="AC25" s="1303" t="s">
        <v>5</v>
      </c>
      <c r="AD25" s="1304"/>
      <c r="AE25" s="1303" t="s">
        <v>3</v>
      </c>
      <c r="AF25" s="1304"/>
      <c r="AI25" s="542">
        <v>2014</v>
      </c>
      <c r="AJ25" s="1303" t="s">
        <v>5</v>
      </c>
      <c r="AK25" s="1304"/>
      <c r="AL25" s="1303" t="s">
        <v>3</v>
      </c>
      <c r="AM25" s="1304"/>
      <c r="AP25" s="542">
        <v>2013</v>
      </c>
      <c r="AQ25" s="1303" t="s">
        <v>5</v>
      </c>
      <c r="AR25" s="1304"/>
      <c r="AS25" s="1303" t="s">
        <v>3</v>
      </c>
      <c r="AT25" s="1304"/>
      <c r="AV25" s="542">
        <v>2012</v>
      </c>
      <c r="AW25" s="1303" t="s">
        <v>5</v>
      </c>
      <c r="AX25" s="1304"/>
      <c r="AY25" s="1303" t="s">
        <v>3</v>
      </c>
      <c r="AZ25" s="1304"/>
      <c r="BB25" s="542">
        <v>2011</v>
      </c>
      <c r="BC25" s="1303" t="s">
        <v>5</v>
      </c>
      <c r="BD25" s="1304"/>
      <c r="BE25" s="1303" t="s">
        <v>3</v>
      </c>
      <c r="BF25" s="1304"/>
      <c r="BH25" s="542">
        <v>2010</v>
      </c>
      <c r="BI25" s="1303" t="s">
        <v>5</v>
      </c>
      <c r="BJ25" s="1304"/>
      <c r="BK25" s="1303" t="s">
        <v>3</v>
      </c>
      <c r="BL25" s="1304"/>
      <c r="BN25" s="543">
        <v>2009</v>
      </c>
      <c r="BO25" s="1303" t="s">
        <v>5</v>
      </c>
      <c r="BP25" s="1304"/>
      <c r="BQ25" s="1303" t="s">
        <v>3</v>
      </c>
      <c r="BR25" s="1304"/>
      <c r="BT25" s="542">
        <v>2008</v>
      </c>
      <c r="BU25" s="1303" t="s">
        <v>5</v>
      </c>
      <c r="BV25" s="1304"/>
      <c r="BW25" s="1303" t="s">
        <v>3</v>
      </c>
      <c r="BX25" s="1304"/>
    </row>
    <row r="26" spans="2:76" s="529" customFormat="1" ht="13.5" thickBot="1">
      <c r="B26" s="544"/>
      <c r="C26" s="545" t="s">
        <v>8</v>
      </c>
      <c r="D26" s="546" t="s">
        <v>11</v>
      </c>
      <c r="E26" s="545" t="s">
        <v>8</v>
      </c>
      <c r="F26" s="526" t="s">
        <v>11</v>
      </c>
      <c r="H26" s="544"/>
      <c r="I26" s="545" t="s">
        <v>8</v>
      </c>
      <c r="J26" s="546" t="s">
        <v>11</v>
      </c>
      <c r="K26" s="545" t="s">
        <v>8</v>
      </c>
      <c r="L26" s="526" t="s">
        <v>11</v>
      </c>
      <c r="N26" s="544"/>
      <c r="O26" s="545" t="s">
        <v>8</v>
      </c>
      <c r="P26" s="546" t="s">
        <v>11</v>
      </c>
      <c r="Q26" s="545" t="s">
        <v>8</v>
      </c>
      <c r="R26" s="526" t="s">
        <v>11</v>
      </c>
      <c r="U26" s="544"/>
      <c r="V26" s="545" t="s">
        <v>8</v>
      </c>
      <c r="W26" s="546" t="s">
        <v>11</v>
      </c>
      <c r="X26" s="545" t="s">
        <v>8</v>
      </c>
      <c r="Y26" s="526" t="s">
        <v>11</v>
      </c>
      <c r="AB26" s="544"/>
      <c r="AC26" s="545" t="s">
        <v>8</v>
      </c>
      <c r="AD26" s="546" t="s">
        <v>11</v>
      </c>
      <c r="AE26" s="545" t="s">
        <v>8</v>
      </c>
      <c r="AF26" s="526" t="s">
        <v>11</v>
      </c>
      <c r="AI26" s="544"/>
      <c r="AJ26" s="545" t="s">
        <v>8</v>
      </c>
      <c r="AK26" s="546" t="s">
        <v>11</v>
      </c>
      <c r="AL26" s="545" t="s">
        <v>8</v>
      </c>
      <c r="AM26" s="526" t="s">
        <v>11</v>
      </c>
      <c r="AP26" s="544"/>
      <c r="AQ26" s="545" t="s">
        <v>8</v>
      </c>
      <c r="AR26" s="546" t="s">
        <v>11</v>
      </c>
      <c r="AS26" s="545" t="s">
        <v>8</v>
      </c>
      <c r="AT26" s="526" t="s">
        <v>11</v>
      </c>
      <c r="AV26" s="544"/>
      <c r="AW26" s="545" t="s">
        <v>8</v>
      </c>
      <c r="AX26" s="546" t="s">
        <v>11</v>
      </c>
      <c r="AY26" s="545" t="s">
        <v>8</v>
      </c>
      <c r="AZ26" s="526" t="s">
        <v>11</v>
      </c>
      <c r="BB26" s="544"/>
      <c r="BC26" s="545" t="s">
        <v>8</v>
      </c>
      <c r="BD26" s="546" t="s">
        <v>11</v>
      </c>
      <c r="BE26" s="545" t="s">
        <v>8</v>
      </c>
      <c r="BF26" s="526" t="s">
        <v>11</v>
      </c>
      <c r="BH26" s="544"/>
      <c r="BI26" s="545" t="s">
        <v>8</v>
      </c>
      <c r="BJ26" s="526" t="s">
        <v>11</v>
      </c>
      <c r="BK26" s="545" t="s">
        <v>8</v>
      </c>
      <c r="BL26" s="526" t="s">
        <v>11</v>
      </c>
      <c r="BN26" s="547"/>
      <c r="BO26" s="425" t="s">
        <v>8</v>
      </c>
      <c r="BP26" s="548" t="s">
        <v>11</v>
      </c>
      <c r="BQ26" s="549" t="s">
        <v>8</v>
      </c>
      <c r="BR26" s="426" t="s">
        <v>11</v>
      </c>
      <c r="BT26" s="544"/>
      <c r="BU26" s="545" t="s">
        <v>8</v>
      </c>
      <c r="BV26" s="526" t="s">
        <v>11</v>
      </c>
      <c r="BW26" s="545" t="s">
        <v>8</v>
      </c>
      <c r="BX26" s="526" t="s">
        <v>11</v>
      </c>
    </row>
    <row r="27" spans="2:76" s="20" customFormat="1" ht="15">
      <c r="B27" s="555">
        <v>43466</v>
      </c>
      <c r="C27" s="1019">
        <v>3.4301044361406685</v>
      </c>
      <c r="D27" s="120">
        <v>3.4301044361406685</v>
      </c>
      <c r="E27" s="532">
        <v>1.4904914629439991</v>
      </c>
      <c r="F27" s="120">
        <v>1.4904914629439991</v>
      </c>
      <c r="H27" s="555">
        <v>43101</v>
      </c>
      <c r="I27" s="1019">
        <v>3.1234198366801413</v>
      </c>
      <c r="J27" s="120">
        <v>3.1234198366801413</v>
      </c>
      <c r="K27" s="552">
        <v>0.0972425735979554</v>
      </c>
      <c r="L27" s="553">
        <v>0.0972425735979554</v>
      </c>
      <c r="N27" s="550">
        <v>42736</v>
      </c>
      <c r="O27" s="532">
        <v>-2.60890730426121</v>
      </c>
      <c r="P27" s="120">
        <v>-2.60890730426121</v>
      </c>
      <c r="Q27" s="121">
        <v>-1.0309550176659688</v>
      </c>
      <c r="R27" s="120">
        <v>-1.0309550176659688</v>
      </c>
      <c r="U27" s="550">
        <v>42370</v>
      </c>
      <c r="V27" s="532">
        <v>2.5327916424840557</v>
      </c>
      <c r="W27" s="120">
        <v>2.5327916424840557</v>
      </c>
      <c r="X27" s="121">
        <v>2.0476254540562344</v>
      </c>
      <c r="Y27" s="120">
        <v>2.0476254540562344</v>
      </c>
      <c r="AB27" s="550">
        <v>42005</v>
      </c>
      <c r="AC27" s="532">
        <v>0.9373169302870465</v>
      </c>
      <c r="AD27" s="120">
        <v>0.9373169302870465</v>
      </c>
      <c r="AE27" s="121">
        <v>-3.1783248664843167</v>
      </c>
      <c r="AF27" s="120">
        <v>-3.1783248664843167</v>
      </c>
      <c r="AI27" s="550">
        <v>41640</v>
      </c>
      <c r="AJ27" s="532">
        <v>2.4056632071509876</v>
      </c>
      <c r="AK27" s="120">
        <v>2.4056632071509876</v>
      </c>
      <c r="AL27" s="121">
        <v>1.80347434027317</v>
      </c>
      <c r="AM27" s="120">
        <v>1.80347434027317</v>
      </c>
      <c r="AP27" s="550">
        <v>41275</v>
      </c>
      <c r="AQ27" s="532">
        <v>4.488184040619325</v>
      </c>
      <c r="AR27" s="120">
        <v>4.488184040619325</v>
      </c>
      <c r="AS27" s="121">
        <v>0.7784524365561207</v>
      </c>
      <c r="AT27" s="120">
        <v>0.7784524365561207</v>
      </c>
      <c r="AV27" s="550">
        <v>40909</v>
      </c>
      <c r="AW27" s="532">
        <v>6.723307465881723</v>
      </c>
      <c r="AX27" s="120">
        <v>6.723307465881723</v>
      </c>
      <c r="AY27" s="121">
        <v>3.3467417538213917</v>
      </c>
      <c r="AZ27" s="120">
        <v>3.3467417538213917</v>
      </c>
      <c r="BB27" s="550">
        <v>40544</v>
      </c>
      <c r="BC27" s="532">
        <v>5.149127743387738</v>
      </c>
      <c r="BD27" s="120">
        <v>5.149127743387738</v>
      </c>
      <c r="BE27" s="121">
        <v>5.0540906017579434</v>
      </c>
      <c r="BF27" s="120">
        <v>5.0540906017579434</v>
      </c>
      <c r="BH27" s="551">
        <v>40179</v>
      </c>
      <c r="BI27" s="552">
        <v>1.9</v>
      </c>
      <c r="BJ27" s="553">
        <v>1.9</v>
      </c>
      <c r="BK27" s="554">
        <v>-2.6</v>
      </c>
      <c r="BL27" s="553">
        <v>-2.6000000000000023</v>
      </c>
      <c r="BN27" s="551">
        <v>39814</v>
      </c>
      <c r="BO27" s="552">
        <v>-1.9688190057313704</v>
      </c>
      <c r="BP27" s="553">
        <v>-1.9688190057313704</v>
      </c>
      <c r="BQ27" s="554">
        <v>-9.476584786237064</v>
      </c>
      <c r="BR27" s="553">
        <v>-9.476584786237064</v>
      </c>
      <c r="BT27" s="551">
        <v>39448</v>
      </c>
      <c r="BU27" s="552">
        <v>4.093248061260213</v>
      </c>
      <c r="BV27" s="553">
        <v>4.093248061260213</v>
      </c>
      <c r="BW27" s="554">
        <v>1.8410309773473132</v>
      </c>
      <c r="BX27" s="553">
        <v>1.8410309773473132</v>
      </c>
    </row>
    <row r="28" spans="2:76" s="20" customFormat="1" ht="15">
      <c r="B28" s="555">
        <v>43497</v>
      </c>
      <c r="C28" s="193">
        <v>4.112992050569875</v>
      </c>
      <c r="D28" s="125">
        <v>3.7612668185842635</v>
      </c>
      <c r="E28" s="118">
        <v>0.8739109880461893</v>
      </c>
      <c r="F28" s="125">
        <v>1.1844910107388529</v>
      </c>
      <c r="H28" s="555">
        <v>43132</v>
      </c>
      <c r="I28" s="193">
        <v>1.0293068205184053</v>
      </c>
      <c r="J28" s="125">
        <v>2.097158048540493</v>
      </c>
      <c r="K28" s="118">
        <v>-0.9127775472783872</v>
      </c>
      <c r="L28" s="125">
        <v>-0.40657733982254474</v>
      </c>
      <c r="N28" s="555">
        <v>42767</v>
      </c>
      <c r="O28" s="193">
        <v>-5.62686558645763</v>
      </c>
      <c r="P28" s="125">
        <v>-4.11166401896118</v>
      </c>
      <c r="Q28" s="118">
        <v>-5.610298390560664</v>
      </c>
      <c r="R28" s="125">
        <v>-3.369460034836469</v>
      </c>
      <c r="U28" s="555">
        <v>42401</v>
      </c>
      <c r="V28" s="193">
        <v>4.930530602467376</v>
      </c>
      <c r="W28" s="125">
        <v>3.7128625324216014</v>
      </c>
      <c r="X28" s="118">
        <v>5.953687592022483</v>
      </c>
      <c r="Y28" s="125">
        <v>4.005636070853447</v>
      </c>
      <c r="AB28" s="555">
        <v>42036</v>
      </c>
      <c r="AC28" s="193">
        <v>-0.48867699642431983</v>
      </c>
      <c r="AD28" s="125">
        <v>0.2304283604136037</v>
      </c>
      <c r="AE28" s="118">
        <v>-0.24035251702496652</v>
      </c>
      <c r="AF28" s="125">
        <v>-1.7275484636687155</v>
      </c>
      <c r="AI28" s="555">
        <v>41671</v>
      </c>
      <c r="AJ28" s="193">
        <v>9.823941357418665</v>
      </c>
      <c r="AK28" s="125">
        <v>5.953424314511069</v>
      </c>
      <c r="AL28" s="118">
        <v>1.052489542571844</v>
      </c>
      <c r="AM28" s="125">
        <v>1.4312466559657455</v>
      </c>
      <c r="AP28" s="555">
        <v>41306</v>
      </c>
      <c r="AQ28" s="193">
        <v>-1.0875898232666548</v>
      </c>
      <c r="AR28" s="125">
        <v>1.7452229299363076</v>
      </c>
      <c r="AS28" s="118">
        <v>-2.1382321939466986</v>
      </c>
      <c r="AT28" s="125">
        <v>-0.7042253521126973</v>
      </c>
      <c r="AV28" s="555">
        <v>40940</v>
      </c>
      <c r="AW28" s="193">
        <v>9.974369927381478</v>
      </c>
      <c r="AX28" s="125">
        <v>8.298268607298077</v>
      </c>
      <c r="AY28" s="118">
        <v>5.529953917050712</v>
      </c>
      <c r="AZ28" s="125">
        <v>4.445155100735532</v>
      </c>
      <c r="BB28" s="555">
        <v>40575</v>
      </c>
      <c r="BC28" s="193">
        <v>-1.0636049869690911</v>
      </c>
      <c r="BD28" s="125">
        <v>2.0448386302044597</v>
      </c>
      <c r="BE28" s="118">
        <v>3.605531774777737</v>
      </c>
      <c r="BF28" s="125">
        <v>4.320266889074231</v>
      </c>
      <c r="BH28" s="556">
        <v>40210</v>
      </c>
      <c r="BI28" s="557">
        <v>5.7</v>
      </c>
      <c r="BJ28" s="558">
        <v>3.7</v>
      </c>
      <c r="BK28" s="559">
        <v>1</v>
      </c>
      <c r="BL28" s="558">
        <v>-0.8</v>
      </c>
      <c r="BN28" s="556">
        <v>39845</v>
      </c>
      <c r="BO28" s="557">
        <v>-2.415851298677385</v>
      </c>
      <c r="BP28" s="558">
        <v>-2.2470262719161638</v>
      </c>
      <c r="BQ28" s="559">
        <v>-9.157394436238508</v>
      </c>
      <c r="BR28" s="558">
        <v>-9.309941003601663</v>
      </c>
      <c r="BT28" s="556">
        <v>39479</v>
      </c>
      <c r="BU28" s="557">
        <v>3.9312546784728175</v>
      </c>
      <c r="BV28" s="558">
        <v>4.0757383107263845</v>
      </c>
      <c r="BW28" s="559">
        <v>3.992377028977856</v>
      </c>
      <c r="BX28" s="558">
        <v>2.95298562975872</v>
      </c>
    </row>
    <row r="29" spans="2:76" s="20" customFormat="1" ht="15">
      <c r="B29" s="555">
        <v>43525</v>
      </c>
      <c r="C29" s="193">
        <v>4.6802175398443335</v>
      </c>
      <c r="D29" s="125">
        <v>4.076659968198171</v>
      </c>
      <c r="E29" s="118">
        <v>3.784898843004858</v>
      </c>
      <c r="F29" s="125">
        <v>2.0776763120255337</v>
      </c>
      <c r="H29" s="555">
        <v>43160</v>
      </c>
      <c r="I29" s="193">
        <v>3.001710849302208</v>
      </c>
      <c r="J29" s="125">
        <v>2.4058136265658447</v>
      </c>
      <c r="K29" s="118">
        <v>-3.209524400074404</v>
      </c>
      <c r="L29" s="125">
        <v>-1.3874543229379088</v>
      </c>
      <c r="N29" s="555">
        <v>42795</v>
      </c>
      <c r="O29" s="193">
        <v>0.012017442459333338</v>
      </c>
      <c r="P29" s="125">
        <v>-2.7433287190267053</v>
      </c>
      <c r="Q29" s="118">
        <v>3.601346489875623</v>
      </c>
      <c r="R29" s="125">
        <v>-1.0393313921028158</v>
      </c>
      <c r="U29" s="555">
        <v>42430</v>
      </c>
      <c r="V29" s="193">
        <v>-3.20926110557217</v>
      </c>
      <c r="W29" s="125">
        <v>1.3087222500096196</v>
      </c>
      <c r="X29" s="118">
        <v>-2.8799600698777073</v>
      </c>
      <c r="Y29" s="125">
        <v>1.5978706693428713</v>
      </c>
      <c r="AB29" s="555">
        <v>42064</v>
      </c>
      <c r="AC29" s="193">
        <v>2.2541912097870487</v>
      </c>
      <c r="AD29" s="125">
        <v>0.9241641750475704</v>
      </c>
      <c r="AE29" s="118">
        <v>-2.6600267217296247</v>
      </c>
      <c r="AF29" s="125">
        <v>-2.0556434035642335</v>
      </c>
      <c r="AI29" s="555">
        <v>41699</v>
      </c>
      <c r="AJ29" s="193">
        <v>7.070952092177074</v>
      </c>
      <c r="AK29" s="125">
        <v>6.33387010198605</v>
      </c>
      <c r="AL29" s="118">
        <v>6.068023705230607</v>
      </c>
      <c r="AM29" s="125">
        <v>3.0157612045434323</v>
      </c>
      <c r="AP29" s="555">
        <v>41334</v>
      </c>
      <c r="AQ29" s="193">
        <v>2.645502645502651</v>
      </c>
      <c r="AR29" s="125">
        <v>2.049931528494686</v>
      </c>
      <c r="AS29" s="118">
        <v>0.867354568565859</v>
      </c>
      <c r="AT29" s="125">
        <v>-0.17214318262368522</v>
      </c>
      <c r="AV29" s="555">
        <v>40969</v>
      </c>
      <c r="AW29" s="193">
        <v>3.458268933539421</v>
      </c>
      <c r="AX29" s="125">
        <v>6.610215174520473</v>
      </c>
      <c r="AY29" s="118">
        <v>-3.93621606091078</v>
      </c>
      <c r="AZ29" s="125">
        <v>1.448456520622532</v>
      </c>
      <c r="BB29" s="555">
        <v>40603</v>
      </c>
      <c r="BC29" s="193">
        <v>-1.145912910618796</v>
      </c>
      <c r="BD29" s="125">
        <v>0.9088642596495777</v>
      </c>
      <c r="BE29" s="118">
        <v>3.6788799523383986</v>
      </c>
      <c r="BF29" s="125">
        <v>4.090034217279737</v>
      </c>
      <c r="BH29" s="556">
        <v>40238</v>
      </c>
      <c r="BI29" s="560">
        <v>9.3</v>
      </c>
      <c r="BJ29" s="561">
        <v>5.670425326334949</v>
      </c>
      <c r="BK29" s="559">
        <v>4.9</v>
      </c>
      <c r="BL29" s="558">
        <v>1.1621914623529461</v>
      </c>
      <c r="BN29" s="556">
        <v>39873</v>
      </c>
      <c r="BO29" s="560">
        <v>7.212948511350414</v>
      </c>
      <c r="BP29" s="561">
        <v>0.7798296198019639</v>
      </c>
      <c r="BQ29" s="559">
        <v>-4.298532378103914</v>
      </c>
      <c r="BR29" s="558">
        <v>-7.6926185042463295</v>
      </c>
      <c r="BT29" s="556">
        <v>39508</v>
      </c>
      <c r="BU29" s="560">
        <v>-9.248529530686934</v>
      </c>
      <c r="BV29" s="561">
        <v>-0.6116895602055306</v>
      </c>
      <c r="BW29" s="559">
        <v>-7.4112237406458</v>
      </c>
      <c r="BX29" s="558">
        <v>-0.6365742461777124</v>
      </c>
    </row>
    <row r="30" spans="2:76" s="20" customFormat="1" ht="15">
      <c r="B30" s="555">
        <v>43556</v>
      </c>
      <c r="C30" s="193">
        <v>2.6553873452342502</v>
      </c>
      <c r="D30" s="125">
        <v>3.7181075444181477</v>
      </c>
      <c r="E30" s="562">
        <v>-1.0941170462669736</v>
      </c>
      <c r="F30" s="563">
        <v>1.2645923947727677</v>
      </c>
      <c r="H30" s="555">
        <v>43191</v>
      </c>
      <c r="I30" s="193">
        <v>6.140024708831593</v>
      </c>
      <c r="J30" s="125">
        <v>3.3229344339080535</v>
      </c>
      <c r="K30" s="562">
        <v>6.31268917029737</v>
      </c>
      <c r="L30" s="563">
        <v>0.4781337656486917</v>
      </c>
      <c r="N30" s="555">
        <v>42826</v>
      </c>
      <c r="O30" s="193">
        <v>-1.0967370737465232</v>
      </c>
      <c r="P30" s="125">
        <v>-2.3440264436561997</v>
      </c>
      <c r="Q30" s="562">
        <v>-3.792063305519644</v>
      </c>
      <c r="R30" s="563">
        <v>-1.720621931789179</v>
      </c>
      <c r="U30" s="555">
        <v>42461</v>
      </c>
      <c r="V30" s="193">
        <v>0.8138491897386801</v>
      </c>
      <c r="W30" s="125">
        <v>1.1882686849574275</v>
      </c>
      <c r="X30" s="562">
        <v>0.36828309305372287</v>
      </c>
      <c r="Y30" s="563">
        <v>1.2907555322770659</v>
      </c>
      <c r="AB30" s="555">
        <v>42095</v>
      </c>
      <c r="AC30" s="193">
        <v>-0.2802623732856335</v>
      </c>
      <c r="AD30" s="125">
        <v>0.628332063975634</v>
      </c>
      <c r="AE30" s="562">
        <v>-0.7285974499089298</v>
      </c>
      <c r="AF30" s="563">
        <v>-1.7275213125301336</v>
      </c>
      <c r="AI30" s="555">
        <v>41730</v>
      </c>
      <c r="AJ30" s="193">
        <v>-2.6302037972478653</v>
      </c>
      <c r="AK30" s="125">
        <v>3.982577176710689</v>
      </c>
      <c r="AL30" s="562">
        <v>-5.169648365206658</v>
      </c>
      <c r="AM30" s="563">
        <v>0.8631039293941933</v>
      </c>
      <c r="AP30" s="555">
        <v>41365</v>
      </c>
      <c r="AQ30" s="193">
        <v>9.373213945513426</v>
      </c>
      <c r="AR30" s="125">
        <v>3.8742643801809917</v>
      </c>
      <c r="AS30" s="562">
        <v>0.9480034472852505</v>
      </c>
      <c r="AT30" s="563">
        <v>0.11979186164039479</v>
      </c>
      <c r="AV30" s="555">
        <v>41000</v>
      </c>
      <c r="AW30" s="193">
        <v>6.947840260798688</v>
      </c>
      <c r="AX30" s="125">
        <v>6.69412280997872</v>
      </c>
      <c r="AY30" s="562">
        <v>7.157149453593958</v>
      </c>
      <c r="AZ30" s="563">
        <v>2.8768389432334507</v>
      </c>
      <c r="BB30" s="555">
        <v>40634</v>
      </c>
      <c r="BC30" s="193">
        <v>0.3065603923972926</v>
      </c>
      <c r="BD30" s="125">
        <v>0.7585034013605441</v>
      </c>
      <c r="BE30" s="562">
        <v>5.112441352531949</v>
      </c>
      <c r="BF30" s="563">
        <v>4.343982318665884</v>
      </c>
      <c r="BH30" s="556">
        <v>40269</v>
      </c>
      <c r="BI30" s="557">
        <v>6.6</v>
      </c>
      <c r="BJ30" s="558">
        <v>5.9</v>
      </c>
      <c r="BK30" s="559">
        <v>3.3</v>
      </c>
      <c r="BL30" s="558">
        <v>1.6845081776416526</v>
      </c>
      <c r="BN30" s="556">
        <v>39904</v>
      </c>
      <c r="BO30" s="557">
        <v>-4.676257292628449</v>
      </c>
      <c r="BP30" s="558">
        <v>-0.6218308701611108</v>
      </c>
      <c r="BQ30" s="559">
        <v>-13.823038830168777</v>
      </c>
      <c r="BR30" s="558">
        <v>-9.269565816662839</v>
      </c>
      <c r="BT30" s="556">
        <v>39539</v>
      </c>
      <c r="BU30" s="557">
        <v>5.7567676849844105</v>
      </c>
      <c r="BV30" s="558">
        <v>0.9254398676246467</v>
      </c>
      <c r="BW30" s="559">
        <v>6.044623259266713</v>
      </c>
      <c r="BX30" s="558">
        <v>1.0002997531247004</v>
      </c>
    </row>
    <row r="31" spans="2:76" s="20" customFormat="1" ht="15">
      <c r="B31" s="555">
        <v>43586</v>
      </c>
      <c r="C31" s="193">
        <v>4.807045373738461</v>
      </c>
      <c r="D31" s="125">
        <v>3.9432347892169206</v>
      </c>
      <c r="E31" s="118">
        <v>6.452843626004667</v>
      </c>
      <c r="F31" s="125">
        <v>2.3264833348517033</v>
      </c>
      <c r="H31" s="555">
        <v>43221</v>
      </c>
      <c r="I31" s="193">
        <v>4.581986671624283</v>
      </c>
      <c r="J31" s="125">
        <v>3.580744799603619</v>
      </c>
      <c r="K31" s="118">
        <v>0.8916314931940894</v>
      </c>
      <c r="L31" s="125">
        <v>0.5624977096998718</v>
      </c>
      <c r="N31" s="555">
        <v>42856</v>
      </c>
      <c r="O31" s="193">
        <v>0.17994166222543573</v>
      </c>
      <c r="P31" s="125">
        <v>-1.8376134710796022</v>
      </c>
      <c r="Q31" s="118">
        <v>-1.2378997516598211</v>
      </c>
      <c r="R31" s="125">
        <v>-1.6225180058040967</v>
      </c>
      <c r="U31" s="555">
        <v>42491</v>
      </c>
      <c r="V31" s="193">
        <v>-4.325346784363182</v>
      </c>
      <c r="W31" s="125">
        <v>0.031629554655854264</v>
      </c>
      <c r="X31" s="118">
        <v>-1.0109118274175266</v>
      </c>
      <c r="Y31" s="125">
        <v>0.8143609978972455</v>
      </c>
      <c r="AB31" s="555">
        <v>42125</v>
      </c>
      <c r="AC31" s="193">
        <v>2.2422781546050707</v>
      </c>
      <c r="AD31" s="125">
        <v>0.962666202171536</v>
      </c>
      <c r="AE31" s="118">
        <v>-4.136106769267778</v>
      </c>
      <c r="AF31" s="125">
        <v>-2.235927110298952</v>
      </c>
      <c r="AI31" s="555">
        <v>41760</v>
      </c>
      <c r="AJ31" s="193">
        <v>2.287844036697262</v>
      </c>
      <c r="AK31" s="125">
        <v>3.6269118301825554</v>
      </c>
      <c r="AL31" s="118">
        <v>1.3403192396734598</v>
      </c>
      <c r="AM31" s="125">
        <v>0.9634602572643702</v>
      </c>
      <c r="AP31" s="555">
        <v>41395</v>
      </c>
      <c r="AQ31" s="193">
        <v>3.3665244191559918</v>
      </c>
      <c r="AR31" s="125">
        <v>3.767294340942029</v>
      </c>
      <c r="AS31" s="118">
        <v>0.66</v>
      </c>
      <c r="AT31" s="125">
        <v>0.9</v>
      </c>
      <c r="AV31" s="555">
        <v>41030</v>
      </c>
      <c r="AW31" s="193">
        <v>7.643230828122993</v>
      </c>
      <c r="AX31" s="125">
        <v>6.8926855312333</v>
      </c>
      <c r="AY31" s="118">
        <v>1.386110317233502</v>
      </c>
      <c r="AZ31" s="125">
        <v>2.5603688872709585</v>
      </c>
      <c r="BB31" s="555">
        <v>40664</v>
      </c>
      <c r="BC31" s="193">
        <v>2.3842184336011485</v>
      </c>
      <c r="BD31" s="125">
        <v>1.0943340215088693</v>
      </c>
      <c r="BE31" s="118">
        <v>6.7419158023184655</v>
      </c>
      <c r="BF31" s="125">
        <v>4.843993511656763</v>
      </c>
      <c r="BH31" s="556">
        <v>40299</v>
      </c>
      <c r="BI31" s="557">
        <v>7.8</v>
      </c>
      <c r="BJ31" s="558">
        <v>5.9</v>
      </c>
      <c r="BK31" s="559">
        <v>2.6</v>
      </c>
      <c r="BL31" s="558">
        <v>1.8690082551657161</v>
      </c>
      <c r="BN31" s="556">
        <v>39934</v>
      </c>
      <c r="BO31" s="557">
        <v>-1.1897310279323725</v>
      </c>
      <c r="BP31" s="558">
        <v>-0.7378088466453159</v>
      </c>
      <c r="BQ31" s="559">
        <v>-6.805299846650048</v>
      </c>
      <c r="BR31" s="558">
        <v>-8.783481127075266</v>
      </c>
      <c r="BT31" s="556">
        <v>39569</v>
      </c>
      <c r="BU31" s="557">
        <v>0.4133575146689594</v>
      </c>
      <c r="BV31" s="558">
        <v>0.8165917627600692</v>
      </c>
      <c r="BW31" s="559">
        <v>-3.499650777021124</v>
      </c>
      <c r="BX31" s="558">
        <v>0.07974545750051298</v>
      </c>
    </row>
    <row r="32" spans="2:76" s="20" customFormat="1" ht="15">
      <c r="B32" s="555">
        <v>43617</v>
      </c>
      <c r="C32" s="193"/>
      <c r="D32" s="125"/>
      <c r="E32" s="118"/>
      <c r="F32" s="125"/>
      <c r="H32" s="555">
        <v>43252</v>
      </c>
      <c r="I32" s="193">
        <v>4.867246268132064</v>
      </c>
      <c r="J32" s="125">
        <v>3.795104570856811</v>
      </c>
      <c r="K32" s="118">
        <v>1.4394872406075843</v>
      </c>
      <c r="L32" s="125">
        <v>0.7072311985995228</v>
      </c>
      <c r="N32" s="555">
        <v>42887</v>
      </c>
      <c r="O32" s="193">
        <v>-0.3415519888835039</v>
      </c>
      <c r="P32" s="125">
        <v>-1.5914627585994934</v>
      </c>
      <c r="Q32" s="118">
        <v>-2.6128786804059834</v>
      </c>
      <c r="R32" s="125">
        <v>-1.7873471192523582</v>
      </c>
      <c r="U32" s="555">
        <v>42522</v>
      </c>
      <c r="V32" s="193">
        <v>-0.3855996277771334</v>
      </c>
      <c r="W32" s="125">
        <v>-0.03725825347136169</v>
      </c>
      <c r="X32" s="118">
        <v>0.4521311050654342</v>
      </c>
      <c r="Y32" s="125">
        <v>0.7538927335640322</v>
      </c>
      <c r="AB32" s="555">
        <v>42156</v>
      </c>
      <c r="AC32" s="193">
        <v>1.12333117685115</v>
      </c>
      <c r="AD32" s="125">
        <v>0.9891580519405085</v>
      </c>
      <c r="AE32" s="118">
        <v>0.14270887389724596</v>
      </c>
      <c r="AF32" s="125">
        <v>-1.8467416684355809</v>
      </c>
      <c r="AI32" s="555">
        <v>41791</v>
      </c>
      <c r="AJ32" s="193">
        <v>3.930317848410758</v>
      </c>
      <c r="AK32" s="125">
        <v>3.676818049285635</v>
      </c>
      <c r="AL32" s="118">
        <v>-2.170326183525828</v>
      </c>
      <c r="AM32" s="125">
        <v>0.4370536190171581</v>
      </c>
      <c r="AP32" s="555">
        <v>41426</v>
      </c>
      <c r="AQ32" s="193">
        <v>0.33116644180057886</v>
      </c>
      <c r="AR32" s="125">
        <v>3.186015146799459</v>
      </c>
      <c r="AS32" s="118">
        <v>-1.2575888985255745</v>
      </c>
      <c r="AT32" s="125">
        <v>2.595393606050189</v>
      </c>
      <c r="AV32" s="555">
        <v>41061</v>
      </c>
      <c r="AW32" s="193">
        <v>8.043996819507004</v>
      </c>
      <c r="AX32" s="125">
        <v>7.085721903746167</v>
      </c>
      <c r="AY32" s="118">
        <v>4.770558836892325</v>
      </c>
      <c r="AZ32" s="125">
        <v>2.9292086840043474</v>
      </c>
      <c r="BB32" s="555">
        <v>40695</v>
      </c>
      <c r="BC32" s="193">
        <v>2.7225701061802443</v>
      </c>
      <c r="BD32" s="125">
        <v>1.3637233814934646</v>
      </c>
      <c r="BE32" s="118">
        <v>3.38186942226395</v>
      </c>
      <c r="BF32" s="125">
        <v>4.597123823622717</v>
      </c>
      <c r="BH32" s="556">
        <v>40330</v>
      </c>
      <c r="BI32" s="557">
        <v>5.6</v>
      </c>
      <c r="BJ32" s="558">
        <v>5.9</v>
      </c>
      <c r="BK32" s="559">
        <v>5.9</v>
      </c>
      <c r="BL32" s="558">
        <v>2.5312099416619827</v>
      </c>
      <c r="BN32" s="556">
        <v>39965</v>
      </c>
      <c r="BO32" s="557">
        <v>-2.2039297934653774</v>
      </c>
      <c r="BP32" s="558">
        <v>-0.9825613432155507</v>
      </c>
      <c r="BQ32" s="559">
        <v>-8.950571134702612</v>
      </c>
      <c r="BR32" s="558">
        <v>-8.810972359619418</v>
      </c>
      <c r="BT32" s="556">
        <v>39600</v>
      </c>
      <c r="BU32" s="557">
        <v>0.9051822106827387</v>
      </c>
      <c r="BV32" s="558">
        <v>0.8300137499584537</v>
      </c>
      <c r="BW32" s="559">
        <v>-3.493375311557123</v>
      </c>
      <c r="BX32" s="558">
        <v>-0.5262131415354587</v>
      </c>
    </row>
    <row r="33" spans="2:76" ht="15">
      <c r="B33" s="555">
        <v>43647</v>
      </c>
      <c r="C33" s="193"/>
      <c r="D33" s="125"/>
      <c r="E33" s="118"/>
      <c r="F33" s="125"/>
      <c r="H33" s="555">
        <v>43282</v>
      </c>
      <c r="I33" s="193">
        <v>6.572242853441579</v>
      </c>
      <c r="J33" s="125">
        <v>4.19769470248974</v>
      </c>
      <c r="K33" s="118">
        <v>3.1039241725906885</v>
      </c>
      <c r="L33" s="125">
        <v>1.051715587660107</v>
      </c>
      <c r="N33" s="555">
        <v>42917</v>
      </c>
      <c r="O33" s="193">
        <v>3.009904513374062</v>
      </c>
      <c r="P33" s="125">
        <v>-0.9500645666921881</v>
      </c>
      <c r="Q33" s="118">
        <v>6.289699838086915</v>
      </c>
      <c r="R33" s="125">
        <v>-0.702781953629783</v>
      </c>
      <c r="U33" s="555">
        <v>42552</v>
      </c>
      <c r="V33" s="193">
        <v>-6.31216313830083</v>
      </c>
      <c r="W33" s="125">
        <v>-0.9618864371392477</v>
      </c>
      <c r="X33" s="118">
        <v>-11.118081180811812</v>
      </c>
      <c r="Y33" s="125">
        <v>-1.0213352951995547</v>
      </c>
      <c r="AB33" s="555">
        <v>42186</v>
      </c>
      <c r="AC33" s="193">
        <v>1.3629963390594302</v>
      </c>
      <c r="AD33" s="125">
        <v>1.0440710497795491</v>
      </c>
      <c r="AE33" s="118">
        <v>-1.85900531144374</v>
      </c>
      <c r="AF33" s="125">
        <v>-1.848575658013496</v>
      </c>
      <c r="AI33" s="555">
        <v>41821</v>
      </c>
      <c r="AJ33" s="193">
        <v>2.75478905029225</v>
      </c>
      <c r="AK33" s="125">
        <v>3.5403460681856957</v>
      </c>
      <c r="AL33" s="118">
        <v>0.6806028196402636</v>
      </c>
      <c r="AM33" s="125">
        <v>0.47340068561476656</v>
      </c>
      <c r="AP33" s="555">
        <v>41456</v>
      </c>
      <c r="AQ33" s="193">
        <v>3.2691847956012543</v>
      </c>
      <c r="AR33" s="125">
        <v>3.19831686144163</v>
      </c>
      <c r="AS33" s="118">
        <v>1.0443127293254362</v>
      </c>
      <c r="AT33" s="125">
        <v>2.3655149334894876</v>
      </c>
      <c r="AV33" s="555">
        <v>41091</v>
      </c>
      <c r="AW33" s="193">
        <v>7.746796316569005</v>
      </c>
      <c r="AX33" s="125">
        <v>7.182990496584263</v>
      </c>
      <c r="AY33" s="118">
        <v>5.919282511210766</v>
      </c>
      <c r="AZ33" s="125">
        <v>3.3616533713816343</v>
      </c>
      <c r="BB33" s="555">
        <v>40725</v>
      </c>
      <c r="BC33" s="193">
        <v>2.4610715228292612</v>
      </c>
      <c r="BD33" s="125">
        <v>1.5237069172830964</v>
      </c>
      <c r="BE33" s="118">
        <v>0.43537006455487415</v>
      </c>
      <c r="BF33" s="125">
        <v>3.9740160489109666</v>
      </c>
      <c r="BH33" s="556">
        <v>40360</v>
      </c>
      <c r="BI33" s="557">
        <v>2</v>
      </c>
      <c r="BJ33" s="558">
        <v>5.3</v>
      </c>
      <c r="BK33" s="559">
        <v>4.7</v>
      </c>
      <c r="BL33" s="558">
        <v>2.8429365543262586</v>
      </c>
      <c r="BN33" s="556">
        <v>39995</v>
      </c>
      <c r="BO33" s="557">
        <v>-1.128977012986752</v>
      </c>
      <c r="BP33" s="558">
        <v>-1.0021704712621329</v>
      </c>
      <c r="BQ33" s="559">
        <v>-10.101531954763765</v>
      </c>
      <c r="BR33" s="558">
        <v>-8.998743795419573</v>
      </c>
      <c r="BT33" s="556">
        <v>39630</v>
      </c>
      <c r="BU33" s="557">
        <v>3.5946761098726228</v>
      </c>
      <c r="BV33" s="558">
        <v>1.2348271338229182</v>
      </c>
      <c r="BW33" s="559">
        <v>-0.30641239966303635</v>
      </c>
      <c r="BX33" s="558">
        <v>-0.49429325192728024</v>
      </c>
    </row>
    <row r="34" spans="2:76" ht="15">
      <c r="B34" s="555">
        <v>43678</v>
      </c>
      <c r="C34" s="193"/>
      <c r="D34" s="125"/>
      <c r="E34" s="193"/>
      <c r="F34" s="125"/>
      <c r="H34" s="555">
        <v>43313</v>
      </c>
      <c r="I34" s="193">
        <v>7.253831091672858</v>
      </c>
      <c r="J34" s="125">
        <v>4.595434622725825</v>
      </c>
      <c r="K34" s="193">
        <v>4.056460588890021</v>
      </c>
      <c r="L34" s="125">
        <v>1.4389929396882106</v>
      </c>
      <c r="N34" s="555">
        <v>42948</v>
      </c>
      <c r="O34" s="193">
        <v>-1.720441898078351</v>
      </c>
      <c r="P34" s="125">
        <v>-1.0510080122299148</v>
      </c>
      <c r="Q34" s="193">
        <v>-5.251300242072721</v>
      </c>
      <c r="R34" s="125">
        <v>-1.313399603920895</v>
      </c>
      <c r="U34" s="555">
        <v>42583</v>
      </c>
      <c r="V34" s="193">
        <v>2.497892666479351</v>
      </c>
      <c r="W34" s="125">
        <v>-0.521903809047386</v>
      </c>
      <c r="X34" s="118">
        <v>2.702769230769242</v>
      </c>
      <c r="Y34" s="125">
        <v>-0.5371629730378413</v>
      </c>
      <c r="AB34" s="555">
        <v>42217</v>
      </c>
      <c r="AC34" s="193">
        <v>0.3213440072161511</v>
      </c>
      <c r="AD34" s="125">
        <v>0.9515839291254213</v>
      </c>
      <c r="AE34" s="118">
        <v>1.7660320641282645</v>
      </c>
      <c r="AF34" s="125">
        <v>-1.3932279339833875</v>
      </c>
      <c r="AI34" s="555">
        <v>41852</v>
      </c>
      <c r="AJ34" s="193">
        <v>2.4565781189531455</v>
      </c>
      <c r="AK34" s="125">
        <v>3.400379104635709</v>
      </c>
      <c r="AL34" s="118">
        <v>-0.7705692269450726</v>
      </c>
      <c r="AM34" s="125">
        <v>0.31497807815885626</v>
      </c>
      <c r="AP34" s="555">
        <v>41487</v>
      </c>
      <c r="AQ34" s="193">
        <v>1.7921083731677667</v>
      </c>
      <c r="AR34" s="125">
        <v>3.01452625415064</v>
      </c>
      <c r="AS34" s="118">
        <v>-0.7312949133436719</v>
      </c>
      <c r="AT34" s="125">
        <v>1.9652515980986607</v>
      </c>
      <c r="AV34" s="555">
        <v>41122</v>
      </c>
      <c r="AW34" s="193">
        <v>4.644680981972549</v>
      </c>
      <c r="AX34" s="125">
        <v>6.844261622083203</v>
      </c>
      <c r="AY34" s="118">
        <v>2.2327859406511052</v>
      </c>
      <c r="AZ34" s="125">
        <v>3.2143461343258295</v>
      </c>
      <c r="BB34" s="555">
        <v>40756</v>
      </c>
      <c r="BC34" s="193">
        <v>5.415747827214945</v>
      </c>
      <c r="BD34" s="125">
        <v>2.026387434554966</v>
      </c>
      <c r="BE34" s="118">
        <v>3.642878471185451</v>
      </c>
      <c r="BF34" s="125">
        <v>3.9306855256217466</v>
      </c>
      <c r="BH34" s="556">
        <v>40391</v>
      </c>
      <c r="BI34" s="557">
        <v>4.4</v>
      </c>
      <c r="BJ34" s="558">
        <v>5.2</v>
      </c>
      <c r="BK34" s="559">
        <v>6.1</v>
      </c>
      <c r="BL34" s="558">
        <v>3.2492525526068405</v>
      </c>
      <c r="BN34" s="556">
        <v>40026</v>
      </c>
      <c r="BO34" s="557">
        <v>1</v>
      </c>
      <c r="BP34" s="558">
        <v>-0.8</v>
      </c>
      <c r="BQ34" s="559">
        <v>-7.708834767946248</v>
      </c>
      <c r="BR34" s="558">
        <v>-8.83980060600138</v>
      </c>
      <c r="BT34" s="556">
        <v>39661</v>
      </c>
      <c r="BU34" s="557">
        <v>-0.9776927413712002</v>
      </c>
      <c r="BV34" s="558">
        <v>0.9460127177219988</v>
      </c>
      <c r="BW34" s="559">
        <v>-5.319468525226179</v>
      </c>
      <c r="BX34" s="558">
        <v>-1.1152545705388928</v>
      </c>
    </row>
    <row r="35" spans="2:76" ht="15">
      <c r="B35" s="555">
        <v>43709</v>
      </c>
      <c r="C35" s="193"/>
      <c r="D35" s="125"/>
      <c r="E35" s="191"/>
      <c r="F35" s="563"/>
      <c r="H35" s="555">
        <v>43344</v>
      </c>
      <c r="I35" s="193">
        <v>5.084668192219688</v>
      </c>
      <c r="J35" s="125">
        <v>4.65053051636839</v>
      </c>
      <c r="K35" s="191">
        <v>7.324039087947876</v>
      </c>
      <c r="L35" s="563">
        <v>2.093427936810577</v>
      </c>
      <c r="N35" s="555">
        <v>42979</v>
      </c>
      <c r="O35" s="193">
        <v>0.47131854236119874</v>
      </c>
      <c r="P35" s="125">
        <v>-0.881877575468859</v>
      </c>
      <c r="Q35" s="191">
        <v>-4.361370716510904</v>
      </c>
      <c r="R35" s="563">
        <v>-1.6619101422967852</v>
      </c>
      <c r="U35" s="555">
        <v>42614</v>
      </c>
      <c r="V35" s="191">
        <v>-7.260127931769722</v>
      </c>
      <c r="W35" s="563">
        <v>-1.3184825760917618</v>
      </c>
      <c r="X35" s="562">
        <v>-5.510420346167355</v>
      </c>
      <c r="Y35" s="563">
        <v>-1.1321631825097045</v>
      </c>
      <c r="AB35" s="555">
        <v>42248</v>
      </c>
      <c r="AC35" s="191">
        <v>6.066602589472492</v>
      </c>
      <c r="AD35" s="563">
        <v>1.5304098580916081</v>
      </c>
      <c r="AE35" s="562">
        <v>5.779050940341168</v>
      </c>
      <c r="AF35" s="563">
        <v>-0.5867772067164267</v>
      </c>
      <c r="AI35" s="555">
        <v>41883</v>
      </c>
      <c r="AJ35" s="193">
        <v>4.212821117134102</v>
      </c>
      <c r="AK35" s="125">
        <v>3.491680499944705</v>
      </c>
      <c r="AL35" s="118">
        <v>-0.22368584565677363</v>
      </c>
      <c r="AM35" s="125">
        <v>0.25412068626622375</v>
      </c>
      <c r="AP35" s="555">
        <v>41518</v>
      </c>
      <c r="AQ35" s="193">
        <v>-0.2761619366590362</v>
      </c>
      <c r="AR35" s="125">
        <v>2.633930664789208</v>
      </c>
      <c r="AS35" s="118">
        <v>-0.8783113755489347</v>
      </c>
      <c r="AT35" s="125">
        <v>1.6413310095533262</v>
      </c>
      <c r="AV35" s="555">
        <v>41153</v>
      </c>
      <c r="AW35" s="193">
        <v>7.640250458541531</v>
      </c>
      <c r="AX35" s="125">
        <v>6.935721812434159</v>
      </c>
      <c r="AY35" s="118">
        <v>3.5195776506819154</v>
      </c>
      <c r="AZ35" s="125">
        <v>3.2490252924122665</v>
      </c>
      <c r="BB35" s="555">
        <v>40787</v>
      </c>
      <c r="BC35" s="193">
        <v>3.828473863934856</v>
      </c>
      <c r="BD35" s="125">
        <v>2.230262326991239</v>
      </c>
      <c r="BE35" s="118">
        <v>2.8972385694884473</v>
      </c>
      <c r="BF35" s="125">
        <v>3.812225412529835</v>
      </c>
      <c r="BH35" s="556">
        <v>40422</v>
      </c>
      <c r="BI35" s="557">
        <v>0.8</v>
      </c>
      <c r="BJ35" s="558">
        <v>4.7</v>
      </c>
      <c r="BK35" s="559">
        <v>1.5</v>
      </c>
      <c r="BL35" s="558">
        <v>3.1</v>
      </c>
      <c r="BN35" s="556">
        <v>40057</v>
      </c>
      <c r="BO35" s="557">
        <v>1.5</v>
      </c>
      <c r="BP35" s="558">
        <v>-0.5</v>
      </c>
      <c r="BQ35" s="559">
        <v>-7.163001769064447</v>
      </c>
      <c r="BR35" s="558">
        <v>-8.645966034181196</v>
      </c>
      <c r="BT35" s="556">
        <v>39692</v>
      </c>
      <c r="BU35" s="557">
        <v>3.956479447762433</v>
      </c>
      <c r="BV35" s="558">
        <v>1.2811247175996812</v>
      </c>
      <c r="BW35" s="559">
        <v>0.04446002445301911</v>
      </c>
      <c r="BX35" s="558">
        <v>-0.9825701283811994</v>
      </c>
    </row>
    <row r="36" spans="2:76" ht="15">
      <c r="B36" s="555">
        <v>43739</v>
      </c>
      <c r="C36" s="193"/>
      <c r="D36" s="125"/>
      <c r="E36" s="191"/>
      <c r="F36" s="563"/>
      <c r="H36" s="555">
        <v>43374</v>
      </c>
      <c r="I36" s="193">
        <v>5.982102656461041</v>
      </c>
      <c r="J36" s="125">
        <v>4.787301998384819</v>
      </c>
      <c r="K36" s="191">
        <v>4.672588832487312</v>
      </c>
      <c r="L36" s="563">
        <v>2.3577236829614323</v>
      </c>
      <c r="N36" s="555">
        <v>43009</v>
      </c>
      <c r="O36" s="193">
        <v>1.0866473232064688</v>
      </c>
      <c r="P36" s="125">
        <v>-0.6832220753071439</v>
      </c>
      <c r="Q36" s="191">
        <v>-1.2159959884668448</v>
      </c>
      <c r="R36" s="563">
        <v>-1.6164009554600622</v>
      </c>
      <c r="U36" s="555">
        <v>42644</v>
      </c>
      <c r="V36" s="191">
        <v>-4.973779531815969</v>
      </c>
      <c r="W36" s="563">
        <v>-1.70006828943432</v>
      </c>
      <c r="X36" s="562">
        <v>-5.047018212117605</v>
      </c>
      <c r="Y36" s="563">
        <v>-1.5464359042184572</v>
      </c>
      <c r="AB36" s="555">
        <v>42278</v>
      </c>
      <c r="AC36" s="191">
        <v>2.215959328028294</v>
      </c>
      <c r="AD36" s="563">
        <v>1.6015459247451291</v>
      </c>
      <c r="AE36" s="562">
        <v>1.608611514271896</v>
      </c>
      <c r="AF36" s="563">
        <v>-0.35895826796359387</v>
      </c>
      <c r="AI36" s="555">
        <v>41913</v>
      </c>
      <c r="AJ36" s="193">
        <v>3.7852718513420536</v>
      </c>
      <c r="AK36" s="125">
        <v>3.52206775823678</v>
      </c>
      <c r="AL36" s="118">
        <v>-3.105590062111796</v>
      </c>
      <c r="AM36" s="125">
        <v>-0.10531726827068821</v>
      </c>
      <c r="AP36" s="555">
        <v>41548</v>
      </c>
      <c r="AQ36" s="193">
        <v>2.3960535588442466</v>
      </c>
      <c r="AR36" s="125">
        <v>2.60925867159143</v>
      </c>
      <c r="AS36" s="118">
        <v>5.508474576271194</v>
      </c>
      <c r="AT36" s="125">
        <v>2.0378577221642935</v>
      </c>
      <c r="AV36" s="555">
        <v>41183</v>
      </c>
      <c r="AW36" s="557">
        <v>4.287114159725625</v>
      </c>
      <c r="AX36" s="558">
        <v>6.654778377605863</v>
      </c>
      <c r="AY36" s="118">
        <v>3.523907003947957</v>
      </c>
      <c r="AZ36" s="125">
        <v>3.2771437545806803</v>
      </c>
      <c r="BB36" s="555">
        <v>40817</v>
      </c>
      <c r="BC36" s="193">
        <v>3.83465818759936</v>
      </c>
      <c r="BD36" s="125">
        <v>2.3980895109360967</v>
      </c>
      <c r="BE36" s="118">
        <v>-0.1751569113997986</v>
      </c>
      <c r="BF36" s="125">
        <v>3.389778087064088</v>
      </c>
      <c r="BH36" s="556">
        <v>40452</v>
      </c>
      <c r="BI36" s="557">
        <v>2.4</v>
      </c>
      <c r="BJ36" s="558">
        <v>4.4</v>
      </c>
      <c r="BK36" s="559">
        <v>2</v>
      </c>
      <c r="BL36" s="558">
        <v>3</v>
      </c>
      <c r="BN36" s="556">
        <v>40087</v>
      </c>
      <c r="BO36" s="557">
        <v>0.2</v>
      </c>
      <c r="BP36" s="558">
        <v>-0.4</v>
      </c>
      <c r="BQ36" s="559">
        <v>-5.400697624670947</v>
      </c>
      <c r="BR36" s="558">
        <v>-8.316093560711968</v>
      </c>
      <c r="BT36" s="556">
        <v>39722</v>
      </c>
      <c r="BU36" s="557">
        <v>3.261443208226723</v>
      </c>
      <c r="BV36" s="558">
        <v>1.485891572317584</v>
      </c>
      <c r="BW36" s="559">
        <v>-2.3060519469441654</v>
      </c>
      <c r="BX36" s="558">
        <v>-1.1187333425186186</v>
      </c>
    </row>
    <row r="37" spans="2:76" ht="15">
      <c r="B37" s="555">
        <v>43770</v>
      </c>
      <c r="C37" s="193"/>
      <c r="D37" s="125"/>
      <c r="E37" s="118"/>
      <c r="F37" s="125"/>
      <c r="H37" s="555">
        <v>43405</v>
      </c>
      <c r="I37" s="193">
        <v>5.531377389906411</v>
      </c>
      <c r="J37" s="125">
        <v>4.8553663123805935</v>
      </c>
      <c r="K37" s="118">
        <v>4.560340381640016</v>
      </c>
      <c r="L37" s="125">
        <v>2.559527676811091</v>
      </c>
      <c r="N37" s="555">
        <v>43040</v>
      </c>
      <c r="O37" s="193">
        <v>1.4917545597576076</v>
      </c>
      <c r="P37" s="125">
        <v>-0.48814727204592456</v>
      </c>
      <c r="Q37" s="118">
        <v>-0.6150691952844678</v>
      </c>
      <c r="R37" s="125">
        <v>-1.5254992421360858</v>
      </c>
      <c r="U37" s="555">
        <v>42675</v>
      </c>
      <c r="V37" s="193">
        <v>-1.2032239493379393</v>
      </c>
      <c r="W37" s="125">
        <v>-1.6557101517807205</v>
      </c>
      <c r="X37" s="118">
        <v>-2.3401326492303864</v>
      </c>
      <c r="Y37" s="125">
        <v>-1.619020370794222</v>
      </c>
      <c r="AB37" s="555">
        <v>42309</v>
      </c>
      <c r="AC37" s="193">
        <v>1.36554621848739</v>
      </c>
      <c r="AD37" s="125">
        <v>1.5804312640317564</v>
      </c>
      <c r="AE37" s="118">
        <v>2.6065742167437067</v>
      </c>
      <c r="AF37" s="125">
        <v>-0.09489727084595057</v>
      </c>
      <c r="AI37" s="555">
        <v>41944</v>
      </c>
      <c r="AJ37" s="193">
        <v>0.2750307215167558</v>
      </c>
      <c r="AK37" s="125">
        <v>3.2230178760730643</v>
      </c>
      <c r="AL37" s="118">
        <v>-4.429991409988954</v>
      </c>
      <c r="AM37" s="125">
        <v>-0.5062110388133201</v>
      </c>
      <c r="AP37" s="555">
        <v>41579</v>
      </c>
      <c r="AQ37" s="193">
        <v>2.4643242595035364</v>
      </c>
      <c r="AR37" s="125">
        <v>2.5958931718189637</v>
      </c>
      <c r="AS37" s="118">
        <v>3.0909882455376403</v>
      </c>
      <c r="AT37" s="125">
        <v>2.1334228788896237</v>
      </c>
      <c r="AV37" s="555">
        <v>41214</v>
      </c>
      <c r="AW37" s="193">
        <v>4.322261837743158</v>
      </c>
      <c r="AX37" s="125">
        <v>6.4353225047081075</v>
      </c>
      <c r="AY37" s="118">
        <v>0.7161648640748197</v>
      </c>
      <c r="AZ37" s="125">
        <v>3.0393899510169797</v>
      </c>
      <c r="BB37" s="555">
        <v>40848</v>
      </c>
      <c r="BC37" s="193">
        <v>5.846133474576276</v>
      </c>
      <c r="BD37" s="125">
        <v>2.7128971420281367</v>
      </c>
      <c r="BE37" s="118">
        <v>4.938650306748471</v>
      </c>
      <c r="BF37" s="125">
        <v>3.5316429022968165</v>
      </c>
      <c r="BH37" s="556">
        <v>40483</v>
      </c>
      <c r="BI37" s="557">
        <v>1</v>
      </c>
      <c r="BJ37" s="558">
        <v>4.1</v>
      </c>
      <c r="BK37" s="559">
        <v>1.2</v>
      </c>
      <c r="BL37" s="558">
        <v>2.8</v>
      </c>
      <c r="BN37" s="556">
        <v>40118</v>
      </c>
      <c r="BO37" s="557">
        <v>4.6</v>
      </c>
      <c r="BP37" s="558">
        <v>0</v>
      </c>
      <c r="BQ37" s="559">
        <v>-2.6698643986344806</v>
      </c>
      <c r="BR37" s="558">
        <v>-7.812712831380364</v>
      </c>
      <c r="BT37" s="556">
        <v>39753</v>
      </c>
      <c r="BU37" s="557">
        <v>-0.5998121692400673</v>
      </c>
      <c r="BV37" s="558">
        <v>1.2945361851029276</v>
      </c>
      <c r="BW37" s="559">
        <v>-8.138982824967933</v>
      </c>
      <c r="BX37" s="558">
        <v>-1.787884826538766</v>
      </c>
    </row>
    <row r="38" spans="2:76" ht="15.75" thickBot="1">
      <c r="B38" s="555">
        <v>43800</v>
      </c>
      <c r="C38" s="137"/>
      <c r="D38" s="537"/>
      <c r="E38" s="135"/>
      <c r="F38" s="537"/>
      <c r="H38" s="555">
        <v>43435</v>
      </c>
      <c r="I38" s="137">
        <v>6.618014770018021</v>
      </c>
      <c r="J38" s="537">
        <v>5.001380066445482</v>
      </c>
      <c r="K38" s="135">
        <v>4.391278858769998</v>
      </c>
      <c r="L38" s="537">
        <v>2.702451913075943</v>
      </c>
      <c r="N38" s="564">
        <v>43070</v>
      </c>
      <c r="O38" s="137">
        <v>-0.1741452371277652</v>
      </c>
      <c r="P38" s="537">
        <v>-0.4622111240408677</v>
      </c>
      <c r="Q38" s="135">
        <v>-4.683342203299635</v>
      </c>
      <c r="R38" s="537">
        <v>-1.7793933118174676</v>
      </c>
      <c r="U38" s="564">
        <v>42705</v>
      </c>
      <c r="V38" s="137">
        <v>-3.2680105564602213</v>
      </c>
      <c r="W38" s="537">
        <v>-1.790917566842154</v>
      </c>
      <c r="X38" s="135">
        <v>-3.2440782698249127</v>
      </c>
      <c r="Y38" s="537">
        <v>-1.7516921007272646</v>
      </c>
      <c r="AB38" s="564">
        <v>42339</v>
      </c>
      <c r="AC38" s="137">
        <v>4.024532710280382</v>
      </c>
      <c r="AD38" s="537">
        <v>1.7809729211598624</v>
      </c>
      <c r="AE38" s="135">
        <v>4.086828353209171</v>
      </c>
      <c r="AF38" s="537">
        <v>0.23386638012767857</v>
      </c>
      <c r="AI38" s="564">
        <v>41974</v>
      </c>
      <c r="AJ38" s="137">
        <v>2.730273027302732</v>
      </c>
      <c r="AK38" s="537">
        <v>3.182409587433521</v>
      </c>
      <c r="AL38" s="135">
        <v>-0.6522896698615721</v>
      </c>
      <c r="AM38" s="537">
        <v>-0.5177111716621607</v>
      </c>
      <c r="AP38" s="555">
        <v>41609</v>
      </c>
      <c r="AQ38" s="137">
        <v>4.006740310803214</v>
      </c>
      <c r="AR38" s="537">
        <v>2.7107156262841103</v>
      </c>
      <c r="AS38" s="135">
        <v>6.469440832249673</v>
      </c>
      <c r="AT38" s="537">
        <v>2.458369370576552</v>
      </c>
      <c r="AV38" s="555">
        <v>41244</v>
      </c>
      <c r="AW38" s="557">
        <v>3.594750113144096</v>
      </c>
      <c r="AX38" s="558">
        <v>6.198331058812112</v>
      </c>
      <c r="AY38" s="118">
        <v>-0.8541498791297286</v>
      </c>
      <c r="AZ38" s="125">
        <v>2.7370344413296</v>
      </c>
      <c r="BB38" s="555">
        <v>40878</v>
      </c>
      <c r="BC38" s="193">
        <v>6.025500411296969</v>
      </c>
      <c r="BD38" s="125">
        <v>2.981335407176977</v>
      </c>
      <c r="BE38" s="118">
        <v>2.4603698811096475</v>
      </c>
      <c r="BF38" s="125">
        <v>3.44765085899974</v>
      </c>
      <c r="BH38" s="556">
        <v>40513</v>
      </c>
      <c r="BI38" s="557">
        <v>-0.1</v>
      </c>
      <c r="BJ38" s="558">
        <v>3.7</v>
      </c>
      <c r="BK38" s="559">
        <v>0.9</v>
      </c>
      <c r="BL38" s="558">
        <v>2.7</v>
      </c>
      <c r="BN38" s="556">
        <v>40148</v>
      </c>
      <c r="BO38" s="557">
        <v>6.1</v>
      </c>
      <c r="BP38" s="558">
        <v>0.5</v>
      </c>
      <c r="BQ38" s="559">
        <v>0.3243019219810295</v>
      </c>
      <c r="BR38" s="558">
        <v>-7.223803415903274</v>
      </c>
      <c r="BT38" s="556">
        <v>39783</v>
      </c>
      <c r="BU38" s="557">
        <v>-2.294251749956686</v>
      </c>
      <c r="BV38" s="558">
        <v>1.0002188467224613</v>
      </c>
      <c r="BW38" s="559">
        <v>-9.137552837951057</v>
      </c>
      <c r="BX38" s="558">
        <v>-2.3594907532827225</v>
      </c>
    </row>
    <row r="39" spans="2:18" ht="15">
      <c r="B39" s="539"/>
      <c r="C39" s="539"/>
      <c r="D39" s="539"/>
      <c r="E39" s="539"/>
      <c r="F39" s="539"/>
      <c r="G39" s="539"/>
      <c r="H39" s="539"/>
      <c r="I39" s="539"/>
      <c r="J39" s="539"/>
      <c r="K39" s="539"/>
      <c r="L39" s="539"/>
      <c r="M39" s="539"/>
      <c r="N39" s="539"/>
      <c r="O39" s="539"/>
      <c r="P39" s="539"/>
      <c r="Q39" s="539"/>
      <c r="R39" s="539"/>
    </row>
    <row r="40" ht="12.75">
      <c r="L40" s="164" t="s">
        <v>123</v>
      </c>
    </row>
  </sheetData>
  <sheetProtection/>
  <mergeCells count="36">
    <mergeCell ref="AJ7:AL7"/>
    <mergeCell ref="AQ25:AR25"/>
    <mergeCell ref="C25:D25"/>
    <mergeCell ref="E25:F25"/>
    <mergeCell ref="I25:J25"/>
    <mergeCell ref="K25:L25"/>
    <mergeCell ref="O25:P25"/>
    <mergeCell ref="AC25:AD25"/>
    <mergeCell ref="X7:Z7"/>
    <mergeCell ref="AA7:AC7"/>
    <mergeCell ref="BW25:BX25"/>
    <mergeCell ref="BK25:BL25"/>
    <mergeCell ref="BC25:BD25"/>
    <mergeCell ref="AS25:AT25"/>
    <mergeCell ref="BI25:BJ25"/>
    <mergeCell ref="AW25:AX25"/>
    <mergeCell ref="AG7:AI7"/>
    <mergeCell ref="X25:Y25"/>
    <mergeCell ref="AE25:AF25"/>
    <mergeCell ref="BU25:BV25"/>
    <mergeCell ref="BE25:BF25"/>
    <mergeCell ref="AJ25:AK25"/>
    <mergeCell ref="AL25:AM25"/>
    <mergeCell ref="BQ25:BR25"/>
    <mergeCell ref="BO25:BP25"/>
    <mergeCell ref="AY25:AZ25"/>
    <mergeCell ref="I7:K7"/>
    <mergeCell ref="U7:W7"/>
    <mergeCell ref="V25:W25"/>
    <mergeCell ref="AD7:AF7"/>
    <mergeCell ref="O7:Q7"/>
    <mergeCell ref="C7:E7"/>
    <mergeCell ref="Q25:R25"/>
    <mergeCell ref="L7:N7"/>
    <mergeCell ref="F7:H7"/>
    <mergeCell ref="R7:T7"/>
  </mergeCells>
  <hyperlinks>
    <hyperlink ref="B1" location="'Indice '!A37" display="ÍNDICE "/>
    <hyperlink ref="L40" location="'Demanda de Energía'!A1" display="ARRIBA "/>
    <hyperlink ref="F4" location="'Demanda de Energía'!A7" display="Demanda de Energía 2007-2015"/>
    <hyperlink ref="F5" location="'Demanda de Energía'!A23" display="Demanda de Energía No Regulada Total e Industria 2008-2015"/>
  </hyperlinks>
  <printOptions/>
  <pageMargins left="0.25" right="0.31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I138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6.7109375" style="7" customWidth="1"/>
    <col min="2" max="2" width="15.421875" style="7" customWidth="1"/>
    <col min="3" max="3" width="19.7109375" style="7" customWidth="1"/>
    <col min="4" max="4" width="17.7109375" style="7" customWidth="1"/>
    <col min="5" max="5" width="23.140625" style="7" customWidth="1"/>
    <col min="6" max="6" width="20.8515625" style="7" customWidth="1"/>
    <col min="7" max="7" width="22.28125" style="7" customWidth="1"/>
    <col min="8" max="16384" width="11.421875" style="7" customWidth="1"/>
  </cols>
  <sheetData>
    <row r="1" spans="1:2" ht="18.75">
      <c r="A1" s="488"/>
      <c r="B1" s="1095" t="s">
        <v>529</v>
      </c>
    </row>
    <row r="2" spans="1:7" ht="17.25" customHeight="1">
      <c r="A2" s="488"/>
      <c r="B2" s="489" t="s">
        <v>109</v>
      </c>
      <c r="F2" s="490"/>
      <c r="G2" s="171"/>
    </row>
    <row r="3" spans="1:7" ht="18.75">
      <c r="A3" s="488"/>
      <c r="B3" s="491"/>
      <c r="F3" s="490"/>
      <c r="G3" s="171"/>
    </row>
    <row r="4" spans="2:7" s="20" customFormat="1" ht="13.5" customHeight="1">
      <c r="B4" s="492"/>
      <c r="C4" s="399" t="s">
        <v>283</v>
      </c>
      <c r="D4" s="98" t="s">
        <v>413</v>
      </c>
      <c r="E4" s="492"/>
      <c r="F4" s="492"/>
      <c r="G4" s="16"/>
    </row>
    <row r="5" spans="2:7" s="20" customFormat="1" ht="12.75" customHeight="1" thickBot="1">
      <c r="B5" s="492"/>
      <c r="C5" s="399"/>
      <c r="D5" s="98"/>
      <c r="E5" s="492"/>
      <c r="F5" s="492"/>
      <c r="G5" s="16"/>
    </row>
    <row r="6" spans="2:7" s="20" customFormat="1" ht="17.25" customHeight="1" thickBot="1">
      <c r="B6" s="1306">
        <v>2019</v>
      </c>
      <c r="C6" s="1307"/>
      <c r="D6" s="1307"/>
      <c r="E6" s="1307"/>
      <c r="F6" s="1307"/>
      <c r="G6" s="1308"/>
    </row>
    <row r="7" spans="2:7" s="20" customFormat="1" ht="13.5" customHeight="1">
      <c r="B7" s="1309"/>
      <c r="C7" s="1311" t="s">
        <v>534</v>
      </c>
      <c r="D7" s="1312"/>
      <c r="E7" s="1313"/>
      <c r="F7" s="1314" t="s">
        <v>861</v>
      </c>
      <c r="G7" s="1315"/>
    </row>
    <row r="8" spans="2:7" s="20" customFormat="1" ht="13.5" customHeight="1" thickBot="1">
      <c r="B8" s="1310"/>
      <c r="C8" s="400" t="s">
        <v>407</v>
      </c>
      <c r="D8" s="493" t="s">
        <v>227</v>
      </c>
      <c r="E8" s="402" t="s">
        <v>228</v>
      </c>
      <c r="F8" s="494" t="s">
        <v>408</v>
      </c>
      <c r="G8" s="495" t="s">
        <v>298</v>
      </c>
    </row>
    <row r="9" spans="2:7" s="20" customFormat="1" ht="13.5" customHeight="1">
      <c r="B9" s="405" t="s">
        <v>16</v>
      </c>
      <c r="C9" s="406">
        <v>3.49463408109398</v>
      </c>
      <c r="D9" s="407">
        <v>1.68244551159703</v>
      </c>
      <c r="E9" s="380">
        <v>2.35417251596272</v>
      </c>
      <c r="F9" s="496">
        <v>3.044622745984049</v>
      </c>
      <c r="G9" s="497">
        <v>2.620234408463662</v>
      </c>
    </row>
    <row r="10" spans="2:7" s="20" customFormat="1" ht="12.75" customHeight="1">
      <c r="B10" s="409" t="s">
        <v>17</v>
      </c>
      <c r="C10" s="410">
        <v>3.23072036540384</v>
      </c>
      <c r="D10" s="411">
        <v>1.84378554372185</v>
      </c>
      <c r="E10" s="381">
        <v>3.32475978937692</v>
      </c>
      <c r="F10" s="415">
        <v>2.985574665708035</v>
      </c>
      <c r="G10" s="417">
        <v>2.9519235516135556</v>
      </c>
    </row>
    <row r="11" spans="2:7" s="20" customFormat="1" ht="13.5" customHeight="1">
      <c r="B11" s="409" t="s">
        <v>18</v>
      </c>
      <c r="C11" s="410">
        <v>2.79192415499229</v>
      </c>
      <c r="D11" s="411">
        <v>2.67068309959366</v>
      </c>
      <c r="E11" s="381">
        <v>3.63956923561791</v>
      </c>
      <c r="F11" s="415">
        <v>3.0618121586918123</v>
      </c>
      <c r="G11" s="417">
        <v>2.4857656899548664</v>
      </c>
    </row>
    <row r="12" spans="2:7" s="20" customFormat="1" ht="13.5" customHeight="1">
      <c r="B12" s="409" t="s">
        <v>19</v>
      </c>
      <c r="C12" s="410">
        <v>1.17974030796088</v>
      </c>
      <c r="D12" s="411">
        <v>1.52608607737539</v>
      </c>
      <c r="E12" s="381">
        <v>1.77578509468449</v>
      </c>
      <c r="F12" s="415">
        <v>1.9365612420368938</v>
      </c>
      <c r="G12" s="417">
        <v>2.3199480883411727</v>
      </c>
    </row>
    <row r="13" spans="2:7" s="20" customFormat="1" ht="13.5" customHeight="1">
      <c r="B13" s="409" t="s">
        <v>20</v>
      </c>
      <c r="C13" s="410"/>
      <c r="D13" s="411"/>
      <c r="E13" s="381"/>
      <c r="F13" s="415"/>
      <c r="G13" s="417"/>
    </row>
    <row r="14" spans="2:7" s="20" customFormat="1" ht="13.5" customHeight="1">
      <c r="B14" s="413" t="s">
        <v>22</v>
      </c>
      <c r="C14" s="415"/>
      <c r="D14" s="416"/>
      <c r="E14" s="417"/>
      <c r="F14" s="415"/>
      <c r="G14" s="417"/>
    </row>
    <row r="15" spans="2:7" s="20" customFormat="1" ht="13.5" customHeight="1">
      <c r="B15" s="409" t="s">
        <v>30</v>
      </c>
      <c r="C15" s="410"/>
      <c r="D15" s="411"/>
      <c r="E15" s="381"/>
      <c r="F15" s="415"/>
      <c r="G15" s="417"/>
    </row>
    <row r="16" spans="2:7" s="20" customFormat="1" ht="13.5" customHeight="1">
      <c r="B16" s="409" t="s">
        <v>31</v>
      </c>
      <c r="C16" s="410"/>
      <c r="D16" s="411"/>
      <c r="E16" s="381"/>
      <c r="F16" s="415"/>
      <c r="G16" s="417"/>
    </row>
    <row r="17" spans="2:7" s="20" customFormat="1" ht="13.5" customHeight="1">
      <c r="B17" s="409" t="s">
        <v>34</v>
      </c>
      <c r="C17" s="410"/>
      <c r="D17" s="411"/>
      <c r="E17" s="381"/>
      <c r="F17" s="410"/>
      <c r="G17" s="381"/>
    </row>
    <row r="18" spans="2:7" s="20" customFormat="1" ht="13.5" customHeight="1">
      <c r="B18" s="409" t="s">
        <v>35</v>
      </c>
      <c r="C18" s="415"/>
      <c r="D18" s="416"/>
      <c r="E18" s="417"/>
      <c r="F18" s="415"/>
      <c r="G18" s="417"/>
    </row>
    <row r="19" spans="2:7" s="20" customFormat="1" ht="13.5" customHeight="1">
      <c r="B19" s="409" t="s">
        <v>36</v>
      </c>
      <c r="C19" s="415"/>
      <c r="D19" s="416"/>
      <c r="E19" s="417"/>
      <c r="F19" s="415"/>
      <c r="G19" s="417"/>
    </row>
    <row r="20" spans="2:7" s="20" customFormat="1" ht="13.5" customHeight="1" thickBot="1">
      <c r="B20" s="419" t="s">
        <v>37</v>
      </c>
      <c r="C20" s="498"/>
      <c r="D20" s="499"/>
      <c r="E20" s="500"/>
      <c r="F20" s="498"/>
      <c r="G20" s="500"/>
    </row>
    <row r="21" spans="2:7" s="20" customFormat="1" ht="13.5" customHeight="1" thickBot="1">
      <c r="B21" s="492"/>
      <c r="C21" s="399"/>
      <c r="D21" s="98"/>
      <c r="E21" s="492"/>
      <c r="F21" s="492"/>
      <c r="G21" s="16"/>
    </row>
    <row r="22" spans="2:7" s="20" customFormat="1" ht="19.5" thickBot="1">
      <c r="B22" s="1306">
        <v>2018</v>
      </c>
      <c r="C22" s="1307"/>
      <c r="D22" s="1307"/>
      <c r="E22" s="1307"/>
      <c r="F22" s="1307"/>
      <c r="G22" s="1308"/>
    </row>
    <row r="23" spans="2:7" s="20" customFormat="1" ht="13.5" customHeight="1">
      <c r="B23" s="1309"/>
      <c r="C23" s="1311" t="s">
        <v>534</v>
      </c>
      <c r="D23" s="1312"/>
      <c r="E23" s="1313"/>
      <c r="F23" s="1314" t="s">
        <v>861</v>
      </c>
      <c r="G23" s="1315"/>
    </row>
    <row r="24" spans="2:7" s="20" customFormat="1" ht="13.5" customHeight="1" thickBot="1">
      <c r="B24" s="1310"/>
      <c r="C24" s="400" t="s">
        <v>407</v>
      </c>
      <c r="D24" s="493" t="s">
        <v>227</v>
      </c>
      <c r="E24" s="402" t="s">
        <v>228</v>
      </c>
      <c r="F24" s="494" t="s">
        <v>408</v>
      </c>
      <c r="G24" s="495" t="s">
        <v>298</v>
      </c>
    </row>
    <row r="25" spans="2:7" s="20" customFormat="1" ht="13.5" customHeight="1">
      <c r="B25" s="405" t="s">
        <v>16</v>
      </c>
      <c r="C25" s="406">
        <v>0.635894546628309</v>
      </c>
      <c r="D25" s="407">
        <v>1.6525412242966</v>
      </c>
      <c r="E25" s="380">
        <v>0.590269250145701</v>
      </c>
      <c r="F25" s="496">
        <v>0.18229112891463561</v>
      </c>
      <c r="G25" s="497">
        <v>1.5568785029332677</v>
      </c>
    </row>
    <row r="26" spans="2:7" s="20" customFormat="1" ht="13.5" customHeight="1">
      <c r="B26" s="409" t="s">
        <v>17</v>
      </c>
      <c r="C26" s="410">
        <v>1.52401388867359</v>
      </c>
      <c r="D26" s="411">
        <v>1.61628488498831</v>
      </c>
      <c r="E26" s="381">
        <v>1.08398308379958</v>
      </c>
      <c r="F26" s="415">
        <v>0.7780201278362098</v>
      </c>
      <c r="G26" s="417">
        <v>2.4318120326123793</v>
      </c>
    </row>
    <row r="27" spans="2:7" s="20" customFormat="1" ht="13.5" customHeight="1">
      <c r="B27" s="409" t="s">
        <v>18</v>
      </c>
      <c r="C27" s="410">
        <v>0.853007974640602</v>
      </c>
      <c r="D27" s="411">
        <v>1.50401813280574</v>
      </c>
      <c r="E27" s="381">
        <v>1.77293870396618</v>
      </c>
      <c r="F27" s="415">
        <v>0.07707963749010727</v>
      </c>
      <c r="G27" s="417">
        <v>1.8431458089193997</v>
      </c>
    </row>
    <row r="28" spans="2:7" s="20" customFormat="1" ht="13.5" customHeight="1">
      <c r="B28" s="409" t="s">
        <v>19</v>
      </c>
      <c r="C28" s="410">
        <v>2.46868021558422</v>
      </c>
      <c r="D28" s="411">
        <v>3.06024813002147</v>
      </c>
      <c r="E28" s="381">
        <v>2.86230560844076</v>
      </c>
      <c r="F28" s="415">
        <v>2.6532688540078286</v>
      </c>
      <c r="G28" s="417">
        <v>3.476266900406566</v>
      </c>
    </row>
    <row r="29" spans="2:7" s="20" customFormat="1" ht="13.5" customHeight="1">
      <c r="B29" s="409" t="s">
        <v>20</v>
      </c>
      <c r="C29" s="410">
        <v>2.18778422690318</v>
      </c>
      <c r="D29" s="411">
        <v>2.86397268818702</v>
      </c>
      <c r="E29" s="381">
        <v>2.43675880714937</v>
      </c>
      <c r="F29" s="415">
        <v>2.730773202398251</v>
      </c>
      <c r="G29" s="417">
        <v>3.6018175869548363</v>
      </c>
    </row>
    <row r="30" spans="2:7" s="20" customFormat="1" ht="13.5" customHeight="1">
      <c r="B30" s="413" t="s">
        <v>22</v>
      </c>
      <c r="C30" s="415">
        <v>2.77581856487749</v>
      </c>
      <c r="D30" s="416">
        <v>2.28857441144206</v>
      </c>
      <c r="E30" s="417">
        <v>2.41282430772805</v>
      </c>
      <c r="F30" s="415">
        <v>2.513669352842851</v>
      </c>
      <c r="G30" s="417">
        <v>2.9017967253288424</v>
      </c>
    </row>
    <row r="31" spans="2:7" s="20" customFormat="1" ht="13.5" customHeight="1">
      <c r="B31" s="409" t="s">
        <v>30</v>
      </c>
      <c r="C31" s="410">
        <v>2.9543493446037</v>
      </c>
      <c r="D31" s="411">
        <v>2.91096930788708</v>
      </c>
      <c r="E31" s="381">
        <v>3.00972248077866</v>
      </c>
      <c r="F31" s="415">
        <v>2.6531796576214406</v>
      </c>
      <c r="G31" s="417">
        <v>2.947591125988147</v>
      </c>
    </row>
    <row r="32" spans="2:7" s="20" customFormat="1" ht="13.5" customHeight="1">
      <c r="B32" s="409" t="s">
        <v>31</v>
      </c>
      <c r="C32" s="410">
        <v>2.88763275931502</v>
      </c>
      <c r="D32" s="411">
        <v>2.81894722559422</v>
      </c>
      <c r="E32" s="381">
        <v>2.18170463204352</v>
      </c>
      <c r="F32" s="415">
        <v>2.857178978079622</v>
      </c>
      <c r="G32" s="417">
        <v>3.1733437170661905</v>
      </c>
    </row>
    <row r="33" spans="2:7" s="20" customFormat="1" ht="13.5" customHeight="1">
      <c r="B33" s="409" t="s">
        <v>34</v>
      </c>
      <c r="C33" s="410">
        <v>2.79629873607101</v>
      </c>
      <c r="D33" s="411">
        <v>2.15986014447131</v>
      </c>
      <c r="E33" s="381">
        <v>1.71672339022782</v>
      </c>
      <c r="F33" s="410">
        <v>2.8634409657551707</v>
      </c>
      <c r="G33" s="381">
        <v>3.162548109137031</v>
      </c>
    </row>
    <row r="34" spans="2:7" s="20" customFormat="1" ht="13.5" customHeight="1">
      <c r="B34" s="409" t="s">
        <v>35</v>
      </c>
      <c r="C34" s="415">
        <v>3.09164928822847</v>
      </c>
      <c r="D34" s="416">
        <v>3.25176660569063</v>
      </c>
      <c r="E34" s="417">
        <v>2.77057484627847</v>
      </c>
      <c r="F34" s="415">
        <v>3.1374160369617154</v>
      </c>
      <c r="G34" s="417">
        <v>3.5573530363541606</v>
      </c>
    </row>
    <row r="35" spans="2:7" s="20" customFormat="1" ht="13.5" customHeight="1">
      <c r="B35" s="409" t="s">
        <v>36</v>
      </c>
      <c r="C35" s="415">
        <v>2.49277648518128</v>
      </c>
      <c r="D35" s="416">
        <v>2.43531043772123</v>
      </c>
      <c r="E35" s="417">
        <v>1.79551163955703</v>
      </c>
      <c r="F35" s="415">
        <v>3.2850963818673584</v>
      </c>
      <c r="G35" s="417">
        <v>3.6817105873241607</v>
      </c>
    </row>
    <row r="36" spans="2:7" s="20" customFormat="1" ht="13.5" customHeight="1" thickBot="1">
      <c r="B36" s="419" t="s">
        <v>37</v>
      </c>
      <c r="C36" s="498">
        <v>2.5312078627586</v>
      </c>
      <c r="D36" s="499">
        <v>2.18232574278806</v>
      </c>
      <c r="E36" s="500">
        <v>2.02407110419084</v>
      </c>
      <c r="F36" s="498">
        <v>2.9269415274495447</v>
      </c>
      <c r="G36" s="500">
        <v>3.3863237765845655</v>
      </c>
    </row>
    <row r="37" spans="2:7" s="20" customFormat="1" ht="13.5" customHeight="1" thickBot="1">
      <c r="B37" s="492"/>
      <c r="C37" s="399"/>
      <c r="D37" s="98"/>
      <c r="E37" s="492"/>
      <c r="F37" s="492"/>
      <c r="G37" s="16"/>
    </row>
    <row r="38" spans="2:7" s="20" customFormat="1" ht="17.25" customHeight="1" thickBot="1">
      <c r="B38" s="1306">
        <v>2017</v>
      </c>
      <c r="C38" s="1307"/>
      <c r="D38" s="1307"/>
      <c r="E38" s="1307"/>
      <c r="F38" s="1307"/>
      <c r="G38" s="1308"/>
    </row>
    <row r="39" spans="2:7" s="20" customFormat="1" ht="13.5" customHeight="1">
      <c r="B39" s="1309"/>
      <c r="C39" s="1311" t="s">
        <v>534</v>
      </c>
      <c r="D39" s="1312"/>
      <c r="E39" s="1313"/>
      <c r="F39" s="1314" t="s">
        <v>861</v>
      </c>
      <c r="G39" s="1315"/>
    </row>
    <row r="40" spans="2:7" s="20" customFormat="1" ht="13.5" customHeight="1" thickBot="1">
      <c r="B40" s="1310"/>
      <c r="C40" s="400" t="s">
        <v>407</v>
      </c>
      <c r="D40" s="493" t="s">
        <v>227</v>
      </c>
      <c r="E40" s="402" t="s">
        <v>228</v>
      </c>
      <c r="F40" s="494" t="s">
        <v>408</v>
      </c>
      <c r="G40" s="495" t="s">
        <v>298</v>
      </c>
    </row>
    <row r="41" spans="2:7" s="20" customFormat="1" ht="13.5" customHeight="1">
      <c r="B41" s="405" t="s">
        <v>16</v>
      </c>
      <c r="C41" s="406">
        <v>-0.665486285333996</v>
      </c>
      <c r="D41" s="407">
        <v>0.725496811586437</v>
      </c>
      <c r="E41" s="380">
        <v>1.14503292039222</v>
      </c>
      <c r="F41" s="496">
        <v>0.5967325998355255</v>
      </c>
      <c r="G41" s="1080">
        <v>2.1283388017292015</v>
      </c>
    </row>
    <row r="42" spans="2:7" s="20" customFormat="1" ht="13.5" customHeight="1">
      <c r="B42" s="409" t="s">
        <v>17</v>
      </c>
      <c r="C42" s="410">
        <v>-1.58658538210681</v>
      </c>
      <c r="D42" s="411">
        <v>-1.5389630393841</v>
      </c>
      <c r="E42" s="381">
        <v>-2.97012376187062</v>
      </c>
      <c r="F42" s="415">
        <v>-1.0203444787445726</v>
      </c>
      <c r="G42" s="1079">
        <v>-1.3898812473449929</v>
      </c>
    </row>
    <row r="43" spans="2:7" s="20" customFormat="1" ht="13.5" customHeight="1">
      <c r="B43" s="409" t="s">
        <v>18</v>
      </c>
      <c r="C43" s="410">
        <v>0.0166867068243271</v>
      </c>
      <c r="D43" s="411">
        <v>-0.713997976275167</v>
      </c>
      <c r="E43" s="381">
        <v>-2.18086188815698</v>
      </c>
      <c r="F43" s="415">
        <v>1.0479661583720379</v>
      </c>
      <c r="G43" s="1079">
        <v>0.45895057491016633</v>
      </c>
    </row>
    <row r="44" spans="2:7" s="20" customFormat="1" ht="13.5" customHeight="1">
      <c r="B44" s="409" t="s">
        <v>19</v>
      </c>
      <c r="C44" s="410">
        <v>-0.603945958953043</v>
      </c>
      <c r="D44" s="411">
        <v>-0.619786203970254</v>
      </c>
      <c r="E44" s="381">
        <v>-1.96123619260948</v>
      </c>
      <c r="F44" s="415">
        <v>-1.0836859902080942</v>
      </c>
      <c r="G44" s="1079">
        <v>-1.034364625449169</v>
      </c>
    </row>
    <row r="45" spans="2:7" s="20" customFormat="1" ht="13.5" customHeight="1">
      <c r="B45" s="409" t="s">
        <v>20</v>
      </c>
      <c r="C45" s="410">
        <v>-0.672758869409834</v>
      </c>
      <c r="D45" s="411">
        <v>-1.44587755408602</v>
      </c>
      <c r="E45" s="381">
        <v>-2.32789493218145</v>
      </c>
      <c r="F45" s="415">
        <v>-0.9091479069292419</v>
      </c>
      <c r="G45" s="1079">
        <v>-1.1628536031781933</v>
      </c>
    </row>
    <row r="46" spans="2:7" s="20" customFormat="1" ht="13.5" customHeight="1">
      <c r="B46" s="413" t="s">
        <v>22</v>
      </c>
      <c r="C46" s="415">
        <v>-1.0236140783329</v>
      </c>
      <c r="D46" s="416">
        <v>-0.652014726377377</v>
      </c>
      <c r="E46" s="417">
        <v>-2.18328830124496</v>
      </c>
      <c r="F46" s="415">
        <v>-0.9705646536476209</v>
      </c>
      <c r="G46" s="1079">
        <v>-0.7479476398843499</v>
      </c>
    </row>
    <row r="47" spans="2:7" s="20" customFormat="1" ht="13.5" customHeight="1">
      <c r="B47" s="409" t="s">
        <v>30</v>
      </c>
      <c r="C47" s="410">
        <v>0.0401328105223133</v>
      </c>
      <c r="D47" s="411">
        <v>0.713438356066784</v>
      </c>
      <c r="E47" s="381">
        <v>-1.23682266986822</v>
      </c>
      <c r="F47" s="415">
        <v>0.11944191553805439</v>
      </c>
      <c r="G47" s="1079">
        <v>0.17851878187056247</v>
      </c>
    </row>
    <row r="48" spans="2:7" s="20" customFormat="1" ht="13.5" customHeight="1">
      <c r="B48" s="409" t="s">
        <v>31</v>
      </c>
      <c r="C48" s="410">
        <v>0.163066618408553</v>
      </c>
      <c r="D48" s="411">
        <v>0.493800868082918</v>
      </c>
      <c r="E48" s="381">
        <v>-1.13261645309855</v>
      </c>
      <c r="F48" s="415">
        <v>-0.2720510004616039</v>
      </c>
      <c r="G48" s="1079">
        <v>-0.25098485206139776</v>
      </c>
    </row>
    <row r="49" spans="2:7" s="20" customFormat="1" ht="13.5" customHeight="1">
      <c r="B49" s="409" t="s">
        <v>34</v>
      </c>
      <c r="C49" s="410">
        <v>-0.319083893317254</v>
      </c>
      <c r="D49" s="411">
        <v>0.141043443733872</v>
      </c>
      <c r="E49" s="381">
        <v>-1.34576115315804</v>
      </c>
      <c r="F49" s="410">
        <v>-0.5050123009069152</v>
      </c>
      <c r="G49" s="1081">
        <v>-0.46447384336257835</v>
      </c>
    </row>
    <row r="50" spans="2:7" s="20" customFormat="1" ht="13.5" customHeight="1">
      <c r="B50" s="409" t="s">
        <v>35</v>
      </c>
      <c r="C50" s="415">
        <v>-0.69622400450042</v>
      </c>
      <c r="D50" s="416">
        <v>-2.01808328605493</v>
      </c>
      <c r="E50" s="417">
        <v>-1.95734012773748</v>
      </c>
      <c r="F50" s="415">
        <v>-0.47682664059154334</v>
      </c>
      <c r="G50" s="1079">
        <v>-0.4075821628400811</v>
      </c>
    </row>
    <row r="51" spans="2:7" s="20" customFormat="1" ht="13.5" customHeight="1">
      <c r="B51" s="409" t="s">
        <v>36</v>
      </c>
      <c r="C51" s="415">
        <v>-1.12507506062132</v>
      </c>
      <c r="D51" s="416">
        <v>-0.302488204149456</v>
      </c>
      <c r="E51" s="417">
        <v>-0.982745071541572</v>
      </c>
      <c r="F51" s="415">
        <v>-0.4435255753258094</v>
      </c>
      <c r="G51" s="1079">
        <v>-0.3304386584281893</v>
      </c>
    </row>
    <row r="52" spans="2:7" s="20" customFormat="1" ht="13.5" customHeight="1" thickBot="1">
      <c r="B52" s="419" t="s">
        <v>37</v>
      </c>
      <c r="C52" s="498">
        <v>-1.12537008747475</v>
      </c>
      <c r="D52" s="499">
        <v>-0.454476680407106</v>
      </c>
      <c r="E52" s="500">
        <v>-1.20049919108286</v>
      </c>
      <c r="F52" s="498">
        <v>-0.5041319872435612</v>
      </c>
      <c r="G52" s="1082">
        <v>-0.3463560527830256</v>
      </c>
    </row>
    <row r="53" spans="2:7" s="20" customFormat="1" ht="13.5" customHeight="1" thickBot="1">
      <c r="B53" s="492"/>
      <c r="C53" s="399"/>
      <c r="D53" s="98"/>
      <c r="E53" s="492"/>
      <c r="F53" s="492"/>
      <c r="G53" s="16"/>
    </row>
    <row r="54" spans="2:7" s="20" customFormat="1" ht="18.75" customHeight="1" thickBot="1">
      <c r="B54" s="1306">
        <v>2016</v>
      </c>
      <c r="C54" s="1307"/>
      <c r="D54" s="1307"/>
      <c r="E54" s="1307"/>
      <c r="F54" s="1307"/>
      <c r="G54" s="1308"/>
    </row>
    <row r="55" spans="2:7" s="20" customFormat="1" ht="13.5" customHeight="1">
      <c r="B55" s="1309"/>
      <c r="C55" s="1311" t="s">
        <v>534</v>
      </c>
      <c r="D55" s="1312"/>
      <c r="E55" s="1313"/>
      <c r="F55" s="1314" t="s">
        <v>861</v>
      </c>
      <c r="G55" s="1315"/>
    </row>
    <row r="56" spans="2:7" s="20" customFormat="1" ht="29.25" customHeight="1" thickBot="1">
      <c r="B56" s="1310"/>
      <c r="C56" s="400" t="s">
        <v>407</v>
      </c>
      <c r="D56" s="493" t="s">
        <v>227</v>
      </c>
      <c r="E56" s="402" t="s">
        <v>228</v>
      </c>
      <c r="F56" s="494" t="s">
        <v>408</v>
      </c>
      <c r="G56" s="495" t="s">
        <v>298</v>
      </c>
    </row>
    <row r="57" spans="2:9" s="20" customFormat="1" ht="13.5" customHeight="1">
      <c r="B57" s="405" t="s">
        <v>16</v>
      </c>
      <c r="C57" s="406">
        <v>8.51668991508909</v>
      </c>
      <c r="D57" s="407">
        <v>5.85802630556731</v>
      </c>
      <c r="E57" s="380">
        <v>7.69034611802278</v>
      </c>
      <c r="F57" s="496">
        <v>7.844442588908107</v>
      </c>
      <c r="G57" s="497">
        <v>5.435406415874278</v>
      </c>
      <c r="H57" s="180"/>
      <c r="I57" s="180"/>
    </row>
    <row r="58" spans="2:9" s="20" customFormat="1" ht="13.5" customHeight="1">
      <c r="B58" s="409" t="s">
        <v>17</v>
      </c>
      <c r="C58" s="410">
        <v>6.47283778246757</v>
      </c>
      <c r="D58" s="411">
        <v>5.36434134778505</v>
      </c>
      <c r="E58" s="381">
        <v>7.08845830954584</v>
      </c>
      <c r="F58" s="415">
        <v>7.097002616984094</v>
      </c>
      <c r="G58" s="417">
        <v>6.898083982322412</v>
      </c>
      <c r="H58" s="180"/>
      <c r="I58" s="180"/>
    </row>
    <row r="59" spans="2:9" s="20" customFormat="1" ht="13.5" customHeight="1">
      <c r="B59" s="409" t="s">
        <v>18</v>
      </c>
      <c r="C59" s="410">
        <v>6.50443580686302</v>
      </c>
      <c r="D59" s="411">
        <v>4.1442597301304</v>
      </c>
      <c r="E59" s="381">
        <v>6.12237786274207</v>
      </c>
      <c r="F59" s="415">
        <v>4.841032177821192</v>
      </c>
      <c r="G59" s="417">
        <v>5.391024604123862</v>
      </c>
      <c r="H59" s="180"/>
      <c r="I59" s="180"/>
    </row>
    <row r="60" spans="2:9" s="20" customFormat="1" ht="13.5" customHeight="1">
      <c r="B60" s="409" t="s">
        <v>19</v>
      </c>
      <c r="C60" s="410">
        <v>6.07115292784968</v>
      </c>
      <c r="D60" s="411">
        <v>4.83778656747288</v>
      </c>
      <c r="E60" s="381">
        <v>6.52860176836655</v>
      </c>
      <c r="F60" s="415">
        <v>5.91122370332815</v>
      </c>
      <c r="G60" s="417">
        <v>6.39912427147884</v>
      </c>
      <c r="H60" s="180"/>
      <c r="I60" s="180"/>
    </row>
    <row r="61" spans="2:9" s="20" customFormat="1" ht="13.5" customHeight="1">
      <c r="B61" s="409" t="s">
        <v>20</v>
      </c>
      <c r="C61" s="410">
        <v>5.22384033470925</v>
      </c>
      <c r="D61" s="411">
        <v>4.11468512086561</v>
      </c>
      <c r="E61" s="381">
        <v>5.70749257624683</v>
      </c>
      <c r="F61" s="415">
        <v>5.77240233222156</v>
      </c>
      <c r="G61" s="417">
        <v>6.524954020474261</v>
      </c>
      <c r="H61" s="180"/>
      <c r="I61" s="180"/>
    </row>
    <row r="62" spans="2:9" s="20" customFormat="1" ht="13.5" customHeight="1">
      <c r="B62" s="413" t="s">
        <v>22</v>
      </c>
      <c r="C62" s="415">
        <v>5.1869516724397</v>
      </c>
      <c r="D62" s="416">
        <v>4.38124591072424</v>
      </c>
      <c r="E62" s="417">
        <v>5.88898265691048</v>
      </c>
      <c r="F62" s="415">
        <v>5.921062184932313</v>
      </c>
      <c r="G62" s="417">
        <v>6.5066108904162645</v>
      </c>
      <c r="H62" s="180"/>
      <c r="I62" s="180"/>
    </row>
    <row r="63" spans="2:9" s="20" customFormat="1" ht="13.5" customHeight="1">
      <c r="B63" s="409" t="s">
        <v>30</v>
      </c>
      <c r="C63" s="410">
        <v>4.12307077353681</v>
      </c>
      <c r="D63" s="411">
        <v>3.18956227496285</v>
      </c>
      <c r="E63" s="381">
        <v>4.45926852704449</v>
      </c>
      <c r="F63" s="415">
        <v>4.063155590434331</v>
      </c>
      <c r="G63" s="417">
        <v>4.790858682417087</v>
      </c>
      <c r="H63" s="180"/>
      <c r="I63" s="180"/>
    </row>
    <row r="64" spans="2:9" s="20" customFormat="1" ht="13.5" customHeight="1">
      <c r="B64" s="409" t="s">
        <v>31</v>
      </c>
      <c r="C64" s="410">
        <v>4.92042332336807</v>
      </c>
      <c r="D64" s="411">
        <v>3.98298037097656</v>
      </c>
      <c r="E64" s="381">
        <v>5.18566901216571</v>
      </c>
      <c r="F64" s="415">
        <v>4.873842931676586</v>
      </c>
      <c r="G64" s="417">
        <v>5.527869021625786</v>
      </c>
      <c r="H64" s="180"/>
      <c r="I64" s="180"/>
    </row>
    <row r="65" spans="2:9" s="20" customFormat="1" ht="13.5" customHeight="1">
      <c r="B65" s="409" t="s">
        <v>34</v>
      </c>
      <c r="C65" s="410">
        <v>4.44775317917242</v>
      </c>
      <c r="D65" s="411">
        <v>3.82011792970036</v>
      </c>
      <c r="E65" s="381">
        <v>4.42619959529426</v>
      </c>
      <c r="F65" s="410">
        <v>4.845637249290391</v>
      </c>
      <c r="G65" s="381">
        <v>5.437005633306891</v>
      </c>
      <c r="H65" s="180"/>
      <c r="I65" s="180"/>
    </row>
    <row r="66" spans="2:7" s="20" customFormat="1" ht="13.5" customHeight="1">
      <c r="B66" s="409" t="s">
        <v>35</v>
      </c>
      <c r="C66" s="415">
        <v>3.93358022474734</v>
      </c>
      <c r="D66" s="416">
        <v>3.52083399290199</v>
      </c>
      <c r="E66" s="417">
        <v>4.16720525341964</v>
      </c>
      <c r="F66" s="415">
        <v>4.372085083873634</v>
      </c>
      <c r="G66" s="417">
        <v>4.923888341661131</v>
      </c>
    </row>
    <row r="67" spans="2:7" s="20" customFormat="1" ht="13.5" customHeight="1">
      <c r="B67" s="409" t="s">
        <v>36</v>
      </c>
      <c r="C67" s="415">
        <v>3.50332597073428</v>
      </c>
      <c r="D67" s="416">
        <v>2.87956403341679</v>
      </c>
      <c r="E67" s="417">
        <v>4.00014030135995</v>
      </c>
      <c r="F67" s="415">
        <v>4.150397999395583</v>
      </c>
      <c r="G67" s="417">
        <v>4.754865731766023</v>
      </c>
    </row>
    <row r="68" spans="2:7" s="20" customFormat="1" ht="13.5" customHeight="1" thickBot="1">
      <c r="B68" s="419" t="s">
        <v>37</v>
      </c>
      <c r="C68" s="498">
        <v>3.45028703649464</v>
      </c>
      <c r="D68" s="499">
        <v>3.01486854488703</v>
      </c>
      <c r="E68" s="500">
        <v>3.95393510145912</v>
      </c>
      <c r="F68" s="498">
        <v>4.045240293522778</v>
      </c>
      <c r="G68" s="500">
        <v>4.656129317874669</v>
      </c>
    </row>
    <row r="69" spans="2:7" s="20" customFormat="1" ht="19.5" thickBot="1">
      <c r="B69" s="492"/>
      <c r="C69" s="399"/>
      <c r="D69" s="98"/>
      <c r="E69" s="492"/>
      <c r="F69" s="492"/>
      <c r="G69" s="16"/>
    </row>
    <row r="70" spans="2:7" s="20" customFormat="1" ht="19.5" thickBot="1">
      <c r="B70" s="1306">
        <v>2015</v>
      </c>
      <c r="C70" s="1307"/>
      <c r="D70" s="1307"/>
      <c r="E70" s="1307"/>
      <c r="F70" s="1307"/>
      <c r="G70" s="1308"/>
    </row>
    <row r="71" spans="2:7" s="20" customFormat="1" ht="15">
      <c r="B71" s="1309"/>
      <c r="C71" s="1311" t="s">
        <v>534</v>
      </c>
      <c r="D71" s="1312"/>
      <c r="E71" s="1313"/>
      <c r="F71" s="1314" t="s">
        <v>861</v>
      </c>
      <c r="G71" s="1315"/>
    </row>
    <row r="72" spans="2:7" s="20" customFormat="1" ht="30.75" thickBot="1">
      <c r="B72" s="1310"/>
      <c r="C72" s="400" t="s">
        <v>407</v>
      </c>
      <c r="D72" s="493" t="s">
        <v>227</v>
      </c>
      <c r="E72" s="402" t="s">
        <v>228</v>
      </c>
      <c r="F72" s="494" t="s">
        <v>408</v>
      </c>
      <c r="G72" s="495" t="s">
        <v>298</v>
      </c>
    </row>
    <row r="73" spans="2:7" s="20" customFormat="1" ht="15">
      <c r="B73" s="405" t="s">
        <v>16</v>
      </c>
      <c r="C73" s="406">
        <v>-2.45835774109367</v>
      </c>
      <c r="D73" s="407">
        <v>-2.59746797589308</v>
      </c>
      <c r="E73" s="380">
        <v>-2.16531624007112</v>
      </c>
      <c r="F73" s="496">
        <v>-2.147084828298984</v>
      </c>
      <c r="G73" s="497">
        <v>-1.3422752733023624</v>
      </c>
    </row>
    <row r="74" spans="2:7" s="20" customFormat="1" ht="15">
      <c r="B74" s="409" t="s">
        <v>17</v>
      </c>
      <c r="C74" s="410">
        <v>-1.25019101527073</v>
      </c>
      <c r="D74" s="411">
        <v>-2.2369603891263</v>
      </c>
      <c r="E74" s="381">
        <v>-1.96145939455107</v>
      </c>
      <c r="F74" s="415">
        <v>-0.9306094317322655</v>
      </c>
      <c r="G74" s="417">
        <v>-1.1867454203917882</v>
      </c>
    </row>
    <row r="75" spans="2:7" s="20" customFormat="1" ht="15">
      <c r="B75" s="409" t="s">
        <v>18</v>
      </c>
      <c r="C75" s="410">
        <v>-2.22048819294085</v>
      </c>
      <c r="D75" s="411">
        <v>-3.35203622941332</v>
      </c>
      <c r="E75" s="381">
        <v>-1.92446538616654</v>
      </c>
      <c r="F75" s="415">
        <v>-0.16431175223934336</v>
      </c>
      <c r="G75" s="417">
        <v>-0.5718060344719778</v>
      </c>
    </row>
    <row r="76" spans="2:7" s="20" customFormat="1" ht="15">
      <c r="B76" s="409" t="s">
        <v>19</v>
      </c>
      <c r="C76" s="410">
        <v>-2.08301406285805</v>
      </c>
      <c r="D76" s="411">
        <v>-2.04543471193247</v>
      </c>
      <c r="E76" s="381">
        <v>-1.5391472396049</v>
      </c>
      <c r="F76" s="415">
        <v>-0.45146872208525757</v>
      </c>
      <c r="G76" s="417">
        <v>-0.9465133940090631</v>
      </c>
    </row>
    <row r="77" spans="2:7" s="20" customFormat="1" ht="15">
      <c r="B77" s="409" t="s">
        <v>20</v>
      </c>
      <c r="C77" s="410">
        <v>-0.621785720604295</v>
      </c>
      <c r="D77" s="411">
        <v>-2.38469864538967</v>
      </c>
      <c r="E77" s="381">
        <v>-1.11253842662884</v>
      </c>
      <c r="F77" s="415">
        <v>-0.6641996353350943</v>
      </c>
      <c r="G77" s="417">
        <v>-1.0217016688706004</v>
      </c>
    </row>
    <row r="78" spans="2:7" s="20" customFormat="1" ht="15">
      <c r="B78" s="413" t="s">
        <v>22</v>
      </c>
      <c r="C78" s="410">
        <v>-0.481192625535032</v>
      </c>
      <c r="D78" s="411">
        <v>-1.75727598253265</v>
      </c>
      <c r="E78" s="381">
        <v>-0.062790014202922</v>
      </c>
      <c r="F78" s="415">
        <v>0.2610140359460944</v>
      </c>
      <c r="G78" s="417">
        <v>-0.15634249319910198</v>
      </c>
    </row>
    <row r="79" spans="2:7" s="20" customFormat="1" ht="15">
      <c r="B79" s="409" t="s">
        <v>30</v>
      </c>
      <c r="C79" s="410">
        <v>-1.29249463586783</v>
      </c>
      <c r="D79" s="411">
        <v>-1.31310380252343</v>
      </c>
      <c r="E79" s="381">
        <v>-0.478227302051747</v>
      </c>
      <c r="F79" s="415">
        <v>0.43067622469847855</v>
      </c>
      <c r="G79" s="417">
        <v>0.28088295120340945</v>
      </c>
    </row>
    <row r="80" spans="2:7" s="20" customFormat="1" ht="15">
      <c r="B80" s="409" t="s">
        <v>31</v>
      </c>
      <c r="C80" s="410">
        <v>-0.466220429972146</v>
      </c>
      <c r="D80" s="411">
        <v>-0.258451359840005</v>
      </c>
      <c r="E80" s="381">
        <v>0.942808497085344</v>
      </c>
      <c r="F80" s="415">
        <v>0.8250113295131367</v>
      </c>
      <c r="G80" s="417">
        <v>0.8595476697227822</v>
      </c>
    </row>
    <row r="81" spans="2:7" s="20" customFormat="1" ht="15">
      <c r="B81" s="409" t="s">
        <v>34</v>
      </c>
      <c r="C81" s="410">
        <v>-0.153691169259047</v>
      </c>
      <c r="D81" s="411">
        <v>0.425245560221427</v>
      </c>
      <c r="E81" s="381">
        <v>1.56616469570401</v>
      </c>
      <c r="F81" s="410">
        <v>1.0949789530916965</v>
      </c>
      <c r="G81" s="381">
        <v>0.9426758458225937</v>
      </c>
    </row>
    <row r="82" spans="2:7" s="20" customFormat="1" ht="15">
      <c r="B82" s="409" t="s">
        <v>35</v>
      </c>
      <c r="C82" s="415">
        <v>0.283722439814705</v>
      </c>
      <c r="D82" s="416">
        <v>0.644307920415381</v>
      </c>
      <c r="E82" s="417">
        <v>1.75723118645041</v>
      </c>
      <c r="F82" s="415">
        <v>1.2527757008565343</v>
      </c>
      <c r="G82" s="417">
        <v>1.045301348910499</v>
      </c>
    </row>
    <row r="83" spans="2:7" s="20" customFormat="1" ht="15">
      <c r="B83" s="409" t="s">
        <v>36</v>
      </c>
      <c r="C83" s="415">
        <v>0.538055903933031</v>
      </c>
      <c r="D83" s="416">
        <v>1.18416124972724</v>
      </c>
      <c r="E83" s="417">
        <v>1.43914538773851</v>
      </c>
      <c r="F83" s="415">
        <v>1.7991774231136404</v>
      </c>
      <c r="G83" s="417">
        <v>1.371157161268055</v>
      </c>
    </row>
    <row r="84" spans="2:7" s="20" customFormat="1" ht="15.75" thickBot="1">
      <c r="B84" s="419" t="s">
        <v>37</v>
      </c>
      <c r="C84" s="498">
        <v>0.5</v>
      </c>
      <c r="D84" s="499">
        <v>0.8</v>
      </c>
      <c r="E84" s="500">
        <v>2.9</v>
      </c>
      <c r="F84" s="498">
        <v>2.038502109846041</v>
      </c>
      <c r="G84" s="500">
        <v>1.6701137175351155</v>
      </c>
    </row>
    <row r="85" s="20" customFormat="1" ht="15.75" thickBot="1"/>
    <row r="86" spans="2:7" s="20" customFormat="1" ht="19.5" thickBot="1">
      <c r="B86" s="1306">
        <v>2014</v>
      </c>
      <c r="C86" s="1307"/>
      <c r="D86" s="1307"/>
      <c r="E86" s="1307"/>
      <c r="F86" s="1307"/>
      <c r="G86" s="1308"/>
    </row>
    <row r="87" spans="2:7" s="20" customFormat="1" ht="15">
      <c r="B87" s="1309"/>
      <c r="C87" s="1311" t="s">
        <v>534</v>
      </c>
      <c r="D87" s="1312"/>
      <c r="E87" s="1313"/>
      <c r="F87" s="1314" t="s">
        <v>861</v>
      </c>
      <c r="G87" s="1315"/>
    </row>
    <row r="88" spans="2:7" s="20" customFormat="1" ht="30.75" thickBot="1">
      <c r="B88" s="1310"/>
      <c r="C88" s="400" t="s">
        <v>407</v>
      </c>
      <c r="D88" s="493" t="s">
        <v>227</v>
      </c>
      <c r="E88" s="402" t="s">
        <v>228</v>
      </c>
      <c r="F88" s="494" t="s">
        <v>408</v>
      </c>
      <c r="G88" s="495" t="s">
        <v>298</v>
      </c>
    </row>
    <row r="89" spans="2:7" s="20" customFormat="1" ht="15">
      <c r="B89" s="405" t="s">
        <v>16</v>
      </c>
      <c r="C89" s="406">
        <v>2.24743394811757</v>
      </c>
      <c r="D89" s="407">
        <v>3.23766720667499</v>
      </c>
      <c r="E89" s="380">
        <v>3.65468727036832</v>
      </c>
      <c r="F89" s="408">
        <v>0.9684915512427006</v>
      </c>
      <c r="G89" s="408">
        <v>1.2420488025165266</v>
      </c>
    </row>
    <row r="90" spans="2:7" s="20" customFormat="1" ht="15">
      <c r="B90" s="409" t="s">
        <v>17</v>
      </c>
      <c r="C90" s="410">
        <v>1.56425581336494</v>
      </c>
      <c r="D90" s="411">
        <v>4.1433936848263</v>
      </c>
      <c r="E90" s="381">
        <v>4.73930521491539</v>
      </c>
      <c r="F90" s="418">
        <v>2.603190934624089</v>
      </c>
      <c r="G90" s="418">
        <v>1.9868919063827484</v>
      </c>
    </row>
    <row r="91" spans="2:7" s="20" customFormat="1" ht="15">
      <c r="B91" s="409" t="s">
        <v>18</v>
      </c>
      <c r="C91" s="410">
        <v>4.11809638420675</v>
      </c>
      <c r="D91" s="411">
        <v>5.31190637650002</v>
      </c>
      <c r="E91" s="381">
        <v>6.51946814913693</v>
      </c>
      <c r="F91" s="418">
        <v>4.932562163707188</v>
      </c>
      <c r="G91" s="418">
        <v>4.4430619274228755</v>
      </c>
    </row>
    <row r="92" spans="2:7" s="20" customFormat="1" ht="15">
      <c r="B92" s="409" t="s">
        <v>19</v>
      </c>
      <c r="C92" s="410">
        <v>3.33723887080364</v>
      </c>
      <c r="D92" s="411">
        <v>3.65188388525728</v>
      </c>
      <c r="E92" s="381">
        <v>5.37566803709167</v>
      </c>
      <c r="F92" s="418">
        <v>3.0331376582925396</v>
      </c>
      <c r="G92" s="418">
        <v>2.594204246144427</v>
      </c>
    </row>
    <row r="93" spans="2:7" s="20" customFormat="1" ht="15">
      <c r="B93" s="409" t="s">
        <v>20</v>
      </c>
      <c r="C93" s="410">
        <v>3.60061206572396</v>
      </c>
      <c r="D93" s="411">
        <v>3.55263908470398</v>
      </c>
      <c r="E93" s="381">
        <v>5.53765888847554</v>
      </c>
      <c r="F93" s="418">
        <v>2.7626265487509016</v>
      </c>
      <c r="G93" s="418">
        <v>2.1460478945247496</v>
      </c>
    </row>
    <row r="94" spans="2:7" s="20" customFormat="1" ht="15">
      <c r="B94" s="413" t="s">
        <v>22</v>
      </c>
      <c r="C94" s="410">
        <v>3.20774458142322</v>
      </c>
      <c r="D94" s="411">
        <v>3.32890513564392</v>
      </c>
      <c r="E94" s="381">
        <v>4.70060927626187</v>
      </c>
      <c r="F94" s="501">
        <v>2.2580292627742082</v>
      </c>
      <c r="G94" s="501">
        <v>1.4042833234511498</v>
      </c>
    </row>
    <row r="95" spans="2:7" s="20" customFormat="1" ht="15">
      <c r="B95" s="409" t="s">
        <v>30</v>
      </c>
      <c r="C95" s="410">
        <v>3.05006118065003</v>
      </c>
      <c r="D95" s="411">
        <v>2.89532911013622</v>
      </c>
      <c r="E95" s="381">
        <v>4.3051728326908</v>
      </c>
      <c r="F95" s="418">
        <v>2.195402974168381</v>
      </c>
      <c r="G95" s="418">
        <v>1.394593020210677</v>
      </c>
    </row>
    <row r="96" spans="2:7" s="20" customFormat="1" ht="15">
      <c r="B96" s="409" t="s">
        <v>31</v>
      </c>
      <c r="C96" s="410">
        <v>2.19030152424052</v>
      </c>
      <c r="D96" s="411">
        <v>2.87118347151531</v>
      </c>
      <c r="E96" s="381">
        <v>3.58465842865941</v>
      </c>
      <c r="F96" s="412">
        <v>1.949438479650878</v>
      </c>
      <c r="G96" s="412">
        <v>1.4974965414914276</v>
      </c>
    </row>
    <row r="97" spans="2:7" s="20" customFormat="1" ht="15">
      <c r="B97" s="409" t="s">
        <v>34</v>
      </c>
      <c r="C97" s="410">
        <v>2.36526386369851</v>
      </c>
      <c r="D97" s="411">
        <v>3.28601284295667</v>
      </c>
      <c r="E97" s="381">
        <v>4.05903457524296</v>
      </c>
      <c r="F97" s="412">
        <v>1.9385830494428768</v>
      </c>
      <c r="G97" s="412">
        <v>1.539197847926399</v>
      </c>
    </row>
    <row r="98" spans="2:7" s="20" customFormat="1" ht="15">
      <c r="B98" s="409" t="s">
        <v>35</v>
      </c>
      <c r="C98" s="410">
        <v>2.73645862954472</v>
      </c>
      <c r="D98" s="411">
        <v>3.14861282035794</v>
      </c>
      <c r="E98" s="381">
        <v>4.00186188776297</v>
      </c>
      <c r="F98" s="412">
        <v>1.7453794788159005</v>
      </c>
      <c r="G98" s="412">
        <v>1.5000362395977795</v>
      </c>
    </row>
    <row r="99" spans="2:7" s="20" customFormat="1" ht="15">
      <c r="B99" s="409" t="s">
        <v>36</v>
      </c>
      <c r="C99" s="410">
        <v>2.611815510331</v>
      </c>
      <c r="D99" s="411">
        <v>3.07614814448687</v>
      </c>
      <c r="E99" s="381">
        <v>4.32875105323566</v>
      </c>
      <c r="F99" s="412">
        <v>1.471222905829439</v>
      </c>
      <c r="G99" s="412">
        <v>1.160633020994406</v>
      </c>
    </row>
    <row r="100" spans="2:7" s="20" customFormat="1" ht="15.75" thickBot="1">
      <c r="B100" s="419" t="s">
        <v>37</v>
      </c>
      <c r="C100" s="420">
        <v>2.49425852612548</v>
      </c>
      <c r="D100" s="421">
        <v>3.21213022456408</v>
      </c>
      <c r="E100" s="382">
        <v>4.3655372023159</v>
      </c>
      <c r="F100" s="422">
        <v>1.5311248362465113</v>
      </c>
      <c r="G100" s="422">
        <v>1.128221842758781</v>
      </c>
    </row>
    <row r="101" s="20" customFormat="1" ht="15.75" thickBot="1"/>
    <row r="102" spans="2:7" ht="19.5" thickBot="1">
      <c r="B102" s="1306">
        <v>2013</v>
      </c>
      <c r="C102" s="1307"/>
      <c r="D102" s="1307"/>
      <c r="E102" s="1307"/>
      <c r="F102" s="1307"/>
      <c r="G102" s="1308"/>
    </row>
    <row r="103" spans="2:7" ht="15">
      <c r="B103" s="1309"/>
      <c r="C103" s="1311" t="s">
        <v>534</v>
      </c>
      <c r="D103" s="1312"/>
      <c r="E103" s="1313"/>
      <c r="F103" s="1314" t="s">
        <v>861</v>
      </c>
      <c r="G103" s="1315"/>
    </row>
    <row r="104" spans="2:7" ht="30.75" thickBot="1">
      <c r="B104" s="1310"/>
      <c r="C104" s="400" t="s">
        <v>407</v>
      </c>
      <c r="D104" s="493" t="s">
        <v>227</v>
      </c>
      <c r="E104" s="402" t="s">
        <v>228</v>
      </c>
      <c r="F104" s="494" t="s">
        <v>408</v>
      </c>
      <c r="G104" s="495" t="s">
        <v>298</v>
      </c>
    </row>
    <row r="105" spans="2:7" ht="15">
      <c r="B105" s="405" t="s">
        <v>16</v>
      </c>
      <c r="C105" s="406">
        <v>-0.7</v>
      </c>
      <c r="D105" s="407">
        <v>1.6</v>
      </c>
      <c r="E105" s="380">
        <v>1.9</v>
      </c>
      <c r="F105" s="408">
        <v>-0.41151130529071267</v>
      </c>
      <c r="G105" s="408">
        <v>-1.9283636786914582</v>
      </c>
    </row>
    <row r="106" spans="2:7" ht="15">
      <c r="B106" s="409" t="s">
        <v>17</v>
      </c>
      <c r="C106" s="410">
        <v>-1.1</v>
      </c>
      <c r="D106" s="411">
        <v>0.1</v>
      </c>
      <c r="E106" s="381">
        <v>0</v>
      </c>
      <c r="F106" s="418">
        <v>-2.676939451818472</v>
      </c>
      <c r="G106" s="418">
        <v>-2.7021635683351364</v>
      </c>
    </row>
    <row r="107" spans="2:7" ht="15">
      <c r="B107" s="409" t="s">
        <v>18</v>
      </c>
      <c r="C107" s="410">
        <v>-3.3</v>
      </c>
      <c r="D107" s="411">
        <v>-1.8</v>
      </c>
      <c r="E107" s="381">
        <v>-2.2</v>
      </c>
      <c r="F107" s="418">
        <v>-5.85828056938441</v>
      </c>
      <c r="G107" s="418">
        <v>-6.338069215733988</v>
      </c>
    </row>
    <row r="108" spans="2:7" ht="15">
      <c r="B108" s="409" t="s">
        <v>19</v>
      </c>
      <c r="C108" s="410">
        <v>-0.9</v>
      </c>
      <c r="D108" s="411">
        <v>0.5</v>
      </c>
      <c r="E108" s="381">
        <v>0.5</v>
      </c>
      <c r="F108" s="418">
        <v>-2.2612143794163098</v>
      </c>
      <c r="G108" s="418">
        <v>-3.1079798715706874</v>
      </c>
    </row>
    <row r="109" spans="2:7" ht="15">
      <c r="B109" s="409" t="s">
        <v>20</v>
      </c>
      <c r="C109" s="410">
        <v>-0.2</v>
      </c>
      <c r="D109" s="411">
        <v>0.8</v>
      </c>
      <c r="E109" s="381">
        <v>0.8</v>
      </c>
      <c r="F109" s="418">
        <v>-2.202042777071933</v>
      </c>
      <c r="G109" s="418">
        <v>-2.3212499376656592</v>
      </c>
    </row>
    <row r="110" spans="2:7" ht="15">
      <c r="B110" s="413" t="s">
        <v>22</v>
      </c>
      <c r="C110" s="410">
        <v>-1.1</v>
      </c>
      <c r="D110" s="411">
        <v>0</v>
      </c>
      <c r="E110" s="381">
        <v>0</v>
      </c>
      <c r="F110" s="501">
        <v>-2.6858588643211</v>
      </c>
      <c r="G110" s="501">
        <v>-2.4924511074891242</v>
      </c>
    </row>
    <row r="111" spans="2:7" ht="15">
      <c r="B111" s="409" t="s">
        <v>30</v>
      </c>
      <c r="C111" s="410">
        <v>-0.701722399558364</v>
      </c>
      <c r="D111" s="411">
        <v>0.92949966222745</v>
      </c>
      <c r="E111" s="381">
        <v>0.73755541269393</v>
      </c>
      <c r="F111" s="418">
        <v>-2.140586548592638</v>
      </c>
      <c r="G111" s="418">
        <v>-1.8827121629052535</v>
      </c>
    </row>
    <row r="112" spans="2:7" ht="15">
      <c r="B112" s="409" t="s">
        <v>31</v>
      </c>
      <c r="C112" s="410">
        <v>-1.13011979331065</v>
      </c>
      <c r="D112" s="411">
        <v>0.302153431247915</v>
      </c>
      <c r="E112" s="381">
        <v>0.982946731461183</v>
      </c>
      <c r="F112" s="412">
        <v>-2.233776017550426</v>
      </c>
      <c r="G112" s="412">
        <v>-2.4401867445166148</v>
      </c>
    </row>
    <row r="113" spans="2:7" ht="15">
      <c r="B113" s="409" t="s">
        <v>34</v>
      </c>
      <c r="C113" s="410">
        <v>-0.657052699818488</v>
      </c>
      <c r="D113" s="411">
        <v>0.825145579049257</v>
      </c>
      <c r="E113" s="381">
        <v>1.47706603019236</v>
      </c>
      <c r="F113" s="412">
        <v>-2.0993144449954704</v>
      </c>
      <c r="G113" s="412">
        <v>-1.9714988777115083</v>
      </c>
    </row>
    <row r="114" spans="2:7" ht="15">
      <c r="B114" s="409" t="s">
        <v>35</v>
      </c>
      <c r="C114" s="410">
        <v>-0.345849063672821</v>
      </c>
      <c r="D114" s="411">
        <v>1.41089637208414</v>
      </c>
      <c r="E114" s="381">
        <v>1.62934887098121</v>
      </c>
      <c r="F114" s="412">
        <v>-1.7893922722616917</v>
      </c>
      <c r="G114" s="412">
        <v>-1.618637780756249</v>
      </c>
    </row>
    <row r="115" spans="2:7" ht="15">
      <c r="B115" s="409" t="s">
        <v>36</v>
      </c>
      <c r="C115" s="410">
        <v>-0.57552444622916</v>
      </c>
      <c r="D115" s="411">
        <v>1.54530847294402</v>
      </c>
      <c r="E115" s="381">
        <v>1.4295408278079</v>
      </c>
      <c r="F115" s="412">
        <v>-1.6121677879358143</v>
      </c>
      <c r="G115" s="412">
        <v>-1.5319982903613139</v>
      </c>
    </row>
    <row r="116" spans="2:7" ht="15.75" thickBot="1">
      <c r="B116" s="419" t="s">
        <v>37</v>
      </c>
      <c r="C116" s="420">
        <v>-0.169469058623823</v>
      </c>
      <c r="D116" s="421">
        <v>2.03798313106372</v>
      </c>
      <c r="E116" s="382">
        <v>2.35642828940162</v>
      </c>
      <c r="F116" s="422">
        <v>-1.30937159801654</v>
      </c>
      <c r="G116" s="422">
        <v>-1.115201179054226</v>
      </c>
    </row>
    <row r="117" spans="2:7" ht="15">
      <c r="B117" s="20"/>
      <c r="C117" s="20"/>
      <c r="D117" s="20"/>
      <c r="E117" s="20"/>
      <c r="F117" s="20"/>
      <c r="G117" s="20"/>
    </row>
    <row r="118" ht="13.5" thickBot="1"/>
    <row r="119" spans="2:7" ht="15">
      <c r="B119" s="1319"/>
      <c r="C119" s="1316" t="s">
        <v>534</v>
      </c>
      <c r="D119" s="1317"/>
      <c r="E119" s="1318"/>
      <c r="F119" s="1314" t="s">
        <v>861</v>
      </c>
      <c r="G119" s="1315"/>
    </row>
    <row r="120" spans="2:7" ht="30.75" thickBot="1">
      <c r="B120" s="1310"/>
      <c r="C120" s="400" t="s">
        <v>407</v>
      </c>
      <c r="D120" s="493" t="s">
        <v>227</v>
      </c>
      <c r="E120" s="402" t="s">
        <v>228</v>
      </c>
      <c r="F120" s="494" t="s">
        <v>408</v>
      </c>
      <c r="G120" s="495" t="s">
        <v>298</v>
      </c>
    </row>
    <row r="121" spans="2:7" ht="15">
      <c r="B121" s="502">
        <v>2003</v>
      </c>
      <c r="C121" s="503">
        <v>3.765032477538311</v>
      </c>
      <c r="D121" s="504">
        <v>3.9140148325714663</v>
      </c>
      <c r="E121" s="505">
        <v>2.542379453164314</v>
      </c>
      <c r="F121" s="506">
        <v>1.8488225860868068</v>
      </c>
      <c r="G121" s="506">
        <v>1.6731575401419896</v>
      </c>
    </row>
    <row r="122" spans="2:7" ht="15">
      <c r="B122" s="351">
        <v>2004</v>
      </c>
      <c r="C122" s="452">
        <v>7.581530489704245</v>
      </c>
      <c r="D122" s="507">
        <v>6.746686292723029</v>
      </c>
      <c r="E122" s="453">
        <v>2.639511647886651</v>
      </c>
      <c r="F122" s="508">
        <v>5.883082483469382</v>
      </c>
      <c r="G122" s="508">
        <v>5.5233337945511884</v>
      </c>
    </row>
    <row r="123" spans="2:7" ht="15">
      <c r="B123" s="355">
        <v>2005</v>
      </c>
      <c r="C123" s="509">
        <v>7.555434093212984</v>
      </c>
      <c r="D123" s="510">
        <v>6.639835568374004</v>
      </c>
      <c r="E123" s="511">
        <v>5.331008432878507</v>
      </c>
      <c r="F123" s="512">
        <v>3.911073095863893</v>
      </c>
      <c r="G123" s="512">
        <v>4.05469832162495</v>
      </c>
    </row>
    <row r="124" spans="2:7" ht="15">
      <c r="B124" s="355">
        <v>2006</v>
      </c>
      <c r="C124" s="509">
        <v>8.470496757113692</v>
      </c>
      <c r="D124" s="510">
        <v>7.821947881443878</v>
      </c>
      <c r="E124" s="513">
        <v>5.571378757011876</v>
      </c>
      <c r="F124" s="514">
        <v>10.238652621435174</v>
      </c>
      <c r="G124" s="514">
        <v>10.751949416055663</v>
      </c>
    </row>
    <row r="125" spans="2:7" ht="15">
      <c r="B125" s="351">
        <v>2007</v>
      </c>
      <c r="C125" s="515">
        <v>5.493075277949036</v>
      </c>
      <c r="D125" s="507">
        <v>5.024235100510293</v>
      </c>
      <c r="E125" s="453">
        <v>5.297779121344818</v>
      </c>
      <c r="F125" s="516">
        <v>9.730009393648054</v>
      </c>
      <c r="G125" s="516">
        <v>8.714202638483592</v>
      </c>
    </row>
    <row r="126" spans="2:7" ht="15">
      <c r="B126" s="351">
        <v>2008</v>
      </c>
      <c r="C126" s="515">
        <v>-3.129733562314934</v>
      </c>
      <c r="D126" s="507">
        <v>-3.099075362531299</v>
      </c>
      <c r="E126" s="453">
        <v>-1.246681508053205</v>
      </c>
      <c r="F126" s="516">
        <v>-3.2689368779627803</v>
      </c>
      <c r="G126" s="516">
        <v>-3.7458270615252642</v>
      </c>
    </row>
    <row r="127" spans="2:7" ht="15">
      <c r="B127" s="351">
        <v>2009</v>
      </c>
      <c r="C127" s="515">
        <v>-5.8853286260116775</v>
      </c>
      <c r="D127" s="507">
        <v>-3.2815246332184604</v>
      </c>
      <c r="E127" s="453">
        <v>-2.178430518407503</v>
      </c>
      <c r="F127" s="516">
        <v>-5.0735451923869075</v>
      </c>
      <c r="G127" s="516">
        <v>-5.07665930286314</v>
      </c>
    </row>
    <row r="128" spans="2:7" ht="15">
      <c r="B128" s="351">
        <v>2010</v>
      </c>
      <c r="C128" s="515">
        <v>4.5</v>
      </c>
      <c r="D128" s="507">
        <v>4.9</v>
      </c>
      <c r="E128" s="453">
        <v>4.9</v>
      </c>
      <c r="F128" s="516">
        <v>4.2197378212300185</v>
      </c>
      <c r="G128" s="516">
        <v>3.729834505485141</v>
      </c>
    </row>
    <row r="129" spans="2:7" ht="15">
      <c r="B129" s="351">
        <v>2011</v>
      </c>
      <c r="C129" s="515">
        <v>5.9</v>
      </c>
      <c r="D129" s="507">
        <v>6</v>
      </c>
      <c r="E129" s="453">
        <v>5.8</v>
      </c>
      <c r="F129" s="516">
        <v>4.9184174885914755</v>
      </c>
      <c r="G129" s="516">
        <v>4.925449730807774</v>
      </c>
    </row>
    <row r="130" spans="2:7" ht="15">
      <c r="B130" s="351">
        <v>2012</v>
      </c>
      <c r="C130" s="515">
        <v>0.8</v>
      </c>
      <c r="D130" s="507">
        <v>2.4</v>
      </c>
      <c r="E130" s="453">
        <v>2.2</v>
      </c>
      <c r="F130" s="516">
        <v>-0.34005425538785605</v>
      </c>
      <c r="G130" s="516">
        <v>0.23654045535241863</v>
      </c>
    </row>
    <row r="131" spans="2:7" ht="15">
      <c r="B131" s="351">
        <v>2013</v>
      </c>
      <c r="C131" s="515">
        <f>C116</f>
        <v>-0.169469058623823</v>
      </c>
      <c r="D131" s="507">
        <f>D116</f>
        <v>2.03798313106372</v>
      </c>
      <c r="E131" s="453">
        <f>E116</f>
        <v>2.35642828940162</v>
      </c>
      <c r="F131" s="516">
        <f>F116</f>
        <v>-1.30937159801654</v>
      </c>
      <c r="G131" s="516">
        <f>G116</f>
        <v>-1.115201179054226</v>
      </c>
    </row>
    <row r="132" spans="2:7" ht="15">
      <c r="B132" s="351">
        <v>2014</v>
      </c>
      <c r="C132" s="515">
        <f>C100</f>
        <v>2.49425852612548</v>
      </c>
      <c r="D132" s="507">
        <f>D100</f>
        <v>3.21213022456408</v>
      </c>
      <c r="E132" s="453">
        <f>E100</f>
        <v>4.3655372023159</v>
      </c>
      <c r="F132" s="516">
        <f>F100</f>
        <v>1.5311248362465113</v>
      </c>
      <c r="G132" s="516">
        <f>G100</f>
        <v>1.128221842758781</v>
      </c>
    </row>
    <row r="133" spans="2:7" ht="15">
      <c r="B133" s="351">
        <v>2015</v>
      </c>
      <c r="C133" s="515">
        <f>C84</f>
        <v>0.5</v>
      </c>
      <c r="D133" s="507">
        <f>D84</f>
        <v>0.8</v>
      </c>
      <c r="E133" s="453">
        <f>E84</f>
        <v>2.9</v>
      </c>
      <c r="F133" s="516">
        <f>F84</f>
        <v>2.038502109846041</v>
      </c>
      <c r="G133" s="516">
        <f>G84</f>
        <v>1.6701137175351155</v>
      </c>
    </row>
    <row r="134" spans="2:7" ht="15">
      <c r="B134" s="351">
        <v>2016</v>
      </c>
      <c r="C134" s="515">
        <f>C68</f>
        <v>3.45028703649464</v>
      </c>
      <c r="D134" s="507">
        <f>D68</f>
        <v>3.01486854488703</v>
      </c>
      <c r="E134" s="453">
        <f>E68</f>
        <v>3.95393510145912</v>
      </c>
      <c r="F134" s="516">
        <f>F68</f>
        <v>4.045240293522778</v>
      </c>
      <c r="G134" s="516">
        <f>G68</f>
        <v>4.656129317874669</v>
      </c>
    </row>
    <row r="135" spans="2:7" ht="15">
      <c r="B135" s="351">
        <v>2017</v>
      </c>
      <c r="C135" s="515">
        <v>-1.12537008747475</v>
      </c>
      <c r="D135" s="507">
        <v>-0.454476680407106</v>
      </c>
      <c r="E135" s="453">
        <v>-1.20049919108286</v>
      </c>
      <c r="F135" s="516">
        <v>-0.5042963796331734</v>
      </c>
      <c r="G135" s="516">
        <v>-0.3463560527830256</v>
      </c>
    </row>
    <row r="136" spans="2:7" ht="15">
      <c r="B136" s="351">
        <v>2018</v>
      </c>
      <c r="C136" s="515">
        <v>2.5312078627586</v>
      </c>
      <c r="D136" s="507">
        <v>2.18232574278806</v>
      </c>
      <c r="E136" s="453">
        <v>2.02407110419084</v>
      </c>
      <c r="F136" s="516">
        <v>2.925899639463947</v>
      </c>
      <c r="G136" s="516">
        <v>3.3853863370733706</v>
      </c>
    </row>
    <row r="137" spans="2:7" ht="15">
      <c r="B137" s="361"/>
      <c r="C137" s="517"/>
      <c r="D137" s="517"/>
      <c r="E137" s="517"/>
      <c r="F137" s="517"/>
      <c r="G137" s="517"/>
    </row>
    <row r="138" ht="12.75">
      <c r="D138" s="164" t="s">
        <v>123</v>
      </c>
    </row>
  </sheetData>
  <sheetProtection/>
  <mergeCells count="31">
    <mergeCell ref="B6:G6"/>
    <mergeCell ref="B7:B8"/>
    <mergeCell ref="C7:E7"/>
    <mergeCell ref="F7:G7"/>
    <mergeCell ref="F103:G103"/>
    <mergeCell ref="B38:G38"/>
    <mergeCell ref="B39:B40"/>
    <mergeCell ref="C39:E39"/>
    <mergeCell ref="F39:G39"/>
    <mergeCell ref="B87:B88"/>
    <mergeCell ref="C87:E87"/>
    <mergeCell ref="F87:G87"/>
    <mergeCell ref="B86:G86"/>
    <mergeCell ref="B54:G54"/>
    <mergeCell ref="B70:G70"/>
    <mergeCell ref="B71:B72"/>
    <mergeCell ref="C71:E71"/>
    <mergeCell ref="F71:G71"/>
    <mergeCell ref="C119:E119"/>
    <mergeCell ref="B119:B120"/>
    <mergeCell ref="F119:G119"/>
    <mergeCell ref="B102:G102"/>
    <mergeCell ref="B103:B104"/>
    <mergeCell ref="C103:E103"/>
    <mergeCell ref="B22:G22"/>
    <mergeCell ref="B23:B24"/>
    <mergeCell ref="C23:E23"/>
    <mergeCell ref="F23:G23"/>
    <mergeCell ref="C55:E55"/>
    <mergeCell ref="F55:G55"/>
    <mergeCell ref="B55:B56"/>
  </mergeCells>
  <hyperlinks>
    <hyperlink ref="B1" location="'Indice '!A42" display="ÍNDICE "/>
    <hyperlink ref="D138" location="Industria!A5" display="ARRIBA "/>
    <hyperlink ref="D4" location="Industria!A12" display="Evolución de la Industria 2009-2007"/>
  </hyperlinks>
  <printOptions/>
  <pageMargins left="0.27" right="0.2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irestrepo</dc:creator>
  <cp:keywords/>
  <dc:description/>
  <cp:lastModifiedBy>Simón Díez López</cp:lastModifiedBy>
  <cp:lastPrinted>2009-04-07T21:23:14Z</cp:lastPrinted>
  <dcterms:created xsi:type="dcterms:W3CDTF">2003-06-05T22:47:08Z</dcterms:created>
  <dcterms:modified xsi:type="dcterms:W3CDTF">2019-06-20T19:20:17Z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