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86" firstSheet="14" activeTab="18"/>
  </bookViews>
  <sheets>
    <sheet name="Indice " sheetId="1" r:id="rId1"/>
    <sheet name="PIB" sheetId="2" r:id="rId2"/>
    <sheet name="Indicadores Mercado Laboral" sheetId="3" r:id="rId3"/>
    <sheet name="Cajas de Compensación " sheetId="4" r:id="rId4"/>
    <sheet name="Empleo EMM-CMP" sheetId="5" r:id="rId5"/>
    <sheet name="Indicadores de Pobreza" sheetId="6" r:id="rId6"/>
    <sheet name="Inflación" sheetId="7" r:id="rId7"/>
    <sheet name="Demanda de Energía" sheetId="8" r:id="rId8"/>
    <sheet name="Industria" sheetId="9" r:id="rId9"/>
    <sheet name="Comercio al por Menor " sheetId="10" r:id="rId10"/>
    <sheet name="Construcción" sheetId="11" r:id="rId11"/>
    <sheet name="Exportaciones" sheetId="12" r:id="rId12"/>
    <sheet name="Importaciones" sheetId="13" r:id="rId13"/>
    <sheet name="Balanza Comercial " sheetId="14" r:id="rId14"/>
    <sheet name="Balanza de Pagos" sheetId="15" r:id="rId15"/>
    <sheet name="Inversión Extranjera" sheetId="16" r:id="rId16"/>
    <sheet name="Tasas de Interés" sheetId="17" r:id="rId17"/>
    <sheet name="Cartera Sistema Financiero " sheetId="18" r:id="rId18"/>
    <sheet name="Sector Público" sheetId="19" r:id="rId19"/>
    <sheet name="Mercado Cambiario " sheetId="20" r:id="rId20"/>
    <sheet name="Reservas" sheetId="21" r:id="rId21"/>
    <sheet name="Fuentes" sheetId="22" r:id="rId2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<sst xmlns="http://schemas.openxmlformats.org/spreadsheetml/2006/main" count="1894" uniqueCount="917">
  <si>
    <t>PIB</t>
  </si>
  <si>
    <t>Agropecuario, silvicultura, caza y pesca</t>
  </si>
  <si>
    <t>Construcción</t>
  </si>
  <si>
    <t>Servicios sociales, comunales y personales</t>
  </si>
  <si>
    <t>COMERCIO AL POR MENOR</t>
  </si>
  <si>
    <t>Industria</t>
  </si>
  <si>
    <t>TOTAL</t>
  </si>
  <si>
    <t>Total</t>
  </si>
  <si>
    <t>Comercial</t>
  </si>
  <si>
    <t>Consumo</t>
  </si>
  <si>
    <t>Mes</t>
  </si>
  <si>
    <t>Anual</t>
  </si>
  <si>
    <t>CARTERA SISTEMA FINANCIERO</t>
  </si>
  <si>
    <t>Año Corrido</t>
  </si>
  <si>
    <t>Tasa de desempleo</t>
  </si>
  <si>
    <t>INDICADORES MERCADO LABORAL</t>
  </si>
  <si>
    <t>Ventas</t>
  </si>
  <si>
    <t>IPC</t>
  </si>
  <si>
    <t>Enero</t>
  </si>
  <si>
    <t>Febrero</t>
  </si>
  <si>
    <t>Marzo</t>
  </si>
  <si>
    <t>Abril</t>
  </si>
  <si>
    <t>Mayo</t>
  </si>
  <si>
    <t>TRM</t>
  </si>
  <si>
    <t>Junio</t>
  </si>
  <si>
    <t>DTF</t>
  </si>
  <si>
    <t>Activa</t>
  </si>
  <si>
    <t>Saldo</t>
  </si>
  <si>
    <t>Agropecuarios</t>
  </si>
  <si>
    <t>Industriales</t>
  </si>
  <si>
    <t>Servicios Privados</t>
  </si>
  <si>
    <t>Servicios Públicos</t>
  </si>
  <si>
    <t>Julio</t>
  </si>
  <si>
    <t>Agosto</t>
  </si>
  <si>
    <t xml:space="preserve">INDUSTRIA - EOIC </t>
  </si>
  <si>
    <t>Var %</t>
  </si>
  <si>
    <t>Electricidad, gas y agua</t>
  </si>
  <si>
    <t>Septiembre</t>
  </si>
  <si>
    <t>Octubre</t>
  </si>
  <si>
    <t>Noviembre</t>
  </si>
  <si>
    <t>Diciembre</t>
  </si>
  <si>
    <t>Total Exportaciones</t>
  </si>
  <si>
    <t>Exportaciones tradicionales</t>
  </si>
  <si>
    <t>Variación %</t>
  </si>
  <si>
    <t xml:space="preserve">Junio </t>
  </si>
  <si>
    <t>Importaciones totales</t>
  </si>
  <si>
    <t xml:space="preserve">Consumo final </t>
  </si>
  <si>
    <t>SUBTOTAL: Demanda final interna</t>
  </si>
  <si>
    <t>Exportaciones totales</t>
  </si>
  <si>
    <t>PIB TOTAL</t>
  </si>
  <si>
    <t xml:space="preserve">Julio </t>
  </si>
  <si>
    <t>Variación</t>
  </si>
  <si>
    <t xml:space="preserve">   Gobierno Nacional Central</t>
  </si>
  <si>
    <t xml:space="preserve">   Sector Descentralizado</t>
  </si>
  <si>
    <t>Sector Público Consolidado</t>
  </si>
  <si>
    <t xml:space="preserve">IMPORTACIONES CIF </t>
  </si>
  <si>
    <t>Bolivia</t>
  </si>
  <si>
    <t>Ecuador</t>
  </si>
  <si>
    <t>Perú</t>
  </si>
  <si>
    <t>Argentina</t>
  </si>
  <si>
    <t>Brasil</t>
  </si>
  <si>
    <t>Chile</t>
  </si>
  <si>
    <t>México</t>
  </si>
  <si>
    <t>Estados Unidos</t>
  </si>
  <si>
    <t>Puerto Rico</t>
  </si>
  <si>
    <t>Canadá</t>
  </si>
  <si>
    <t>Alemania</t>
  </si>
  <si>
    <t>Bélgica</t>
  </si>
  <si>
    <t>España</t>
  </si>
  <si>
    <t>Francia</t>
  </si>
  <si>
    <t>Italia</t>
  </si>
  <si>
    <t>Países Bajos</t>
  </si>
  <si>
    <t>Portugal</t>
  </si>
  <si>
    <t>Japón</t>
  </si>
  <si>
    <t>ALADI</t>
  </si>
  <si>
    <t>Comunidad Andina</t>
  </si>
  <si>
    <t>Union Europea</t>
  </si>
  <si>
    <t>China</t>
  </si>
  <si>
    <t>BALANZA COMERCIAL</t>
  </si>
  <si>
    <t>DANE: PIB trimestral</t>
  </si>
  <si>
    <t>EMPRESAS AFILIADAS</t>
  </si>
  <si>
    <t>TRABAJADORES AFILIADOS</t>
  </si>
  <si>
    <t xml:space="preserve">INDUSTRIA - MMM </t>
  </si>
  <si>
    <t>ESTADISTICAS/Temas CEE/Precios/Datos /IPC/Cuadro precios 2000-2005</t>
  </si>
  <si>
    <t>ISA.  ESTADISTICAS/Temas CEE/Mineria/Datos/Serie Indicadores Mensuales de la Minería</t>
  </si>
  <si>
    <t>ESTADISTICAS/Encuesta de Opinión Industrial /EOIC CIIU Rev 3</t>
  </si>
  <si>
    <t>Corresponde al dato que aparece en el informe que se envía a prensa</t>
  </si>
  <si>
    <t>DANE.  ESTADISTICAS/Base Datos/DANE/Comercio al por menor</t>
  </si>
  <si>
    <t>DANE.   ESTADISTICAS/Base Datos/DANE/Encuesta Continua de Hogares</t>
  </si>
  <si>
    <t>DANE.  ESTADISTICAS/Base Datos/DANE/Muestra Mensual Manufacturera</t>
  </si>
  <si>
    <t>DANE.  ESTADISTICAS/Base Datos/DANE/Comercio exterior/Importaciones.  Cuadro B1</t>
  </si>
  <si>
    <t>Banco de la República  http://www.banrep.gov.co/estad/indfind4.htm</t>
  </si>
  <si>
    <t>http://www.banrep.gov.co/economia/ctanal1sec_ext.htm#reservas</t>
  </si>
  <si>
    <t>Tasa de cambio real promedios móviles</t>
  </si>
  <si>
    <t>Banco de la República.  http://www.banrep.gov.co/estadcam/trm/home4.htm</t>
  </si>
  <si>
    <t>Confis.  Ultimo informe programación financiera</t>
  </si>
  <si>
    <t>TRABAJADORES Y FAMILIAS</t>
  </si>
  <si>
    <t>DANE</t>
  </si>
  <si>
    <t>Resto de ALADI</t>
  </si>
  <si>
    <t>Compras</t>
  </si>
  <si>
    <t>Compras Netas</t>
  </si>
  <si>
    <t xml:space="preserve">  Gobierno Nacional</t>
  </si>
  <si>
    <t xml:space="preserve">  Opciones Put</t>
  </si>
  <si>
    <t xml:space="preserve">      Para acumulación reservas</t>
  </si>
  <si>
    <t xml:space="preserve">      Para control volatilidad</t>
  </si>
  <si>
    <t xml:space="preserve">  Opciones Call</t>
  </si>
  <si>
    <t>Corrido</t>
  </si>
  <si>
    <t>Tasa de subempleo subjetivo</t>
  </si>
  <si>
    <t xml:space="preserve">Exportaciones no tradicionales </t>
  </si>
  <si>
    <t>Superfinanciera.   https://www.superfinanciera.gov.co</t>
  </si>
  <si>
    <t>Banco de la República / series estadisticas  http://www.banrep.gov.co/estad/indfind4.htm</t>
  </si>
  <si>
    <t>INDICADORES MERCADO LABORAL (DANE)</t>
  </si>
  <si>
    <t xml:space="preserve">EXPORTACIONES </t>
  </si>
  <si>
    <t xml:space="preserve">TES </t>
  </si>
  <si>
    <t>BALANCE FISCAL</t>
  </si>
  <si>
    <t xml:space="preserve">DEUDA GNC </t>
  </si>
  <si>
    <t>DEUDA EXTERNA</t>
  </si>
  <si>
    <t xml:space="preserve">TASAS DE CAMBIO </t>
  </si>
  <si>
    <t xml:space="preserve">RESERVAS INTERNACIONALES </t>
  </si>
  <si>
    <t>COMERCIO AL POR MENOR (DANE)</t>
  </si>
  <si>
    <t>IMPORTACIONES (DANE)</t>
  </si>
  <si>
    <t>BALANZA COMERCIAL (DANE)</t>
  </si>
  <si>
    <t>INDUSTRIA (ANDI, DANE)</t>
  </si>
  <si>
    <t>DANE.  ESTADISTICAS/Base Datos/DANE/Comercio exterior/Exportaciones.  Cuadros 1, 16 y 18</t>
  </si>
  <si>
    <t xml:space="preserve">      Café</t>
  </si>
  <si>
    <t xml:space="preserve">      Petróleo y derivados</t>
  </si>
  <si>
    <t xml:space="preserve">      Carbón</t>
  </si>
  <si>
    <t xml:space="preserve">      Ferroníquel</t>
  </si>
  <si>
    <t xml:space="preserve">  Comunidad Andina</t>
  </si>
  <si>
    <t>Costa Rica</t>
  </si>
  <si>
    <t xml:space="preserve">República Dominicana </t>
  </si>
  <si>
    <t xml:space="preserve">    Armas y Equipo Militar</t>
  </si>
  <si>
    <t xml:space="preserve">Total Importaciones </t>
  </si>
  <si>
    <t xml:space="preserve">1. PIB </t>
  </si>
  <si>
    <t>2. INDICADORES MERCADO LABORAL</t>
  </si>
  <si>
    <t xml:space="preserve">CARTERA SISTEMA FINANCIERO    </t>
  </si>
  <si>
    <t xml:space="preserve">INDICE </t>
  </si>
  <si>
    <t xml:space="preserve">ARRIBA </t>
  </si>
  <si>
    <t>ARRIBA</t>
  </si>
  <si>
    <t>Enero-Mayo</t>
  </si>
  <si>
    <t xml:space="preserve"> INDICADORES DE COYUNTURA, COLOMBIA</t>
  </si>
  <si>
    <t>TES</t>
  </si>
  <si>
    <t>DEUDA</t>
  </si>
  <si>
    <t>TASA CAMBIO REAL</t>
  </si>
  <si>
    <t>TASA DE CAMBIO</t>
  </si>
  <si>
    <t>RESERVAS INTERNACIONALES</t>
  </si>
  <si>
    <t>DEMANDA DE ENERGIA NO REGULADA</t>
  </si>
  <si>
    <t>PIB Millones de PESOS corrientes</t>
  </si>
  <si>
    <t>PIB Por Rama de Actividad Economica</t>
  </si>
  <si>
    <t xml:space="preserve">PIB Por Componentes de Demanda </t>
  </si>
  <si>
    <t>PIB Crecimiento Trimestral</t>
  </si>
  <si>
    <t xml:space="preserve"> I</t>
  </si>
  <si>
    <t>II</t>
  </si>
  <si>
    <t>III</t>
  </si>
  <si>
    <t>IV</t>
  </si>
  <si>
    <t>AÑO</t>
  </si>
  <si>
    <t>Miles de Millones de pesos</t>
  </si>
  <si>
    <t>TASA DE CAMBIO (BANCO DE LA REPUBLICA)</t>
  </si>
  <si>
    <t>TASA DE CAMBIO REPRESENTATIVA DE MERCADO</t>
  </si>
  <si>
    <t>DANE.  ESTADISTICAS/Base Datos/DANE/Comercio exterior/Exportaciones.  Cuadro B1</t>
  </si>
  <si>
    <t xml:space="preserve">    Utensilios Domésticos</t>
  </si>
  <si>
    <t xml:space="preserve">    Objetos Adorno Uso Personal</t>
  </si>
  <si>
    <t xml:space="preserve">    Muebles y Equipos para el Hogar</t>
  </si>
  <si>
    <t xml:space="preserve">    Vehículos Transporte Particular </t>
  </si>
  <si>
    <t xml:space="preserve">    Materias Primas Agricultura</t>
  </si>
  <si>
    <t xml:space="preserve">    Materias Primas Industria</t>
  </si>
  <si>
    <t xml:space="preserve">Bienes de Capital </t>
  </si>
  <si>
    <t xml:space="preserve">    Materiales de Construcción</t>
  </si>
  <si>
    <t xml:space="preserve">    Bienes de Capital Agricultura</t>
  </si>
  <si>
    <t xml:space="preserve">    Bienes de Capital Industria</t>
  </si>
  <si>
    <t xml:space="preserve">        Maquinaria Industrial</t>
  </si>
  <si>
    <t xml:space="preserve">        Otro equipo fijo</t>
  </si>
  <si>
    <t xml:space="preserve">    Textiles, Confecciones</t>
  </si>
  <si>
    <t xml:space="preserve">  Bienes Consumo no Duradero </t>
  </si>
  <si>
    <t xml:space="preserve">  Bienes Consumo Duradero </t>
  </si>
  <si>
    <t>Enero-Junio</t>
  </si>
  <si>
    <t>Tasa Global de Participación</t>
  </si>
  <si>
    <t>Tasa de Ocupación</t>
  </si>
  <si>
    <t>Tasa de subempleo objetivo</t>
  </si>
  <si>
    <t>Permanente</t>
  </si>
  <si>
    <t>Temporal</t>
  </si>
  <si>
    <t>Enero-Febrero</t>
  </si>
  <si>
    <t>Enero-Marzo</t>
  </si>
  <si>
    <t>Enero-Abril</t>
  </si>
  <si>
    <t>Directo</t>
  </si>
  <si>
    <t>Agencias</t>
  </si>
  <si>
    <t>INDICADORES DE POBREZA</t>
  </si>
  <si>
    <t>Sector petrolero</t>
  </si>
  <si>
    <t>EMPLEO</t>
  </si>
  <si>
    <t>DANE. Muestra Mensual Manufacturera y Muestra Mensual del Comercio al por Menor</t>
  </si>
  <si>
    <t>DNP</t>
  </si>
  <si>
    <t>BALANZA DE PAGOS</t>
  </si>
  <si>
    <t>Banco de la Republica</t>
  </si>
  <si>
    <t>INVERSION EXTRANJERA</t>
  </si>
  <si>
    <t xml:space="preserve">FUENTE: DANE.   ESTADISTICAS/Base Datos/DANE/Encuesta Continua de Hogares. </t>
  </si>
  <si>
    <t>PRODUCTO INTERNO BRUTO (DANE)</t>
  </si>
  <si>
    <t>Venezuela</t>
  </si>
  <si>
    <t>AGROPECUARIO</t>
  </si>
  <si>
    <t>INDUSTRIA</t>
  </si>
  <si>
    <t xml:space="preserve">    Bebidas</t>
  </si>
  <si>
    <t>Tabaco</t>
  </si>
  <si>
    <t>Textiles</t>
  </si>
  <si>
    <t>Confecciones</t>
  </si>
  <si>
    <t>Madera y sus productos</t>
  </si>
  <si>
    <t>Papel y sus productos</t>
  </si>
  <si>
    <t>Sustancias Químicos</t>
  </si>
  <si>
    <t>Productos metalúrgicos básicos</t>
  </si>
  <si>
    <t>Productos metálicos</t>
  </si>
  <si>
    <t xml:space="preserve">Maquinaria y aparatos eléctricos </t>
  </si>
  <si>
    <t>Vehículos automotores</t>
  </si>
  <si>
    <t>EXPORTACIONES NO TRADICIONALES SEGÚN CIIU REV 3</t>
  </si>
  <si>
    <t xml:space="preserve">    Alimentos</t>
  </si>
  <si>
    <t>Enero - Julio</t>
  </si>
  <si>
    <t>Enero - Agosto</t>
  </si>
  <si>
    <t>Enero - Septiembre</t>
  </si>
  <si>
    <t>Enero - Octubre</t>
  </si>
  <si>
    <t>http://www.banrep.gov.co/informes-economicos/ine_bol_deuex.htm</t>
  </si>
  <si>
    <t>Enero - Noviembre</t>
  </si>
  <si>
    <t>Totales</t>
  </si>
  <si>
    <t>Petróleo</t>
  </si>
  <si>
    <t xml:space="preserve">Saldo TES                            (Miles de millones) </t>
  </si>
  <si>
    <t>Enero - Diciembre</t>
  </si>
  <si>
    <t>Población en edad de trabajar</t>
  </si>
  <si>
    <t>Ocupados</t>
  </si>
  <si>
    <t>PEA</t>
  </si>
  <si>
    <t>Desocupados</t>
  </si>
  <si>
    <t>Población en miles de personas</t>
  </si>
  <si>
    <t>INDICADORES PARA 13 CIUDADES</t>
  </si>
  <si>
    <t>Tasas</t>
  </si>
  <si>
    <t>INDICADORES NACIONALES</t>
  </si>
  <si>
    <t>Tradicionales</t>
  </si>
  <si>
    <t>Resto de sectores</t>
  </si>
  <si>
    <t xml:space="preserve">   Agropecuario</t>
  </si>
  <si>
    <t xml:space="preserve">   Minería</t>
  </si>
  <si>
    <t xml:space="preserve">   Electricidad, Gas Y Agua</t>
  </si>
  <si>
    <t xml:space="preserve">   Construcción</t>
  </si>
  <si>
    <t xml:space="preserve">   Comercio, Restaurantes Y Hoteles</t>
  </si>
  <si>
    <t xml:space="preserve">   Establecimientos Financieros</t>
  </si>
  <si>
    <t xml:space="preserve">   Servicios Comunales</t>
  </si>
  <si>
    <t>Fuente: DANE</t>
  </si>
  <si>
    <t>MUESTRA MENSUAL COMERCIO AL POR MENOR</t>
  </si>
  <si>
    <t xml:space="preserve">   Transp, Almacenamiento y Comunicación</t>
  </si>
  <si>
    <t>ANUAL</t>
  </si>
  <si>
    <t xml:space="preserve">    Hogares</t>
  </si>
  <si>
    <t xml:space="preserve">    Gobierno</t>
  </si>
  <si>
    <t>Mensual</t>
  </si>
  <si>
    <t>Ventas Totales</t>
  </si>
  <si>
    <t>Ventas Mercado Nacional</t>
  </si>
  <si>
    <t>No Tradicionales</t>
  </si>
  <si>
    <t>MINERIA</t>
  </si>
  <si>
    <t>Materias primas</t>
  </si>
  <si>
    <t>Bienes de capital</t>
  </si>
  <si>
    <t>IMPORTACIONES CIF (Mill US$, DANE)</t>
  </si>
  <si>
    <t xml:space="preserve">    Tabaco</t>
  </si>
  <si>
    <t xml:space="preserve">     Equipo de Transporte </t>
  </si>
  <si>
    <t xml:space="preserve">        Maquinaria de oficina</t>
  </si>
  <si>
    <t xml:space="preserve">        Herramientas</t>
  </si>
  <si>
    <t xml:space="preserve">        Partes y accesorios</t>
  </si>
  <si>
    <t>Millones de dólares</t>
  </si>
  <si>
    <t>Promedio Anual</t>
  </si>
  <si>
    <t>Tasa Activa</t>
  </si>
  <si>
    <t>Informe estadísticas monetarias y cambiarias (Cuadro 10)  http://www.banrep.gov.co/estad/rsemscm4.htm</t>
  </si>
  <si>
    <t>DEUDA INTERNA Y EXTERNA</t>
  </si>
  <si>
    <t>TRM Promedio Año</t>
  </si>
  <si>
    <t>RESERVAS INTERNACIONALES NETAS (MILLONES US$)</t>
  </si>
  <si>
    <t xml:space="preserve">   Subastas de Compra Directa</t>
  </si>
  <si>
    <t xml:space="preserve"> (SUPERINTENDENCIA DE SUBSIDIO FAMILIAR, ASOCAJAS)</t>
  </si>
  <si>
    <t>AFILIADOS CAJAS DE COMPENSACION FAMILIAR</t>
  </si>
  <si>
    <t>EXPORTACIONES TOTALES (Millones US$, DANE)</t>
  </si>
  <si>
    <t>Ultimos 12 Meses</t>
  </si>
  <si>
    <t xml:space="preserve">     PRODUCTO INTERNO BRUTO</t>
  </si>
  <si>
    <t>Explotación de minas y canteras</t>
  </si>
  <si>
    <t>Industria manufacturera</t>
  </si>
  <si>
    <t>Comercio, reparación, restaurantes y hoteles</t>
  </si>
  <si>
    <t>Transporte, almacenamiento y comunicación</t>
  </si>
  <si>
    <t>Establecimientos financieros, seguros, inmuebles y servicios a las empresas</t>
  </si>
  <si>
    <t>PIB POR COMPONENTES DE DEMANDA (%)</t>
  </si>
  <si>
    <t>Total Cartera Bruta</t>
  </si>
  <si>
    <t>Equipos y aparatos de radio, televisión y comunicaciones</t>
  </si>
  <si>
    <t>OBRAS CIVILES</t>
  </si>
  <si>
    <t>Vivienda VIS</t>
  </si>
  <si>
    <t>Otros Destinos</t>
  </si>
  <si>
    <t>Total Vivienda</t>
  </si>
  <si>
    <t>Vivienda No VIS</t>
  </si>
  <si>
    <t>Total Licencias</t>
  </si>
  <si>
    <t>Variacion Corrido Año</t>
  </si>
  <si>
    <t>I-2006</t>
  </si>
  <si>
    <t>II-2006</t>
  </si>
  <si>
    <t>III-2006</t>
  </si>
  <si>
    <t>IV-2006</t>
  </si>
  <si>
    <t>I-2007</t>
  </si>
  <si>
    <t>II-2007</t>
  </si>
  <si>
    <t>III-2007</t>
  </si>
  <si>
    <t>IV-2007</t>
  </si>
  <si>
    <t>I-2008</t>
  </si>
  <si>
    <t>II-2008</t>
  </si>
  <si>
    <t>III-2008</t>
  </si>
  <si>
    <t>IV-2008</t>
  </si>
  <si>
    <t>TRIMESTRE</t>
  </si>
  <si>
    <t>n.d.</t>
  </si>
  <si>
    <t>I-2009</t>
  </si>
  <si>
    <t>II-2009</t>
  </si>
  <si>
    <t>III-2009</t>
  </si>
  <si>
    <t>IV-2009</t>
  </si>
  <si>
    <t xml:space="preserve">  Bolivia</t>
  </si>
  <si>
    <t xml:space="preserve">  Ecuador</t>
  </si>
  <si>
    <t xml:space="preserve">  Perú</t>
  </si>
  <si>
    <t xml:space="preserve">   TOTAL</t>
  </si>
  <si>
    <t>Irlanda</t>
  </si>
  <si>
    <t>ESTADOS UNIDOS</t>
  </si>
  <si>
    <t>ANGUILLA</t>
  </si>
  <si>
    <t>INGLATERRA</t>
  </si>
  <si>
    <t>BRASIL</t>
  </si>
  <si>
    <t>FRANCIA</t>
  </si>
  <si>
    <t>SUIZA</t>
  </si>
  <si>
    <t>CHILE</t>
  </si>
  <si>
    <t>BERMUDAS</t>
  </si>
  <si>
    <t>ITALIA</t>
  </si>
  <si>
    <t>COSTA RICA</t>
  </si>
  <si>
    <t>TRM Fin Mes</t>
  </si>
  <si>
    <t>n.d.: Ningún dato disponible</t>
  </si>
  <si>
    <t>INDICADORES DE POBREZA (DNP-DANE,MERPD)</t>
  </si>
  <si>
    <t>Obras civiles</t>
  </si>
  <si>
    <t>●</t>
  </si>
  <si>
    <t xml:space="preserve">●   </t>
  </si>
  <si>
    <t>Arriba</t>
  </si>
  <si>
    <t>Chipre</t>
  </si>
  <si>
    <t>Dinamarca</t>
  </si>
  <si>
    <t>Suecia</t>
  </si>
  <si>
    <t>Reservas Internacionales Netas</t>
  </si>
  <si>
    <t>Deuda Interna y Externa</t>
  </si>
  <si>
    <t>Personal Permanente</t>
  </si>
  <si>
    <t>Sector Público No Financiero</t>
  </si>
  <si>
    <t xml:space="preserve">Agosto </t>
  </si>
  <si>
    <t xml:space="preserve">Noviembre </t>
  </si>
  <si>
    <t>Indicadores Nacionales</t>
  </si>
  <si>
    <t>Variación Corrido del año</t>
  </si>
  <si>
    <t>Inflación al consumdor por Origen de los Bienes y Servicios</t>
  </si>
  <si>
    <t xml:space="preserve">Reino Unido </t>
  </si>
  <si>
    <t>Ventas Real DANE</t>
  </si>
  <si>
    <t>Muestra Mensual Manufactuera</t>
  </si>
  <si>
    <t>Devaluación (%)</t>
  </si>
  <si>
    <t>AUSTRIA</t>
  </si>
  <si>
    <t xml:space="preserve">  Resto Aladi</t>
  </si>
  <si>
    <t>Cuba</t>
  </si>
  <si>
    <t>Paraguay</t>
  </si>
  <si>
    <t>Uruguay</t>
  </si>
  <si>
    <t>Austria</t>
  </si>
  <si>
    <t>Bulgaria</t>
  </si>
  <si>
    <t>Eslovaquia</t>
  </si>
  <si>
    <t>Eslovenia</t>
  </si>
  <si>
    <t>Estonia</t>
  </si>
  <si>
    <t>Finlandia</t>
  </si>
  <si>
    <t>Grecia</t>
  </si>
  <si>
    <t>Hungría</t>
  </si>
  <si>
    <t>Letonia</t>
  </si>
  <si>
    <t>Lituania</t>
  </si>
  <si>
    <t>Luxemburgo</t>
  </si>
  <si>
    <t>Malta</t>
  </si>
  <si>
    <t>Polonia</t>
  </si>
  <si>
    <t>Rumania</t>
  </si>
  <si>
    <t>República Checa</t>
  </si>
  <si>
    <t>Suiza</t>
  </si>
  <si>
    <t>Resto de países</t>
  </si>
  <si>
    <t>*</t>
  </si>
  <si>
    <t>Cuero, calzado y marroquinería</t>
  </si>
  <si>
    <t>Total 2009</t>
  </si>
  <si>
    <t>LUXEMBURGO</t>
  </si>
  <si>
    <t>VENEZUELA</t>
  </si>
  <si>
    <t>ISLAS CAYMAN</t>
  </si>
  <si>
    <t>Deuda  Externa (Millones US$)</t>
  </si>
  <si>
    <t>Deuda Pública SPNF (Miles millones $)</t>
  </si>
  <si>
    <t>Deuda Externa Total</t>
  </si>
  <si>
    <t>Deuda Sector Público</t>
  </si>
  <si>
    <t>Deuda Sector Privado</t>
  </si>
  <si>
    <t>Deuda Interna Bruta SPNF</t>
  </si>
  <si>
    <t>Deuda Externa Bruta SPNF</t>
  </si>
  <si>
    <t>Deuda Total Bruta SPNF</t>
  </si>
  <si>
    <t>Deuda Interna Neta SPNF</t>
  </si>
  <si>
    <t>Deuda Externa Neta SPNF</t>
  </si>
  <si>
    <t>Deuda Total Neta SPNF</t>
  </si>
  <si>
    <t>El coeficiente Gini es un número entre cero y uno, que mide el grado de desigualdad en la distribución del ingreso</t>
  </si>
  <si>
    <t xml:space="preserve">en una sociedad determinada. Un coeficiente bajo de Gini indica una distribución más igual del ingreso, </t>
  </si>
  <si>
    <t>mientras que un alto coeficiente de Gini indica una distribución más desigual.</t>
  </si>
  <si>
    <t>COEFICIENTE DE GINI</t>
  </si>
  <si>
    <t>I-2010</t>
  </si>
  <si>
    <t>II-2010</t>
  </si>
  <si>
    <t>III-2010</t>
  </si>
  <si>
    <t>PIB. Variación anual a precios constantes 2005</t>
  </si>
  <si>
    <t>2010-I</t>
  </si>
  <si>
    <t>IV-2010</t>
  </si>
  <si>
    <t xml:space="preserve">Total </t>
  </si>
  <si>
    <t xml:space="preserve">Coquización, Fabricación de productos de la refinación del petróleo, y combustible nuclear </t>
  </si>
  <si>
    <t xml:space="preserve"> </t>
  </si>
  <si>
    <t>Fuente: Superfinanciera</t>
  </si>
  <si>
    <t>Fuente: CONFIS, Ministerio de Hacienda y Crédito Público</t>
  </si>
  <si>
    <t>Fuente: Banco de la República</t>
  </si>
  <si>
    <t>2010-II</t>
  </si>
  <si>
    <t xml:space="preserve">     Formación bruta de capital fijo</t>
  </si>
  <si>
    <t>Formación bruta de capital Total</t>
  </si>
  <si>
    <t>2010-III</t>
  </si>
  <si>
    <t>EXPORTACIONES (DANE)</t>
  </si>
  <si>
    <t>-</t>
  </si>
  <si>
    <t>2010-IV</t>
  </si>
  <si>
    <t>TOTAL 2010</t>
  </si>
  <si>
    <t>Miles de Millones de PESOS corrientes</t>
  </si>
  <si>
    <t>Total 2010</t>
  </si>
  <si>
    <t>HOLANDA</t>
  </si>
  <si>
    <t>BARBADOS</t>
  </si>
  <si>
    <t>URUGUAY</t>
  </si>
  <si>
    <t>ARUBA</t>
  </si>
  <si>
    <t>ESPAÑA</t>
  </si>
  <si>
    <t>ALEMANIA</t>
  </si>
  <si>
    <t>POR SECTOR</t>
  </si>
  <si>
    <t xml:space="preserve">Otros Bienes Consumo no Duradero </t>
  </si>
  <si>
    <t>I-2011</t>
  </si>
  <si>
    <t>II-2011</t>
  </si>
  <si>
    <t>III-2011</t>
  </si>
  <si>
    <t>IV-2011</t>
  </si>
  <si>
    <t>MUESTRA MENSUAL MANUFACTURERA (SIN TRILLA)</t>
  </si>
  <si>
    <t>2011-I</t>
  </si>
  <si>
    <t>AFGANISTAN</t>
  </si>
  <si>
    <t>ALBANIA</t>
  </si>
  <si>
    <t>ANTILLAS HOLANDESAS</t>
  </si>
  <si>
    <t>ARGENTINA</t>
  </si>
  <si>
    <t>AUSTRALIA</t>
  </si>
  <si>
    <t>BAHAMAS</t>
  </si>
  <si>
    <t>BOLIVIA</t>
  </si>
  <si>
    <t>CHINA</t>
  </si>
  <si>
    <t>CHIPRE</t>
  </si>
  <si>
    <t>CURAZAO</t>
  </si>
  <si>
    <t>DINAMARCA</t>
  </si>
  <si>
    <t>ECUADOR</t>
  </si>
  <si>
    <t>INDIA</t>
  </si>
  <si>
    <t>ISRAEL</t>
  </si>
  <si>
    <t>MALASIA</t>
  </si>
  <si>
    <t>NORUEGA</t>
  </si>
  <si>
    <t>PORTUGAL</t>
  </si>
  <si>
    <t>PUERTO RICO</t>
  </si>
  <si>
    <t>SINGAPUR</t>
  </si>
  <si>
    <t>SUECIA</t>
  </si>
  <si>
    <t>Pobreza Nacional</t>
  </si>
  <si>
    <t>Pobreza Extrema Nacional</t>
  </si>
  <si>
    <t>Coeficiente GINI (*)</t>
  </si>
  <si>
    <t>POBREZA y POBREZA EXTREMA</t>
  </si>
  <si>
    <t>2011-II</t>
  </si>
  <si>
    <t>Devaluación Real (%)</t>
  </si>
  <si>
    <t xml:space="preserve">Intervención Discrecional </t>
  </si>
  <si>
    <t>2011-III</t>
  </si>
  <si>
    <t>Tasa de Desempleo</t>
  </si>
  <si>
    <t>TOTAL 2011</t>
  </si>
  <si>
    <t>2011-IV</t>
  </si>
  <si>
    <t>Total 2011</t>
  </si>
  <si>
    <t>2012-I</t>
  </si>
  <si>
    <t>I-2012</t>
  </si>
  <si>
    <t>2012-II</t>
  </si>
  <si>
    <t>2012-III</t>
  </si>
  <si>
    <t>II-2012</t>
  </si>
  <si>
    <t>III-2012</t>
  </si>
  <si>
    <t>Porcentaje de la población por debajo de la línea de pobreza y pobreza extrema</t>
  </si>
  <si>
    <t>Producción</t>
  </si>
  <si>
    <t>Producción Real DANE</t>
  </si>
  <si>
    <t xml:space="preserve">    Combustibles y lubricantes</t>
  </si>
  <si>
    <t>2012-IV</t>
  </si>
  <si>
    <t>TOTAL 2012</t>
  </si>
  <si>
    <t>2013-I</t>
  </si>
  <si>
    <t>Evolución de la Industria</t>
  </si>
  <si>
    <t>IV-2012</t>
  </si>
  <si>
    <t>I-2013</t>
  </si>
  <si>
    <t>II-2013</t>
  </si>
  <si>
    <t>III-2013</t>
  </si>
  <si>
    <t>IV-2013</t>
  </si>
  <si>
    <t>Total 2012</t>
  </si>
  <si>
    <t>2013-II</t>
  </si>
  <si>
    <t>2013-III</t>
  </si>
  <si>
    <t>2013-IV</t>
  </si>
  <si>
    <t>TOTAL 2013</t>
  </si>
  <si>
    <t>I-2014</t>
  </si>
  <si>
    <t>II-2014</t>
  </si>
  <si>
    <t>III-2014</t>
  </si>
  <si>
    <t>IV-2014</t>
  </si>
  <si>
    <t>Total 2013</t>
  </si>
  <si>
    <t>2014-I</t>
  </si>
  <si>
    <t>2014-II</t>
  </si>
  <si>
    <t>Variación corrida %</t>
  </si>
  <si>
    <t>Comercio minorista sin vehículos</t>
  </si>
  <si>
    <t>Comercio minorista sin combustibles</t>
  </si>
  <si>
    <t>Comercio minorista sin combustibles ni vehículos</t>
  </si>
  <si>
    <t>Panamá</t>
  </si>
  <si>
    <t>Croacia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</si>
  <si>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</si>
  <si>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</si>
  <si>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</si>
  <si>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</si>
  <si>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</si>
  <si>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</si>
  <si>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</si>
  <si>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</si>
  <si>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Rusia</t>
  </si>
  <si>
    <t>Taiwán</t>
  </si>
  <si>
    <t>Trinidad y Tobago</t>
  </si>
  <si>
    <t>IPP Producción Nacional</t>
  </si>
  <si>
    <t>Variación Anual %</t>
  </si>
  <si>
    <t>2014-III</t>
  </si>
  <si>
    <t>Millones de dólares corrientes</t>
  </si>
  <si>
    <t>Errores y omisiones netos</t>
  </si>
  <si>
    <t>Memorándum Cuenta financiera excluyendo activos de reserva</t>
  </si>
  <si>
    <t>*Metodología según sexta versión del Manual de Balanza de Pagos del Fondo Monetario Internacional (FMI).</t>
  </si>
  <si>
    <t>Devaluación</t>
  </si>
  <si>
    <t xml:space="preserve">agroquímicos </t>
  </si>
  <si>
    <t>2014-IV</t>
  </si>
  <si>
    <t>TOTAL 2014</t>
  </si>
  <si>
    <t>Total 2014</t>
  </si>
  <si>
    <t>Vivienda</t>
  </si>
  <si>
    <t>2015-I</t>
  </si>
  <si>
    <t>PIB Millones de DÓLARES</t>
  </si>
  <si>
    <t>VARIACIÓN EMPLEO EN LA INDUSTRIA (MMM)</t>
  </si>
  <si>
    <t>VARIACIÓN EMPLEO EN EL COMERCIO AL POR MENOR (MMCM)</t>
  </si>
  <si>
    <t>NÚMERO DE PERSONAS POBRES Y POBRES EXTREMOS</t>
  </si>
  <si>
    <t>INFLACIÓN ANUAL</t>
  </si>
  <si>
    <t>INFLACIÓN POR ORIGEN</t>
  </si>
  <si>
    <t>DEMANDA DE  ENERGÍA</t>
  </si>
  <si>
    <t>DEMANDA DE ENERGÍA NO REGULADA</t>
  </si>
  <si>
    <t>PRODUCCIÓN, VENTAS Y VENTAS MERCADO NACIONAL</t>
  </si>
  <si>
    <t>COMERCIO AL POR MENOR SEGÚN GRUPO DE MERCANCÍAS</t>
  </si>
  <si>
    <t>LICENCIAS DE CONSTRUCCIÓN</t>
  </si>
  <si>
    <t xml:space="preserve">EXPORTACIONES NO TRADICIONALES SEGÚN PAISES DE DESTINO      </t>
  </si>
  <si>
    <t xml:space="preserve">IMPORTACIONES SEGÚN USO O DESTINO ECONÓMICO (CUODE)  </t>
  </si>
  <si>
    <t>TASAS DE INTERÉS</t>
  </si>
  <si>
    <t xml:space="preserve">COMPRA / VENTA DE DIVISAS BANCO DE LA REPÚBLICA </t>
  </si>
  <si>
    <t>I-2015</t>
  </si>
  <si>
    <t>II-2015</t>
  </si>
  <si>
    <t>III-2015</t>
  </si>
  <si>
    <t>IV-2015</t>
  </si>
  <si>
    <t>ENCUESTA MENSUAL MANUFACTURERA</t>
  </si>
  <si>
    <t>PAGOS (%)</t>
  </si>
  <si>
    <t>INVERSION EN OBRAS CIVILES</t>
  </si>
  <si>
    <t>Cartera Total Sistema Financiero Moneda Nacional</t>
  </si>
  <si>
    <t>3. EMPLEO</t>
  </si>
  <si>
    <t>4. INDICADORES DE POBREZA</t>
  </si>
  <si>
    <t xml:space="preserve">5. INFLACIÓN </t>
  </si>
  <si>
    <t xml:space="preserve">6. DEMANDA DE ENERGÍA </t>
  </si>
  <si>
    <t xml:space="preserve">7. INDUSTRIA </t>
  </si>
  <si>
    <t>8. COMERCIO AL POR MENOR</t>
  </si>
  <si>
    <t>9. CONSTRUCCIÓN</t>
  </si>
  <si>
    <t>10. EXPORTACIONES</t>
  </si>
  <si>
    <t xml:space="preserve">11. IMPORTACIONES </t>
  </si>
  <si>
    <t xml:space="preserve">12.  BALANZA COMERCIAL </t>
  </si>
  <si>
    <t>13. BALANZA DE PAGOS</t>
  </si>
  <si>
    <t xml:space="preserve">15. TASAS DE INTERÉS </t>
  </si>
  <si>
    <t>16. CARTERA SISTEMA FINANCIERO</t>
  </si>
  <si>
    <t xml:space="preserve">18. MERCADO CAMBIARIO </t>
  </si>
  <si>
    <t xml:space="preserve">19. RESERVAS INTERNACIONALES </t>
  </si>
  <si>
    <t xml:space="preserve">20. FUENTES </t>
  </si>
  <si>
    <t>Índice</t>
  </si>
  <si>
    <t xml:space="preserve">OCUPADOS POR ACTIVIDAD ECONÓMICA </t>
  </si>
  <si>
    <t>OCUPADOS POR POSICIÓN OCUPACIONAL</t>
  </si>
  <si>
    <t xml:space="preserve">INFLACIÓN ANUAL </t>
  </si>
  <si>
    <t xml:space="preserve">INFLACIÓN POR ORIGEN </t>
  </si>
  <si>
    <t>DEMANDA DE ENERGÍA</t>
  </si>
  <si>
    <t>TASA CAMBIO REAL (AÑO BASE 2010)</t>
  </si>
  <si>
    <t>Fuente: Banrepública</t>
  </si>
  <si>
    <t>2015-II</t>
  </si>
  <si>
    <t>TASAS DE INTERÉS - DTF Y TASA DE INTERÉS ACTIVA (BANREPÚBLICA)</t>
  </si>
  <si>
    <t>CARTERA SISTEMA FINANCIERO (SUPERINTENDENCIA FINANCIERA Y BANCO DE LA REPÚBLICA)</t>
  </si>
  <si>
    <t>TES  (BANCO DE LA REPÚBLICA)</t>
  </si>
  <si>
    <t>Microcrédito</t>
  </si>
  <si>
    <t xml:space="preserve">SECTOR PÚBLICO </t>
  </si>
  <si>
    <t>BANCO DE LA REPÚBLICA, CONFIS, MINISTERIO DE HACIENDA</t>
  </si>
  <si>
    <t>RESERVAS INTERNACIONALES  Y VENTAS DE DIVISAS  (BANCO DE LA REPÚBLICA)</t>
  </si>
  <si>
    <t>OPERACIONES DE COMPRA-VENTA DE DIVISAS DEL BANCO DE LA REPÚBLICA</t>
  </si>
  <si>
    <t>MILLONES DE DÓLARES</t>
  </si>
  <si>
    <t>FUENTE INFORMACIÓN</t>
  </si>
  <si>
    <t>CÁLCULOS ANDI</t>
  </si>
  <si>
    <t xml:space="preserve">   Industria Manufacturera</t>
  </si>
  <si>
    <t>Corea, República de</t>
  </si>
  <si>
    <t>14. INVERSIÓN EXTRANJERA</t>
  </si>
  <si>
    <t>17. SECTOR PÚBLICO</t>
  </si>
  <si>
    <t>Millones de DÓLARES</t>
  </si>
  <si>
    <t>PIB per cápita (Dólares)</t>
  </si>
  <si>
    <t>VALOR PIB ANUAL EN MILLONES DE PESOS CORRIENTES Y EN MILLONES DE DÓLARES</t>
  </si>
  <si>
    <t>PIB. VARIACIÓN ANUAL A PRECIOS CONSTANTES 2005 (%)</t>
  </si>
  <si>
    <t>PIB POR ACTIVIDAD ECONÓMICA - VARIACIÓN ANUAL (%)</t>
  </si>
  <si>
    <t xml:space="preserve">ÍNDICE </t>
  </si>
  <si>
    <t>Indicadores 13 principales Áreas Metroplitanas</t>
  </si>
  <si>
    <t>VARIACIÓN EMPLEO EN LA INDUSTRIA Y EL COMERCIO AL POR MENOR (DANE)</t>
  </si>
  <si>
    <t>INFLACIÓN ANUAL (DANE)</t>
  </si>
  <si>
    <t>INFLACIÓN POR ORIGEN (CÁLCULOS ANDI)</t>
  </si>
  <si>
    <t>ENCUESTA DE OPINIÓN INDUSTRIAL CONJUNTA</t>
  </si>
  <si>
    <t>COMERCIO AL POR MENOR SEGÚN GRUPOS DE MERCANCÍAS</t>
  </si>
  <si>
    <t>CONSTRUCCIÓN (DANE)</t>
  </si>
  <si>
    <t>EXPORTACIONES TOTALES SEGÚN PAÍS DE DESTINO (DANE)</t>
  </si>
  <si>
    <t>IMPORTACIONES SEGÚN USO O DESTINO ECONÓMICOS (CUODE)</t>
  </si>
  <si>
    <t xml:space="preserve">    Farmacéuticos y de tocador</t>
  </si>
  <si>
    <t xml:space="preserve">    Electrodomésticos</t>
  </si>
  <si>
    <t xml:space="preserve">Materias Primas </t>
  </si>
  <si>
    <t>BALANZA DE PAGOS (BANCO DE LA REPÚBLICA)</t>
  </si>
  <si>
    <t>INVERSIÓN EXTRANJERA DIRECTA</t>
  </si>
  <si>
    <t>INVERSIÓN EXTRANJERA DIRECTA EN COLOMBIA (BANCO DE LA REPÚBLICA, PROEXPORT)</t>
  </si>
  <si>
    <t xml:space="preserve">POR PAÍS DE ORIGEN                               </t>
  </si>
  <si>
    <t>2015-III</t>
  </si>
  <si>
    <t>I-2016</t>
  </si>
  <si>
    <t>II-2016</t>
  </si>
  <si>
    <t>III-2016</t>
  </si>
  <si>
    <t>IV-2016</t>
  </si>
  <si>
    <t>TOTAL 2015</t>
  </si>
  <si>
    <t>2016-I</t>
  </si>
  <si>
    <t>2016-II</t>
  </si>
  <si>
    <t>2016-III</t>
  </si>
  <si>
    <t>2016-IV</t>
  </si>
  <si>
    <t>2015-IV</t>
  </si>
  <si>
    <t>TOTAL 2016</t>
  </si>
  <si>
    <t xml:space="preserve">Vietnam </t>
  </si>
  <si>
    <t>Total 2015</t>
  </si>
  <si>
    <t>CUBA</t>
  </si>
  <si>
    <t>EL SALVADOR</t>
  </si>
  <si>
    <t>ESCOCIA</t>
  </si>
  <si>
    <t>GIBRALTAR</t>
  </si>
  <si>
    <t>GRECIA</t>
  </si>
  <si>
    <t>GUATEMALA</t>
  </si>
  <si>
    <t>HONDURAS</t>
  </si>
  <si>
    <t>HONG KONG</t>
  </si>
  <si>
    <t>HUNGRIA</t>
  </si>
  <si>
    <t>IRAN</t>
  </si>
  <si>
    <t>ISLA DE MAN</t>
  </si>
  <si>
    <t>JORDANIA</t>
  </si>
  <si>
    <t>KUWAIT</t>
  </si>
  <si>
    <t>LIBANO</t>
  </si>
  <si>
    <t>LIBERIA</t>
  </si>
  <si>
    <t>LIECHTENSTEIN</t>
  </si>
  <si>
    <t>LITUANIA</t>
  </si>
  <si>
    <t>MEXICO</t>
  </si>
  <si>
    <t>NICARAGUA</t>
  </si>
  <si>
    <t>NUEVA ZELANDA</t>
  </si>
  <si>
    <t>PAISES BAJOS</t>
  </si>
  <si>
    <t>PANAMA</t>
  </si>
  <si>
    <t>PARAGUAY</t>
  </si>
  <si>
    <t>PERU</t>
  </si>
  <si>
    <t>REPUBLICA DE COREA</t>
  </si>
  <si>
    <t>REPUBLICA DOMINICANA</t>
  </si>
  <si>
    <t>SRI LANKA</t>
  </si>
  <si>
    <t>SURAFRICA</t>
  </si>
  <si>
    <t>TAILANDIA</t>
  </si>
  <si>
    <t>TAIWAN</t>
  </si>
  <si>
    <t>UCRANIA</t>
  </si>
  <si>
    <t>NO DECLARADO</t>
  </si>
  <si>
    <t>BELICE</t>
  </si>
  <si>
    <t>Vietnam</t>
  </si>
  <si>
    <t>FINLANDIA</t>
  </si>
  <si>
    <t>% PIB 2016</t>
  </si>
  <si>
    <t>Inflación anual al Consumidor y al Productor 2000-2017</t>
  </si>
  <si>
    <t>I-2017</t>
  </si>
  <si>
    <t>II-2017</t>
  </si>
  <si>
    <t>III-2017</t>
  </si>
  <si>
    <t>IV-2017</t>
  </si>
  <si>
    <t>Balanza 2017</t>
  </si>
  <si>
    <t>% PIB 2017</t>
  </si>
  <si>
    <t>Exportaciones Totales 2000-2017</t>
  </si>
  <si>
    <t>EXPORTACIONES SEGÚN CIIU REV. 4  (DANE)</t>
  </si>
  <si>
    <t>Aceites y grasas</t>
  </si>
  <si>
    <t>Elaboración de productos de tabaco</t>
  </si>
  <si>
    <t>Preparación, hilatura, tejeduría y acabado de productos textiles</t>
  </si>
  <si>
    <t>Fabricación de otros productos textiles</t>
  </si>
  <si>
    <t>Confección de prendas de vestir, excepto prendas de piel</t>
  </si>
  <si>
    <t>Fabricación de artículos de piel</t>
  </si>
  <si>
    <t>Fabricación de artículos de punto y ganchillo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</si>
  <si>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</si>
  <si>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</si>
  <si>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</t>
  </si>
  <si>
    <t>Fabricación de recipientes de madera</t>
  </si>
  <si>
    <t>Fabricación de otros productos de madera; fabricación de artículos de corcho, cestería y espartería</t>
  </si>
  <si>
    <t>Fabricación de papel, cartón y productos de papel y cartón</t>
  </si>
  <si>
    <t>Actividades de impresión y actividades de servicios relacionados con la impresión</t>
  </si>
  <si>
    <t xml:space="preserve">Producción de copias a partir de grabaciones originales </t>
  </si>
  <si>
    <t>Fabricación de productos de hornos de coque</t>
  </si>
  <si>
    <t>Fabricación de sustancias químicas básicas, abonos y compuestos inorgánicos nitrogenados, plásticos y caucho sintético en formas primarias</t>
  </si>
  <si>
    <t>Fabricación de otros productos químicos</t>
  </si>
  <si>
    <t>Fabricación de fibras sintéticas y artificiales</t>
  </si>
  <si>
    <t>Fabricación de productos farmacéuticos, sustancias químicas medicinales y productos botánicos de uso farmacéutico</t>
  </si>
  <si>
    <t>Fabricación de productos de caucho y de plástico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</si>
  <si>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</si>
  <si>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</si>
  <si>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</si>
  <si>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</si>
  <si>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</si>
  <si>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metálicos para uso estructural, tanques, depósitos y generadores de vapor</t>
  </si>
  <si>
    <t>Fabricación de armas y municiones</t>
  </si>
  <si>
    <t>Fabricación de otros productos elaborados de metal y actividades de servicios relacionadas con el trabajo de metales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</si>
  <si>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</si>
  <si>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</si>
  <si>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</si>
  <si>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</si>
  <si>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</si>
  <si>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</si>
  <si>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</si>
  <si>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</si>
  <si>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motores, generadores y transformadores eléctricos y de aparatos de distribución y control de la energía eléctrica</t>
  </si>
  <si>
    <t>Fabricación de pilas, baterías y acumuladores eléctricos</t>
  </si>
  <si>
    <t>Fabricación de hilos y cables aislados y sus dispositivos</t>
  </si>
  <si>
    <t>Fabricación de equipos eléctricos de iluminación</t>
  </si>
  <si>
    <t>Fabricación de aparatos de uso doméstico</t>
  </si>
  <si>
    <t>Fabricación de maquinaria y equipo n.c.p.</t>
  </si>
  <si>
    <t>Fabricación de maquinaria y equipo de uso general</t>
  </si>
  <si>
    <t>Fabricación de maquinaria y equipo de uso especial</t>
  </si>
  <si>
    <t>Fabricación de vehículos automotores y sus motores</t>
  </si>
  <si>
    <t xml:space="preserve">Fabricación de carrocerías para vehículos automotores; fabricación de remolques y semirremolques </t>
  </si>
  <si>
    <t>Fabricación de partes, piezas (autopartes) y accesorios (lujos) para vehículos automotores</t>
  </si>
  <si>
    <t>Fabricación de otros tipos de equipo de transporte</t>
  </si>
  <si>
    <t>Construcción de barcos y otras embarcaciones</t>
  </si>
  <si>
    <t>Fabricación de locomotoras y de material rodante para ferrocarriles</t>
  </si>
  <si>
    <t>Fabricación de aeronaves, naves espaciales y de maquinaria conexa</t>
  </si>
  <si>
    <t>Fabricación de vehículos militares de combate</t>
  </si>
  <si>
    <t>Fabricación de otros tipos de equipo de transporte n.c.p.</t>
  </si>
  <si>
    <t>Fabricación de muebles, colchones y somieres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</si>
  <si>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</si>
  <si>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</si>
  <si>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</si>
  <si>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</si>
  <si>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</si>
  <si>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</si>
  <si>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</si>
  <si>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Otras industrias manufactureras n.c.p.</t>
  </si>
  <si>
    <t>Instalación, mantenimiento y reparación especializado de maquinaria y equipo</t>
  </si>
  <si>
    <t>Mantenimiento y reparación especializado de productos elaborados en metal y de maquinaria y equipo</t>
  </si>
  <si>
    <t xml:space="preserve">Instalación especializada de maquinaria y equipo industrial 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</si>
  <si>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</si>
  <si>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</si>
  <si>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</si>
  <si>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</si>
  <si>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</si>
  <si>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</si>
  <si>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</si>
  <si>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</si>
  <si>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>Silvicultura y extracción de madera</t>
  </si>
  <si>
    <t>Silvicultura y otras actividades forestales</t>
  </si>
  <si>
    <t xml:space="preserve">Extracción de madera </t>
  </si>
  <si>
    <t>Recolección de productos forestales diferentes a la madera</t>
  </si>
  <si>
    <t xml:space="preserve">Servicios de apoyo a la silvicultura </t>
  </si>
  <si>
    <t>Pesca y acuicultura</t>
  </si>
  <si>
    <t xml:space="preserve">Pesca </t>
  </si>
  <si>
    <t xml:space="preserve">Acuicultura </t>
  </si>
  <si>
    <t>Extracción de carbón de piedra y lignito</t>
  </si>
  <si>
    <t>Extracción de hulla (carbón de piedra)</t>
  </si>
  <si>
    <t>Extracción de carbón lignito</t>
  </si>
  <si>
    <t>Extracción de petróleo crudo y gas natural</t>
  </si>
  <si>
    <t>Extracción de petróleo crudo</t>
  </si>
  <si>
    <t>Extracción de gas natural</t>
  </si>
  <si>
    <t>Extracción de minerales metalíferos</t>
  </si>
  <si>
    <t>Extracción de minerales de hierro</t>
  </si>
  <si>
    <t>Extracción de minerales metalíferos no ferrosos</t>
  </si>
  <si>
    <t>Extracción de otras minas y canteras</t>
  </si>
  <si>
    <t>Extracción de piedra, arena, arcillas, cal, yeso, caolín, bentonitas y similares</t>
  </si>
  <si>
    <t>Extracción de esmeraldas, piedras preciosas y semipreciosas</t>
  </si>
  <si>
    <t>Extracción de otros minerales no metálicos n.c.p.</t>
  </si>
  <si>
    <t>Elaboración de bebidas</t>
  </si>
  <si>
    <t>Alimentos</t>
  </si>
  <si>
    <t>Carne y pescado</t>
  </si>
  <si>
    <t>Café</t>
  </si>
  <si>
    <t>Alimentos preparados para animales</t>
  </si>
  <si>
    <t>Frutas, legumbres, aceites y grasa</t>
  </si>
  <si>
    <t>Lácteos</t>
  </si>
  <si>
    <t>Productos de molineria</t>
  </si>
  <si>
    <t xml:space="preserve">   Ingenios, refinerías de azúcar</t>
  </si>
  <si>
    <t>Otros productos alimenticios</t>
  </si>
  <si>
    <t>Bebidas</t>
  </si>
  <si>
    <t>Calzado</t>
  </si>
  <si>
    <t>Cuero y productos de cuero</t>
  </si>
  <si>
    <t xml:space="preserve">Actividades de impresión </t>
  </si>
  <si>
    <t>Productos farmacéuticos, sustancias químicas medicinales y productos botánicos de uso farmacéutico</t>
  </si>
  <si>
    <t>Otros productos minerales no metálicos</t>
  </si>
  <si>
    <t>Vidrio y productos de vidrio</t>
  </si>
  <si>
    <t>Minerales no metálicos n.c.p.</t>
  </si>
  <si>
    <t>Productos informáticos, electrónicos y ópticos</t>
  </si>
  <si>
    <t>2017-I</t>
  </si>
  <si>
    <t>2017-II</t>
  </si>
  <si>
    <t>2017*</t>
  </si>
  <si>
    <t>LICENCIAS DE CONSTRUCCIÓN - 302 MUNICIPIOS (Area m2)</t>
  </si>
  <si>
    <t>EXPORTACIONES TOTALES (Millones de dólares, DANE)</t>
  </si>
  <si>
    <t>DEMANDA DE ENERGÍA (ISA-XM)</t>
  </si>
  <si>
    <t>Licencias de construcción 302 Municipios</t>
  </si>
  <si>
    <t>OBLIGACIONES (%)</t>
  </si>
  <si>
    <t>LICENCIAS DE CONSTRUCCIÓN - 302 MUNICIPIOS</t>
  </si>
  <si>
    <t>Variación Corrido Año</t>
  </si>
  <si>
    <t>2000 (r)</t>
  </si>
  <si>
    <t>2001 (r)</t>
  </si>
  <si>
    <t>2002 (r)</t>
  </si>
  <si>
    <t>2003 (r)</t>
  </si>
  <si>
    <t>2004 (r)</t>
  </si>
  <si>
    <t>2005 (r)</t>
  </si>
  <si>
    <t>2006 (r)</t>
  </si>
  <si>
    <t>2007 (r)</t>
  </si>
  <si>
    <t>2008 (r)</t>
  </si>
  <si>
    <t>2009 (r)</t>
  </si>
  <si>
    <t>2010 (r)</t>
  </si>
  <si>
    <t>2011 (r)</t>
  </si>
  <si>
    <t>2012 (r)</t>
  </si>
  <si>
    <t>2013 (r)</t>
  </si>
  <si>
    <t>2014 (r)</t>
  </si>
  <si>
    <t>2015 (pr)</t>
  </si>
  <si>
    <t>2016 (pr)</t>
  </si>
  <si>
    <t>1 Cuenta corriente</t>
  </si>
  <si>
    <t>    Crédito (exportaciones)</t>
  </si>
  <si>
    <t>    Débito (importaciones)</t>
  </si>
  <si>
    <t>      1.A Bienes y servicios</t>
  </si>
  <si>
    <t>         Crédito (exportaciones)</t>
  </si>
  <si>
    <t>         Débito (importaciones)</t>
  </si>
  <si>
    <t>           1.A.a Bienes</t>
  </si>
  <si>
    <t>              Crédito (exportaciones)</t>
  </si>
  <si>
    <t>              Débito (importaciones)</t>
  </si>
  <si>
    <t>           1.A.b Servicios</t>
  </si>
  <si>
    <t>      1.B Ingreso primario (Renta factorial)</t>
  </si>
  <si>
    <t>         Crédito</t>
  </si>
  <si>
    <t>         Débito</t>
  </si>
  <si>
    <t>      1.C Ingreso secundario (Transferencias corrientes)</t>
  </si>
  <si>
    <t>3 Cuenta financiera</t>
  </si>
  <si>
    <t>      3.1 Inversión directa</t>
  </si>
  <si>
    <t>         Adquisición neta de activos financieros</t>
  </si>
  <si>
    <t>           3.1.1 Participaciones de capital y participaciones en fondos de inversión</t>
  </si>
  <si>
    <t>           3.1.2 Instrumentos de deuda</t>
  </si>
  <si>
    <t>         Pasivos netos incurridos</t>
  </si>
  <si>
    <t>      3.2 Inversión de cartera</t>
  </si>
  <si>
    <t>           3.2.1 Participaciones de capital y participaciones en fondos de inversión</t>
  </si>
  <si>
    <t>           3.2.2 Títulos de deuda</t>
  </si>
  <si>
    <t>      3.3 Derivados financieros (distintos de reservas) y opciones de compra de acciones por parte de empleados</t>
  </si>
  <si>
    <t>      3.4 Otra inversión</t>
  </si>
  <si>
    <t>      3.5 Activos de reserva</t>
  </si>
  <si>
    <t>I</t>
  </si>
  <si>
    <t>BELGICA</t>
  </si>
  <si>
    <t>CANADA</t>
  </si>
  <si>
    <t>ISLAS VIRGENES BRITANICAS</t>
  </si>
  <si>
    <t>JAPON</t>
  </si>
  <si>
    <t>Agricultura, Caza, Silvicultura Y Pesca</t>
  </si>
  <si>
    <t>Minas y Canteras (incluye carbón)</t>
  </si>
  <si>
    <t>Manufactureras</t>
  </si>
  <si>
    <t>Electricidad, Gas Y Agua</t>
  </si>
  <si>
    <t>Comercio, Restaurantes Y Hoteles</t>
  </si>
  <si>
    <t>Transportes, Almacenamiento y Comunicaciones</t>
  </si>
  <si>
    <t>Establecimientos Financieros</t>
  </si>
  <si>
    <t>Servicios Comunales</t>
  </si>
  <si>
    <t>Saldo Cartera Bruta</t>
  </si>
  <si>
    <t>TASA DE CAMBIO REAL BASE 2010=100</t>
  </si>
  <si>
    <t>Tasa de cambio real Base 2010</t>
  </si>
  <si>
    <t>Alimentos (víveres en general) y bebidas no alcohólicas</t>
  </si>
  <si>
    <t xml:space="preserve"> Bebidas alcohólicas, cigarros, cigarrillos y productos del tabaco</t>
  </si>
  <si>
    <t xml:space="preserve">Prendas de vestir y textiles </t>
  </si>
  <si>
    <t>Calzado, artículos de cuero y sucedáneos del cuero</t>
  </si>
  <si>
    <t>Productos farmacéuticos y medicinales</t>
  </si>
  <si>
    <t>Productos de aseo personal, cosméticos y perfumería</t>
  </si>
  <si>
    <t>Artículos y utensilios de uso doméstico</t>
  </si>
  <si>
    <t>Productos para el aseo del hogar</t>
  </si>
  <si>
    <t>Electrodomésticos, muebles para el hogar, equipo de informática y telecomunicaciones para uso personal o doméstico</t>
  </si>
  <si>
    <t>Libros, papelería, periódicos, revistas y útiles escolares</t>
  </si>
  <si>
    <t>Artículos de ferretería y pinturas</t>
  </si>
  <si>
    <t>Repuestos, partes, accesorios y lubricantes para vehículo</t>
  </si>
  <si>
    <t>Vehículos automotores y motocicletas</t>
  </si>
  <si>
    <t xml:space="preserve"> Otras mercancías para uso personal o doméstico, no especificadas anteriormente</t>
  </si>
  <si>
    <t>Combustibles para vehículos automotores</t>
  </si>
  <si>
    <t>2017 (p)</t>
  </si>
  <si>
    <t>2017-III</t>
  </si>
  <si>
    <t>Acumulado Ene-Dic</t>
  </si>
  <si>
    <t>Numero</t>
  </si>
  <si>
    <t>%</t>
  </si>
  <si>
    <t>Total Comercio minorista</t>
  </si>
  <si>
    <t>IRLANDA</t>
  </si>
  <si>
    <t>TOTAL  3/</t>
  </si>
  <si>
    <t>* Actualización Plan Financiero 2018</t>
  </si>
  <si>
    <t>Banco de la Republica: http://www.banrep.gov.co/es/boletin-deuda-publica</t>
  </si>
  <si>
    <t>Fabricación de productos de la refinación del petróleo</t>
  </si>
  <si>
    <t>Fabricacíon de muebles</t>
  </si>
  <si>
    <t>2017-IV</t>
  </si>
  <si>
    <t>TOTAL 2017</t>
  </si>
  <si>
    <t>ÍNDICE</t>
  </si>
  <si>
    <t>PIB por actividad económica 2010-2017</t>
  </si>
  <si>
    <t>PIB por componentes de demanda 2010-2017 (I)</t>
  </si>
  <si>
    <t>PIB Anual (Mllones de pesos y en dólares) y PIB per cápita (Dólares) 2000-2017</t>
  </si>
  <si>
    <t>Inflación anual al Consumidor y al Productor 2007-2018</t>
  </si>
  <si>
    <t>Demanda de Energía 2012-2018 (Ajustado por dias comerciales y festivos)</t>
  </si>
  <si>
    <t>Demanda de Energía No Regulada Total e Industria 2008-2018</t>
  </si>
  <si>
    <t>Evolución del Comercio total minorista 2014-2018</t>
  </si>
  <si>
    <t>Comercio al por Menor según Grupos de Mercancías 2018</t>
  </si>
  <si>
    <t>Equipo de informática y telecomunicaciones para uso personal o doméstico.</t>
  </si>
  <si>
    <t>Exportaciones Totales en lo corrido del 2018</t>
  </si>
  <si>
    <t>Exportaciones según pais de destino en lo corrido del 2018</t>
  </si>
  <si>
    <t>Exportaciones por sectores en lo corrido del 2018</t>
  </si>
  <si>
    <t>2017p</t>
  </si>
  <si>
    <t>2018p</t>
  </si>
  <si>
    <t>Importaciones según CUODE en lo corrido de 2018</t>
  </si>
  <si>
    <t>Importaciones totales 2000-2017</t>
  </si>
  <si>
    <t>IV-2017 pr</t>
  </si>
  <si>
    <t>Total 2017 pr</t>
  </si>
  <si>
    <t>Total 2016 pr</t>
  </si>
  <si>
    <t>Inversión Extranjera Anual 2000-2017</t>
  </si>
  <si>
    <t>Tasa de cambio fin de mes 2018</t>
  </si>
  <si>
    <t>TRM promedio anual 1999-2018</t>
  </si>
  <si>
    <t>Total 2015 pr</t>
  </si>
  <si>
    <t>% PIB 2018</t>
  </si>
  <si>
    <t>BALANCE FISCAL 2004 - 2018 (COMO % PIB)</t>
  </si>
  <si>
    <t xml:space="preserve">Balance Fiscal como % del PIB </t>
  </si>
  <si>
    <t>Unión Europea</t>
  </si>
  <si>
    <t>IV-2018</t>
  </si>
  <si>
    <t>Balanza 2018</t>
  </si>
  <si>
    <t>Actualizado: Junio 2018</t>
  </si>
  <si>
    <t>ENERO- ABRIL</t>
  </si>
  <si>
    <t>ENERO - ABRIL</t>
  </si>
  <si>
    <t>Exportaciones FOB ENERO - ABRIL 2017</t>
  </si>
  <si>
    <t>Exportaciones FOB ENERO - ABRIL 2018</t>
  </si>
  <si>
    <t>Importaciones FOB ENERO - ABRIL 2017</t>
  </si>
  <si>
    <t>Importaciones FOB ENERO - ABRIL 2018</t>
  </si>
  <si>
    <t>Año corrido Millones de dólares)</t>
  </si>
  <si>
    <t>2018 (p)</t>
  </si>
  <si>
    <t>I-2018</t>
  </si>
  <si>
    <t>II-2018</t>
  </si>
  <si>
    <t>III-2018</t>
  </si>
  <si>
    <t>Total 2018 pr</t>
  </si>
  <si>
    <t>Inversión Extranjera por sectores 2009-2018</t>
  </si>
  <si>
    <t>Inversión Extranjera por país de origen 2009-2018</t>
  </si>
  <si>
    <t>Operaciones de Compra Venta de Divisas 2007-2018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</si>
</sst>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\ &quot;$&quot;_-;\-* #,##0\ &quot;$&quot;_-;_-* &quot;-&quot;\ &quot;$&quot;_-;_-@_-"/>
    <numFmt numFmtId="174" formatCode="_-* #,##0\ _$_-;\-* #,##0\ _$_-;_-* &quot;-&quot;\ _$_-;_-@_-"/>
    <numFmt numFmtId="175" formatCode="_-* #,##0.00\ &quot;$&quot;_-;\-* #,##0.00\ &quot;$&quot;_-;_-* &quot;-&quot;??\ &quot;$&quot;_-;_-@_-"/>
    <numFmt numFmtId="176" formatCode="_-* #,##0.00\ _$_-;\-* #,##0.00\ _$_-;_-* &quot;-&quot;??\ _$_-;_-@_-"/>
    <numFmt numFmtId="177" formatCode="0.0"/>
    <numFmt numFmtId="178" formatCode="#,##0.0"/>
    <numFmt numFmtId="179" formatCode="#,##0.0_);\(#,##0.0\)"/>
    <numFmt numFmtId="180" formatCode="0.00_ ;[Red]\-0.00\ "/>
    <numFmt numFmtId="181" formatCode="#,##0_ ;[Red]\-#,##0\ "/>
    <numFmt numFmtId="182" formatCode="0.0_ ;[Red]\-0.0\ "/>
    <numFmt numFmtId="183" formatCode="General_)"/>
    <numFmt numFmtId="184" formatCode="#,##0.00_ ;[Red]\-#,##0.00\ "/>
    <numFmt numFmtId="185" formatCode="0_ ;[Red]\-0\ "/>
    <numFmt numFmtId="186" formatCode="#,##0.0_ ;[Red]\-#,##0.0\ "/>
    <numFmt numFmtId="187" formatCode="0.0%"/>
    <numFmt numFmtId="188" formatCode="mmm\-yyyy"/>
    <numFmt numFmtId="189" formatCode="_-* #,##0\ _P_t_s_-;\-* #,##0\ _P_t_s_-;_-* &quot;-&quot;??\ _P_t_s_-;_-@_-"/>
    <numFmt numFmtId="190" formatCode="mmmm\-yyyy"/>
    <numFmt numFmtId="191" formatCode="#,##0.0;[Red]\-#,##0.0"/>
    <numFmt numFmtId="192" formatCode="#,##0.0;[Red]#,##0.0"/>
    <numFmt numFmtId="193" formatCode="0.000"/>
    <numFmt numFmtId="194" formatCode="_-* #,##0.00\ _P_t_s_-;\-* #,##0.00\ _P_t_s_-;_-* &quot;-&quot;??\ _P_t_s_-;_-@_-"/>
    <numFmt numFmtId="195" formatCode="dd\-mmm\-yyyy"/>
    <numFmt numFmtId="196" formatCode="_ * #,##0.00_ ;_ * \-#,##0.00_ ;_ * &quot;-&quot;??_ ;_ @_ "/>
    <numFmt numFmtId="197" formatCode="_ * #,##0_ ;_ * \-#,##0_ ;_ * &quot;-&quot;??_ ;_ @_ "/>
    <numFmt numFmtId="198" formatCode="_ [$€-2]\ * #,##0.00_ ;_ [$€-2]\ * \-#,##0.00_ ;_ [$€-2]\ * &quot;-&quot;??_ "/>
    <numFmt numFmtId="199" formatCode="yyyy"/>
    <numFmt numFmtId="200" formatCode="0.00;[Red]\-0.00"/>
    <numFmt numFmtId="201" formatCode="0.0;[Red]\-0.0"/>
    <numFmt numFmtId="202" formatCode="0.0;[Red]0.0"/>
    <numFmt numFmtId="203" formatCode="#,##0.00_);[Red]\-#,##0.00"/>
    <numFmt numFmtId="204" formatCode="_(&quot;C$&quot;* #,##0.00_);_(&quot;C$&quot;* \(#,##0.00\);_(&quot;C$&quot;* &quot;-&quot;??_);_(@_)"/>
    <numFmt numFmtId="205" formatCode="_-* #,##0.00\ [$€]_-;\-* #,##0.00\ [$€]_-;_-* &quot;-&quot;??\ [$€]_-;_-@_-"/>
    <numFmt numFmtId="206" formatCode="_-* #,##0.00\ _P_t_a_-;\-* #,##0.00\ _P_t_a_-;_-* &quot;-&quot;??\ _P_t_a_-;_-@_-"/>
    <numFmt numFmtId="207" formatCode="0_)"/>
    <numFmt numFmtId="208" formatCode="[$-C0A]dddd\,\ d&quot; de &quot;mmmm&quot; de &quot;yyyy"/>
    <numFmt numFmtId="209" formatCode="#,##0.0\ _€;[Red]\-#,##0.0\ _€"/>
    <numFmt numFmtId="210" formatCode="#,##0.000"/>
    <numFmt numFmtId="211" formatCode="#,###,"/>
    <numFmt numFmtId="212" formatCode="#,"/>
    <numFmt numFmtId="213" formatCode="_(* #,##0.0_);_(* \(#,##0.0\);_(* &quot;-&quot;??_);_(@_)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;[Red]\-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ms Rmn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ourier"/>
      <family val="3"/>
    </font>
    <font>
      <sz val="11"/>
      <color indexed="63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7.5"/>
      <color indexed="12"/>
      <name val="Arial"/>
      <family val="2"/>
    </font>
    <font>
      <sz val="12"/>
      <name val="SWISS"/>
      <family val="0"/>
    </font>
    <font>
      <sz val="11"/>
      <name val="Calibri"/>
      <family val="2"/>
    </font>
    <font>
      <b/>
      <u val="single"/>
      <sz val="10"/>
      <color indexed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color indexed="4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b/>
      <sz val="13"/>
      <color indexed="10"/>
      <name val="Calibri"/>
      <family val="2"/>
    </font>
    <font>
      <b/>
      <sz val="10"/>
      <color indexed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18"/>
      <name val="Calibri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b/>
      <sz val="14"/>
      <color indexed="48"/>
      <name val="Calibri"/>
      <family val="2"/>
    </font>
    <font>
      <sz val="14"/>
      <color indexed="48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b/>
      <sz val="11"/>
      <color indexed="48"/>
      <name val="Calibri"/>
      <family val="2"/>
    </font>
    <font>
      <b/>
      <u val="single"/>
      <sz val="11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sz val="9"/>
      <color indexed="9"/>
      <name val="Calibri"/>
      <family val="2"/>
    </font>
    <font>
      <sz val="10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sz val="13"/>
      <name val="Calibri"/>
      <family val="2"/>
    </font>
    <font>
      <sz val="10"/>
      <color indexed="48"/>
      <name val="Calibri"/>
      <family val="2"/>
    </font>
    <font>
      <sz val="11"/>
      <color indexed="48"/>
      <name val="Calibri"/>
      <family val="2"/>
    </font>
    <font>
      <sz val="12"/>
      <color indexed="40"/>
      <name val="Calibri"/>
      <family val="2"/>
    </font>
    <font>
      <b/>
      <u val="single"/>
      <sz val="12"/>
      <color indexed="48"/>
      <name val="Calibri"/>
      <family val="2"/>
    </font>
    <font>
      <b/>
      <sz val="14"/>
      <color indexed="57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b/>
      <sz val="10"/>
      <color indexed="57"/>
      <name val="Calibri"/>
      <family val="2"/>
    </font>
    <font>
      <u val="single"/>
      <sz val="10"/>
      <color indexed="57"/>
      <name val="Calibri"/>
      <family val="2"/>
    </font>
    <font>
      <b/>
      <sz val="12"/>
      <color indexed="57"/>
      <name val="Calibri"/>
      <family val="2"/>
    </font>
    <font>
      <b/>
      <u val="single"/>
      <sz val="12"/>
      <color indexed="57"/>
      <name val="Calibri"/>
      <family val="2"/>
    </font>
    <font>
      <u val="single"/>
      <sz val="12"/>
      <color indexed="57"/>
      <name val="Calibri"/>
      <family val="2"/>
    </font>
    <font>
      <b/>
      <sz val="16"/>
      <color indexed="57"/>
      <name val="Calibri"/>
      <family val="2"/>
    </font>
    <font>
      <sz val="10"/>
      <name val="Verdana"/>
      <family val="2"/>
    </font>
    <font>
      <b/>
      <sz val="1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55"/>
      </left>
      <right/>
      <top style="thin">
        <color indexed="55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ashDot"/>
      <top style="thick"/>
      <bottom style="thick"/>
    </border>
    <border>
      <left style="thick"/>
      <right style="thick"/>
      <top style="thick"/>
      <bottom style="thick"/>
    </border>
    <border>
      <left style="dashDot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>
        <color indexed="55"/>
      </top>
      <bottom/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4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6" borderId="0" applyNumberFormat="0" applyBorder="0" applyAlignment="0" applyProtection="0"/>
    <xf numFmtId="0" fontId="88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88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5" borderId="0" applyNumberFormat="0" applyBorder="0" applyAlignment="0" applyProtection="0"/>
    <xf numFmtId="0" fontId="88" fillId="8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88" fillId="10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88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9" borderId="0" applyNumberFormat="0" applyBorder="0" applyAlignment="0" applyProtection="0"/>
    <xf numFmtId="0" fontId="88" fillId="12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88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88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2" borderId="0" applyNumberFormat="0" applyBorder="0" applyAlignment="0" applyProtection="0"/>
    <xf numFmtId="0" fontId="88" fillId="14" borderId="0" applyNumberFormat="0" applyBorder="0" applyAlignment="0" applyProtection="0"/>
    <xf numFmtId="0" fontId="22" fillId="4" borderId="0" applyNumberFormat="0" applyBorder="0" applyAlignment="0" applyProtection="0"/>
    <xf numFmtId="0" fontId="5" fillId="9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7" borderId="0" applyNumberFormat="0" applyBorder="0" applyAlignment="0" applyProtection="0"/>
    <xf numFmtId="0" fontId="89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89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89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8" borderId="0" applyNumberFormat="0" applyBorder="0" applyAlignment="0" applyProtection="0"/>
    <xf numFmtId="0" fontId="89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89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8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91" fillId="2" borderId="1" applyNumberFormat="0" applyAlignment="0" applyProtection="0"/>
    <xf numFmtId="0" fontId="8" fillId="3" borderId="2" applyNumberFormat="0" applyAlignment="0" applyProtection="0"/>
    <xf numFmtId="0" fontId="25" fillId="22" borderId="2" applyNumberFormat="0" applyAlignment="0" applyProtection="0"/>
    <xf numFmtId="0" fontId="92" fillId="23" borderId="3" applyNumberFormat="0" applyAlignment="0" applyProtection="0"/>
    <xf numFmtId="0" fontId="9" fillId="24" borderId="4" applyNumberFormat="0" applyAlignment="0" applyProtection="0"/>
    <xf numFmtId="0" fontId="93" fillId="0" borderId="5" applyNumberFormat="0" applyFill="0" applyAlignment="0" applyProtection="0"/>
    <xf numFmtId="0" fontId="10" fillId="0" borderId="6" applyNumberFormat="0" applyFill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89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7" borderId="0" applyNumberFormat="0" applyBorder="0" applyAlignment="0" applyProtection="0"/>
    <xf numFmtId="0" fontId="8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89" fillId="30" borderId="0" applyNumberFormat="0" applyBorder="0" applyAlignment="0" applyProtection="0"/>
    <xf numFmtId="0" fontId="6" fillId="30" borderId="0" applyNumberFormat="0" applyBorder="0" applyAlignment="0" applyProtection="0"/>
    <xf numFmtId="0" fontId="89" fillId="31" borderId="0" applyNumberFormat="0" applyBorder="0" applyAlignment="0" applyProtection="0"/>
    <xf numFmtId="0" fontId="6" fillId="15" borderId="0" applyNumberFormat="0" applyBorder="0" applyAlignment="0" applyProtection="0"/>
    <xf numFmtId="0" fontId="89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94" fillId="33" borderId="1" applyNumberFormat="0" applyAlignment="0" applyProtection="0"/>
    <xf numFmtId="0" fontId="12" fillId="5" borderId="2" applyNumberFormat="0" applyAlignment="0" applyProtection="0"/>
    <xf numFmtId="0" fontId="12" fillId="13" borderId="2" applyNumberFormat="0" applyAlignment="0" applyProtection="0"/>
    <xf numFmtId="198" fontId="0" fillId="0" borderId="0" applyFont="0" applyFill="0" applyBorder="0" applyAlignment="0" applyProtection="0"/>
    <xf numFmtId="205" fontId="28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3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6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96" fillId="35" borderId="0" applyNumberFormat="0" applyBorder="0" applyAlignment="0" applyProtection="0"/>
    <xf numFmtId="0" fontId="14" fillId="13" borderId="0" applyNumberFormat="0" applyBorder="0" applyAlignment="0" applyProtection="0"/>
    <xf numFmtId="0" fontId="26" fillId="13" borderId="0" applyNumberFormat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3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1" fillId="0" borderId="0">
      <alignment/>
      <protection/>
    </xf>
    <xf numFmtId="0" fontId="5" fillId="0" borderId="0">
      <alignment/>
      <protection/>
    </xf>
    <xf numFmtId="0" fontId="0" fillId="0" borderId="0" applyFill="0">
      <alignment/>
      <protection/>
    </xf>
    <xf numFmtId="0" fontId="88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88" fillId="0" borderId="0">
      <alignment/>
      <protection/>
    </xf>
    <xf numFmtId="183" fontId="3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2" borderId="11" applyNumberFormat="0" applyAlignment="0" applyProtection="0"/>
    <xf numFmtId="0" fontId="15" fillId="3" borderId="12" applyNumberFormat="0" applyAlignment="0" applyProtection="0"/>
    <xf numFmtId="0" fontId="15" fillId="22" borderId="12" applyNumberFormat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00" fillId="0" borderId="19" applyNumberFormat="0" applyFill="0" applyAlignment="0" applyProtection="0"/>
    <xf numFmtId="0" fontId="15" fillId="0" borderId="19" applyNumberFormat="0" applyFill="0" applyAlignment="0" applyProtection="0"/>
    <xf numFmtId="0" fontId="24" fillId="0" borderId="20" applyNumberFormat="0" applyFill="0" applyAlignment="0" applyProtection="0"/>
  </cellStyleXfs>
  <cellXfs count="1511">
    <xf numFmtId="0" fontId="0" fillId="0" borderId="0" xfId="0" applyAlignment="1">
      <alignment/>
    </xf>
    <xf numFmtId="0" fontId="1" fillId="22" borderId="0" xfId="105" applyFill="1" applyAlignment="1" applyProtection="1">
      <alignment horizontal="center"/>
      <protection/>
    </xf>
    <xf numFmtId="0" fontId="1" fillId="22" borderId="0" xfId="105" applyFill="1" applyAlignment="1" applyProtection="1">
      <alignment/>
      <protection/>
    </xf>
    <xf numFmtId="0" fontId="24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/>
    </xf>
    <xf numFmtId="0" fontId="30" fillId="22" borderId="0" xfId="105" applyFont="1" applyFill="1" applyAlignment="1" applyProtection="1">
      <alignment vertical="center"/>
      <protection/>
    </xf>
    <xf numFmtId="0" fontId="31" fillId="0" borderId="0" xfId="0" applyFont="1" applyFill="1" applyAlignment="1">
      <alignment/>
    </xf>
    <xf numFmtId="0" fontId="31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32" fillId="0" borderId="0" xfId="180" applyNumberFormat="1" applyFont="1" applyFill="1" applyBorder="1" applyAlignment="1" applyProtection="1">
      <alignment vertical="center"/>
      <protection/>
    </xf>
    <xf numFmtId="179" fontId="33" fillId="22" borderId="0" xfId="0" applyNumberFormat="1" applyFont="1" applyFill="1" applyBorder="1" applyAlignment="1" applyProtection="1">
      <alignment vertical="center"/>
      <protection/>
    </xf>
    <xf numFmtId="179" fontId="34" fillId="0" borderId="0" xfId="0" applyNumberFormat="1" applyFont="1" applyFill="1" applyBorder="1" applyAlignment="1" applyProtection="1">
      <alignment vertical="center"/>
      <protection/>
    </xf>
    <xf numFmtId="179" fontId="34" fillId="22" borderId="0" xfId="0" applyNumberFormat="1" applyFont="1" applyFill="1" applyBorder="1" applyAlignment="1" applyProtection="1">
      <alignment vertical="center"/>
      <protection/>
    </xf>
    <xf numFmtId="0" fontId="35" fillId="22" borderId="0" xfId="105" applyFont="1" applyFill="1" applyAlignment="1" applyProtection="1">
      <alignment horizontal="center" vertical="center"/>
      <protection/>
    </xf>
    <xf numFmtId="179" fontId="25" fillId="22" borderId="0" xfId="0" applyNumberFormat="1" applyFont="1" applyFill="1" applyBorder="1" applyAlignment="1" applyProtection="1">
      <alignment horizontal="center"/>
      <protection/>
    </xf>
    <xf numFmtId="181" fontId="31" fillId="22" borderId="0" xfId="0" applyNumberFormat="1" applyFont="1" applyFill="1" applyAlignment="1">
      <alignment/>
    </xf>
    <xf numFmtId="0" fontId="31" fillId="22" borderId="0" xfId="0" applyFont="1" applyFill="1" applyAlignment="1">
      <alignment/>
    </xf>
    <xf numFmtId="0" fontId="29" fillId="22" borderId="0" xfId="0" applyFont="1" applyFill="1" applyBorder="1" applyAlignment="1" quotePrefix="1">
      <alignment horizontal="left"/>
    </xf>
    <xf numFmtId="3" fontId="31" fillId="0" borderId="0" xfId="0" applyNumberFormat="1" applyFont="1" applyFill="1" applyBorder="1" applyAlignment="1">
      <alignment horizontal="center"/>
    </xf>
    <xf numFmtId="3" fontId="31" fillId="22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0" xfId="0" applyFont="1" applyFill="1" applyAlignment="1">
      <alignment/>
    </xf>
    <xf numFmtId="0" fontId="36" fillId="22" borderId="0" xfId="0" applyFont="1" applyFill="1" applyBorder="1" applyAlignment="1">
      <alignment/>
    </xf>
    <xf numFmtId="0" fontId="30" fillId="22" borderId="0" xfId="105" applyFont="1" applyFill="1" applyBorder="1" applyAlignment="1" applyProtection="1">
      <alignment horizontal="left"/>
      <protection/>
    </xf>
    <xf numFmtId="0" fontId="37" fillId="22" borderId="0" xfId="0" applyFont="1" applyFill="1" applyBorder="1" applyAlignment="1">
      <alignment/>
    </xf>
    <xf numFmtId="0" fontId="38" fillId="22" borderId="0" xfId="0" applyFont="1" applyFill="1" applyBorder="1" applyAlignment="1">
      <alignment wrapText="1"/>
    </xf>
    <xf numFmtId="0" fontId="37" fillId="22" borderId="0" xfId="0" applyFont="1" applyFill="1" applyBorder="1" applyAlignment="1">
      <alignment wrapText="1"/>
    </xf>
    <xf numFmtId="0" fontId="29" fillId="22" borderId="0" xfId="0" applyFont="1" applyFill="1" applyAlignment="1" quotePrefix="1">
      <alignment horizontal="left"/>
    </xf>
    <xf numFmtId="0" fontId="38" fillId="22" borderId="0" xfId="0" applyFont="1" applyFill="1" applyBorder="1" applyAlignment="1">
      <alignment/>
    </xf>
    <xf numFmtId="0" fontId="37" fillId="22" borderId="0" xfId="0" applyFont="1" applyFill="1" applyBorder="1" applyAlignment="1" quotePrefix="1">
      <alignment horizontal="left"/>
    </xf>
    <xf numFmtId="0" fontId="29" fillId="22" borderId="0" xfId="0" applyFont="1" applyFill="1" applyAlignment="1">
      <alignment horizontal="left"/>
    </xf>
    <xf numFmtId="0" fontId="37" fillId="22" borderId="0" xfId="0" applyFont="1" applyFill="1" applyAlignment="1" quotePrefix="1">
      <alignment horizontal="left"/>
    </xf>
    <xf numFmtId="0" fontId="38" fillId="22" borderId="0" xfId="0" applyFont="1" applyFill="1" applyAlignment="1">
      <alignment/>
    </xf>
    <xf numFmtId="0" fontId="29" fillId="22" borderId="0" xfId="0" applyFont="1" applyFill="1" applyAlignment="1">
      <alignment/>
    </xf>
    <xf numFmtId="0" fontId="38" fillId="22" borderId="0" xfId="0" applyFont="1" applyFill="1" applyBorder="1" applyAlignment="1">
      <alignment horizontal="center"/>
    </xf>
    <xf numFmtId="179" fontId="37" fillId="22" borderId="0" xfId="0" applyNumberFormat="1" applyFont="1" applyFill="1" applyBorder="1" applyAlignment="1" applyProtection="1" quotePrefix="1">
      <alignment horizontal="left"/>
      <protection/>
    </xf>
    <xf numFmtId="179" fontId="37" fillId="22" borderId="0" xfId="0" applyNumberFormat="1" applyFont="1" applyFill="1" applyBorder="1" applyAlignment="1" applyProtection="1">
      <alignment horizontal="left"/>
      <protection/>
    </xf>
    <xf numFmtId="0" fontId="39" fillId="22" borderId="0" xfId="105" applyFont="1" applyFill="1" applyAlignment="1" applyProtection="1" quotePrefix="1">
      <alignment horizontal="left"/>
      <protection/>
    </xf>
    <xf numFmtId="15" fontId="38" fillId="22" borderId="0" xfId="0" applyNumberFormat="1" applyFont="1" applyFill="1" applyAlignment="1">
      <alignment/>
    </xf>
    <xf numFmtId="0" fontId="39" fillId="22" borderId="0" xfId="105" applyFont="1" applyFill="1" applyAlignment="1" applyProtection="1">
      <alignment/>
      <protection/>
    </xf>
    <xf numFmtId="0" fontId="40" fillId="22" borderId="0" xfId="0" applyFont="1" applyFill="1" applyBorder="1" applyAlignment="1">
      <alignment/>
    </xf>
    <xf numFmtId="0" fontId="30" fillId="22" borderId="0" xfId="105" applyFont="1" applyFill="1" applyAlignment="1" applyProtection="1">
      <alignment/>
      <protection/>
    </xf>
    <xf numFmtId="0" fontId="33" fillId="22" borderId="0" xfId="0" applyFont="1" applyFill="1" applyBorder="1" applyAlignment="1" quotePrefix="1">
      <alignment vertical="center"/>
    </xf>
    <xf numFmtId="0" fontId="41" fillId="22" borderId="0" xfId="0" applyFont="1" applyFill="1" applyBorder="1" applyAlignment="1" quotePrefix="1">
      <alignment horizontal="center" vertical="center" wrapText="1"/>
    </xf>
    <xf numFmtId="0" fontId="42" fillId="22" borderId="0" xfId="0" applyFont="1" applyFill="1" applyBorder="1" applyAlignment="1" quotePrefix="1">
      <alignment horizontal="right"/>
    </xf>
    <xf numFmtId="0" fontId="30" fillId="22" borderId="0" xfId="105" applyFont="1" applyFill="1" applyBorder="1" applyAlignment="1" applyProtection="1">
      <alignment vertical="center"/>
      <protection/>
    </xf>
    <xf numFmtId="0" fontId="30" fillId="22" borderId="0" xfId="105" applyFont="1" applyFill="1" applyBorder="1" applyAlignment="1" applyProtection="1" quotePrefix="1">
      <alignment horizontal="left" vertical="center"/>
      <protection/>
    </xf>
    <xf numFmtId="2" fontId="29" fillId="22" borderId="0" xfId="0" applyNumberFormat="1" applyFont="1" applyFill="1" applyBorder="1" applyAlignment="1">
      <alignment horizontal="center"/>
    </xf>
    <xf numFmtId="0" fontId="43" fillId="22" borderId="0" xfId="0" applyFont="1" applyFill="1" applyBorder="1" applyAlignment="1" quotePrefix="1">
      <alignment horizontal="left"/>
    </xf>
    <xf numFmtId="0" fontId="29" fillId="22" borderId="0" xfId="0" applyFont="1" applyFill="1" applyBorder="1" applyAlignment="1">
      <alignment horizontal="center"/>
    </xf>
    <xf numFmtId="0" fontId="29" fillId="22" borderId="22" xfId="0" applyFont="1" applyFill="1" applyBorder="1" applyAlignment="1">
      <alignment/>
    </xf>
    <xf numFmtId="0" fontId="37" fillId="22" borderId="23" xfId="0" applyFont="1" applyFill="1" applyBorder="1" applyAlignment="1">
      <alignment horizontal="center"/>
    </xf>
    <xf numFmtId="0" fontId="37" fillId="22" borderId="24" xfId="0" applyFont="1" applyFill="1" applyBorder="1" applyAlignment="1">
      <alignment horizontal="center"/>
    </xf>
    <xf numFmtId="0" fontId="37" fillId="22" borderId="25" xfId="0" applyFont="1" applyFill="1" applyBorder="1" applyAlignment="1">
      <alignment horizontal="center"/>
    </xf>
    <xf numFmtId="0" fontId="29" fillId="22" borderId="26" xfId="0" applyFont="1" applyFill="1" applyBorder="1" applyAlignment="1">
      <alignment/>
    </xf>
    <xf numFmtId="3" fontId="29" fillId="22" borderId="27" xfId="0" applyNumberFormat="1" applyFont="1" applyFill="1" applyBorder="1" applyAlignment="1">
      <alignment horizontal="center"/>
    </xf>
    <xf numFmtId="3" fontId="29" fillId="22" borderId="28" xfId="0" applyNumberFormat="1" applyFont="1" applyFill="1" applyBorder="1" applyAlignment="1">
      <alignment horizontal="center"/>
    </xf>
    <xf numFmtId="3" fontId="29" fillId="22" borderId="29" xfId="0" applyNumberFormat="1" applyFont="1" applyFill="1" applyBorder="1" applyAlignment="1">
      <alignment horizontal="center"/>
    </xf>
    <xf numFmtId="3" fontId="29" fillId="22" borderId="30" xfId="0" applyNumberFormat="1" applyFont="1" applyFill="1" applyBorder="1" applyAlignment="1">
      <alignment horizontal="center"/>
    </xf>
    <xf numFmtId="0" fontId="29" fillId="22" borderId="31" xfId="0" applyFont="1" applyFill="1" applyBorder="1" applyAlignment="1">
      <alignment/>
    </xf>
    <xf numFmtId="3" fontId="29" fillId="22" borderId="32" xfId="0" applyNumberFormat="1" applyFont="1" applyFill="1" applyBorder="1" applyAlignment="1">
      <alignment horizontal="center"/>
    </xf>
    <xf numFmtId="3" fontId="29" fillId="22" borderId="33" xfId="0" applyNumberFormat="1" applyFont="1" applyFill="1" applyBorder="1" applyAlignment="1">
      <alignment horizontal="center"/>
    </xf>
    <xf numFmtId="0" fontId="29" fillId="22" borderId="31" xfId="0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 quotePrefix="1">
      <alignment horizontal="left"/>
    </xf>
    <xf numFmtId="17" fontId="29" fillId="22" borderId="31" xfId="0" applyNumberFormat="1" applyFont="1" applyFill="1" applyBorder="1" applyAlignment="1">
      <alignment/>
    </xf>
    <xf numFmtId="17" fontId="29" fillId="22" borderId="34" xfId="0" applyNumberFormat="1" applyFont="1" applyFill="1" applyBorder="1" applyAlignment="1">
      <alignment/>
    </xf>
    <xf numFmtId="3" fontId="29" fillId="22" borderId="35" xfId="0" applyNumberFormat="1" applyFont="1" applyFill="1" applyBorder="1" applyAlignment="1">
      <alignment horizontal="center"/>
    </xf>
    <xf numFmtId="3" fontId="29" fillId="22" borderId="36" xfId="0" applyNumberFormat="1" applyFont="1" applyFill="1" applyBorder="1" applyAlignment="1">
      <alignment horizontal="center"/>
    </xf>
    <xf numFmtId="3" fontId="29" fillId="22" borderId="37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0" fontId="32" fillId="22" borderId="0" xfId="0" applyFont="1" applyFill="1" applyBorder="1" applyAlignment="1">
      <alignment horizontal="center"/>
    </xf>
    <xf numFmtId="0" fontId="40" fillId="22" borderId="38" xfId="0" applyFont="1" applyFill="1" applyBorder="1" applyAlignment="1">
      <alignment/>
    </xf>
    <xf numFmtId="0" fontId="31" fillId="22" borderId="39" xfId="0" applyFont="1" applyFill="1" applyBorder="1" applyAlignment="1">
      <alignment/>
    </xf>
    <xf numFmtId="188" fontId="37" fillId="22" borderId="40" xfId="0" applyNumberFormat="1" applyFont="1" applyFill="1" applyBorder="1" applyAlignment="1">
      <alignment horizontal="center" vertical="center" wrapText="1"/>
    </xf>
    <xf numFmtId="0" fontId="40" fillId="22" borderId="38" xfId="0" applyFont="1" applyFill="1" applyBorder="1" applyAlignment="1">
      <alignment horizontal="left"/>
    </xf>
    <xf numFmtId="0" fontId="44" fillId="0" borderId="39" xfId="0" applyFont="1" applyBorder="1" applyAlignment="1">
      <alignment horizontal="center"/>
    </xf>
    <xf numFmtId="186" fontId="40" fillId="22" borderId="41" xfId="0" applyNumberFormat="1" applyFont="1" applyFill="1" applyBorder="1" applyAlignment="1">
      <alignment horizontal="center"/>
    </xf>
    <xf numFmtId="0" fontId="29" fillId="22" borderId="42" xfId="0" applyFont="1" applyFill="1" applyBorder="1" applyAlignment="1">
      <alignment/>
    </xf>
    <xf numFmtId="0" fontId="31" fillId="0" borderId="43" xfId="0" applyFont="1" applyBorder="1" applyAlignment="1">
      <alignment/>
    </xf>
    <xf numFmtId="186" fontId="29" fillId="22" borderId="44" xfId="0" applyNumberFormat="1" applyFont="1" applyFill="1" applyBorder="1" applyAlignment="1">
      <alignment horizontal="center"/>
    </xf>
    <xf numFmtId="0" fontId="29" fillId="22" borderId="45" xfId="0" applyFont="1" applyFill="1" applyBorder="1" applyAlignment="1">
      <alignment/>
    </xf>
    <xf numFmtId="0" fontId="31" fillId="0" borderId="46" xfId="0" applyFont="1" applyBorder="1" applyAlignment="1">
      <alignment wrapText="1"/>
    </xf>
    <xf numFmtId="0" fontId="29" fillId="22" borderId="47" xfId="0" applyFont="1" applyFill="1" applyBorder="1" applyAlignment="1">
      <alignment/>
    </xf>
    <xf numFmtId="0" fontId="31" fillId="0" borderId="48" xfId="0" applyFont="1" applyBorder="1" applyAlignment="1">
      <alignment wrapText="1"/>
    </xf>
    <xf numFmtId="0" fontId="29" fillId="22" borderId="47" xfId="0" applyFont="1" applyFill="1" applyBorder="1" applyAlignment="1" quotePrefix="1">
      <alignment horizontal="left" wrapText="1"/>
    </xf>
    <xf numFmtId="186" fontId="29" fillId="22" borderId="49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 horizontal="left" indent="1"/>
    </xf>
    <xf numFmtId="0" fontId="29" fillId="22" borderId="50" xfId="0" applyFont="1" applyFill="1" applyBorder="1" applyAlignment="1">
      <alignment/>
    </xf>
    <xf numFmtId="0" fontId="31" fillId="0" borderId="51" xfId="0" applyFont="1" applyBorder="1" applyAlignment="1">
      <alignment/>
    </xf>
    <xf numFmtId="186" fontId="29" fillId="22" borderId="52" xfId="0" applyNumberFormat="1" applyFont="1" applyFill="1" applyBorder="1" applyAlignment="1">
      <alignment/>
    </xf>
    <xf numFmtId="0" fontId="40" fillId="22" borderId="53" xfId="0" applyFont="1" applyFill="1" applyBorder="1" applyAlignment="1">
      <alignment horizontal="left"/>
    </xf>
    <xf numFmtId="0" fontId="44" fillId="0" borderId="54" xfId="0" applyFont="1" applyBorder="1" applyAlignment="1">
      <alignment horizontal="center"/>
    </xf>
    <xf numFmtId="186" fontId="40" fillId="22" borderId="40" xfId="0" applyNumberFormat="1" applyFont="1" applyFill="1" applyBorder="1" applyAlignment="1">
      <alignment horizontal="center"/>
    </xf>
    <xf numFmtId="0" fontId="31" fillId="0" borderId="46" xfId="0" applyFont="1" applyBorder="1" applyAlignment="1">
      <alignment/>
    </xf>
    <xf numFmtId="186" fontId="29" fillId="22" borderId="55" xfId="0" applyNumberFormat="1" applyFont="1" applyFill="1" applyBorder="1" applyAlignment="1">
      <alignment horizontal="center"/>
    </xf>
    <xf numFmtId="0" fontId="31" fillId="0" borderId="48" xfId="0" applyFont="1" applyBorder="1" applyAlignment="1">
      <alignment/>
    </xf>
    <xf numFmtId="0" fontId="32" fillId="22" borderId="0" xfId="0" applyFont="1" applyFill="1" applyAlignment="1">
      <alignment horizontal="center"/>
    </xf>
    <xf numFmtId="0" fontId="30" fillId="22" borderId="0" xfId="105" applyFont="1" applyFill="1" applyAlignment="1" applyProtection="1">
      <alignment horizontal="left"/>
      <protection/>
    </xf>
    <xf numFmtId="0" fontId="30" fillId="22" borderId="0" xfId="105" applyFont="1" applyFill="1" applyAlignment="1" applyProtection="1" quotePrefix="1">
      <alignment horizontal="left"/>
      <protection/>
    </xf>
    <xf numFmtId="0" fontId="37" fillId="22" borderId="0" xfId="0" applyFont="1" applyFill="1" applyBorder="1" applyAlignment="1">
      <alignment horizontal="center"/>
    </xf>
    <xf numFmtId="0" fontId="42" fillId="22" borderId="0" xfId="0" applyFont="1" applyFill="1" applyAlignment="1">
      <alignment horizontal="center"/>
    </xf>
    <xf numFmtId="0" fontId="29" fillId="22" borderId="0" xfId="0" applyFont="1" applyFill="1" applyBorder="1" applyAlignment="1">
      <alignment/>
    </xf>
    <xf numFmtId="0" fontId="29" fillId="22" borderId="38" xfId="0" applyFont="1" applyFill="1" applyBorder="1" applyAlignment="1">
      <alignment/>
    </xf>
    <xf numFmtId="17" fontId="40" fillId="22" borderId="56" xfId="0" applyNumberFormat="1" applyFont="1" applyFill="1" applyBorder="1" applyAlignment="1">
      <alignment horizontal="center" vertical="center" wrapText="1"/>
    </xf>
    <xf numFmtId="17" fontId="40" fillId="22" borderId="41" xfId="0" applyNumberFormat="1" applyFont="1" applyFill="1" applyBorder="1" applyAlignment="1">
      <alignment horizontal="center" vertical="center" wrapText="1"/>
    </xf>
    <xf numFmtId="0" fontId="45" fillId="22" borderId="44" xfId="0" applyFont="1" applyFill="1" applyBorder="1" applyAlignment="1">
      <alignment horizontal="center"/>
    </xf>
    <xf numFmtId="178" fontId="45" fillId="22" borderId="57" xfId="0" applyNumberFormat="1" applyFont="1" applyFill="1" applyBorder="1" applyAlignment="1">
      <alignment horizontal="center"/>
    </xf>
    <xf numFmtId="177" fontId="45" fillId="22" borderId="44" xfId="0" applyNumberFormat="1" applyFont="1" applyFill="1" applyBorder="1" applyAlignment="1">
      <alignment horizontal="center"/>
    </xf>
    <xf numFmtId="0" fontId="43" fillId="22" borderId="58" xfId="0" applyFont="1" applyFill="1" applyBorder="1" applyAlignment="1" quotePrefix="1">
      <alignment horizontal="left"/>
    </xf>
    <xf numFmtId="0" fontId="43" fillId="22" borderId="59" xfId="0" applyFont="1" applyFill="1" applyBorder="1" applyAlignment="1" quotePrefix="1">
      <alignment horizontal="left"/>
    </xf>
    <xf numFmtId="0" fontId="44" fillId="22" borderId="60" xfId="0" applyFont="1" applyFill="1" applyBorder="1" applyAlignment="1">
      <alignment horizontal="center"/>
    </xf>
    <xf numFmtId="0" fontId="44" fillId="22" borderId="23" xfId="0" applyFont="1" applyFill="1" applyBorder="1" applyAlignment="1">
      <alignment horizontal="center"/>
    </xf>
    <xf numFmtId="0" fontId="44" fillId="22" borderId="61" xfId="0" applyFont="1" applyFill="1" applyBorder="1" applyAlignment="1" quotePrefix="1">
      <alignment horizontal="center"/>
    </xf>
    <xf numFmtId="0" fontId="44" fillId="22" borderId="62" xfId="0" applyFont="1" applyFill="1" applyBorder="1" applyAlignment="1">
      <alignment horizontal="center"/>
    </xf>
    <xf numFmtId="0" fontId="31" fillId="22" borderId="59" xfId="0" applyFont="1" applyFill="1" applyBorder="1" applyAlignment="1">
      <alignment vertical="center" wrapText="1"/>
    </xf>
    <xf numFmtId="0" fontId="45" fillId="22" borderId="49" xfId="0" applyFont="1" applyFill="1" applyBorder="1" applyAlignment="1">
      <alignment horizontal="center"/>
    </xf>
    <xf numFmtId="178" fontId="45" fillId="22" borderId="63" xfId="0" applyNumberFormat="1" applyFont="1" applyFill="1" applyBorder="1" applyAlignment="1">
      <alignment horizontal="center"/>
    </xf>
    <xf numFmtId="177" fontId="45" fillId="22" borderId="49" xfId="0" applyNumberFormat="1" applyFont="1" applyFill="1" applyBorder="1" applyAlignment="1">
      <alignment horizontal="center"/>
    </xf>
    <xf numFmtId="15" fontId="40" fillId="22" borderId="42" xfId="0" applyNumberFormat="1" applyFont="1" applyFill="1" applyBorder="1" applyAlignment="1">
      <alignment horizontal="left"/>
    </xf>
    <xf numFmtId="4" fontId="29" fillId="22" borderId="44" xfId="0" applyNumberFormat="1" applyFont="1" applyFill="1" applyBorder="1" applyAlignment="1">
      <alignment horizontal="center"/>
    </xf>
    <xf numFmtId="182" fontId="29" fillId="22" borderId="64" xfId="0" applyNumberFormat="1" applyFont="1" applyFill="1" applyBorder="1" applyAlignment="1">
      <alignment horizontal="center"/>
    </xf>
    <xf numFmtId="182" fontId="29" fillId="22" borderId="65" xfId="0" applyNumberFormat="1" applyFont="1" applyFill="1" applyBorder="1" applyAlignment="1">
      <alignment horizontal="center"/>
    </xf>
    <xf numFmtId="182" fontId="29" fillId="22" borderId="29" xfId="0" applyNumberFormat="1" applyFont="1" applyFill="1" applyBorder="1" applyAlignment="1">
      <alignment horizontal="center"/>
    </xf>
    <xf numFmtId="182" fontId="29" fillId="22" borderId="66" xfId="0" applyNumberFormat="1" applyFont="1" applyFill="1" applyBorder="1" applyAlignment="1">
      <alignment horizontal="center"/>
    </xf>
    <xf numFmtId="178" fontId="29" fillId="22" borderId="26" xfId="0" applyNumberFormat="1" applyFont="1" applyFill="1" applyBorder="1" applyAlignment="1">
      <alignment horizontal="center"/>
    </xf>
    <xf numFmtId="15" fontId="40" fillId="22" borderId="47" xfId="0" applyNumberFormat="1" applyFont="1" applyFill="1" applyBorder="1" applyAlignment="1">
      <alignment horizontal="left"/>
    </xf>
    <xf numFmtId="4" fontId="29" fillId="22" borderId="49" xfId="0" applyNumberFormat="1" applyFont="1" applyFill="1" applyBorder="1" applyAlignment="1">
      <alignment horizontal="center"/>
    </xf>
    <xf numFmtId="182" fontId="29" fillId="22" borderId="30" xfId="0" applyNumberFormat="1" applyFont="1" applyFill="1" applyBorder="1" applyAlignment="1">
      <alignment horizontal="center"/>
    </xf>
    <xf numFmtId="182" fontId="29" fillId="22" borderId="32" xfId="0" applyNumberFormat="1" applyFont="1" applyFill="1" applyBorder="1" applyAlignment="1">
      <alignment horizontal="center"/>
    </xf>
    <xf numFmtId="178" fontId="29" fillId="22" borderId="31" xfId="0" applyNumberFormat="1" applyFont="1" applyFill="1" applyBorder="1" applyAlignment="1">
      <alignment horizontal="center"/>
    </xf>
    <xf numFmtId="15" fontId="24" fillId="22" borderId="47" xfId="0" applyNumberFormat="1" applyFont="1" applyFill="1" applyBorder="1" applyAlignment="1">
      <alignment horizontal="left"/>
    </xf>
    <xf numFmtId="182" fontId="29" fillId="22" borderId="48" xfId="0" applyNumberFormat="1" applyFont="1" applyFill="1" applyBorder="1" applyAlignment="1">
      <alignment horizontal="center"/>
    </xf>
    <xf numFmtId="0" fontId="45" fillId="22" borderId="52" xfId="0" applyFont="1" applyFill="1" applyBorder="1" applyAlignment="1">
      <alignment horizontal="center"/>
    </xf>
    <xf numFmtId="178" fontId="45" fillId="22" borderId="67" xfId="0" applyNumberFormat="1" applyFont="1" applyFill="1" applyBorder="1" applyAlignment="1">
      <alignment horizontal="center"/>
    </xf>
    <xf numFmtId="177" fontId="45" fillId="22" borderId="52" xfId="0" applyNumberFormat="1" applyFont="1" applyFill="1" applyBorder="1" applyAlignment="1">
      <alignment horizontal="center"/>
    </xf>
    <xf numFmtId="182" fontId="29" fillId="22" borderId="0" xfId="0" applyNumberFormat="1" applyFont="1" applyFill="1" applyBorder="1" applyAlignment="1">
      <alignment horizontal="center"/>
    </xf>
    <xf numFmtId="15" fontId="24" fillId="22" borderId="68" xfId="0" applyNumberFormat="1" applyFont="1" applyFill="1" applyBorder="1" applyAlignment="1">
      <alignment horizontal="left"/>
    </xf>
    <xf numFmtId="4" fontId="29" fillId="22" borderId="69" xfId="0" applyNumberFormat="1" applyFont="1" applyFill="1" applyBorder="1" applyAlignment="1">
      <alignment horizontal="center"/>
    </xf>
    <xf numFmtId="182" fontId="29" fillId="22" borderId="70" xfId="0" applyNumberFormat="1" applyFont="1" applyFill="1" applyBorder="1" applyAlignment="1">
      <alignment horizontal="center"/>
    </xf>
    <xf numFmtId="182" fontId="29" fillId="22" borderId="71" xfId="0" applyNumberFormat="1" applyFont="1" applyFill="1" applyBorder="1" applyAlignment="1">
      <alignment horizontal="center"/>
    </xf>
    <xf numFmtId="182" fontId="29" fillId="22" borderId="34" xfId="0" applyNumberFormat="1" applyFont="1" applyFill="1" applyBorder="1" applyAlignment="1">
      <alignment horizontal="center"/>
    </xf>
    <xf numFmtId="178" fontId="29" fillId="22" borderId="34" xfId="0" applyNumberFormat="1" applyFont="1" applyFill="1" applyBorder="1" applyAlignment="1">
      <alignment horizontal="center"/>
    </xf>
    <xf numFmtId="180" fontId="29" fillId="22" borderId="70" xfId="0" applyNumberFormat="1" applyFont="1" applyFill="1" applyBorder="1" applyAlignment="1">
      <alignment horizontal="center"/>
    </xf>
    <xf numFmtId="180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/>
    </xf>
    <xf numFmtId="178" fontId="45" fillId="22" borderId="72" xfId="0" applyNumberFormat="1" applyFont="1" applyFill="1" applyBorder="1" applyAlignment="1">
      <alignment horizontal="center"/>
    </xf>
    <xf numFmtId="9" fontId="29" fillId="22" borderId="0" xfId="196" applyFont="1" applyFill="1" applyBorder="1" applyAlignment="1">
      <alignment/>
    </xf>
    <xf numFmtId="0" fontId="32" fillId="22" borderId="26" xfId="0" applyFont="1" applyFill="1" applyBorder="1" applyAlignment="1">
      <alignment horizontal="center" vertical="center"/>
    </xf>
    <xf numFmtId="0" fontId="32" fillId="22" borderId="44" xfId="0" applyFont="1" applyFill="1" applyBorder="1" applyAlignment="1">
      <alignment horizontal="center" vertical="center"/>
    </xf>
    <xf numFmtId="0" fontId="32" fillId="22" borderId="34" xfId="0" applyFont="1" applyFill="1" applyBorder="1" applyAlignment="1">
      <alignment horizontal="center" vertical="center"/>
    </xf>
    <xf numFmtId="0" fontId="40" fillId="22" borderId="35" xfId="0" applyFont="1" applyFill="1" applyBorder="1" applyAlignment="1">
      <alignment horizontal="center" vertical="center"/>
    </xf>
    <xf numFmtId="0" fontId="40" fillId="22" borderId="37" xfId="0" applyFont="1" applyFill="1" applyBorder="1" applyAlignment="1">
      <alignment horizontal="center" vertical="center"/>
    </xf>
    <xf numFmtId="0" fontId="32" fillId="22" borderId="69" xfId="0" applyFont="1" applyFill="1" applyBorder="1" applyAlignment="1">
      <alignment horizontal="center" vertical="center"/>
    </xf>
    <xf numFmtId="0" fontId="40" fillId="22" borderId="45" xfId="0" applyFont="1" applyFill="1" applyBorder="1" applyAlignment="1">
      <alignment/>
    </xf>
    <xf numFmtId="177" fontId="29" fillId="22" borderId="73" xfId="0" applyNumberFormat="1" applyFont="1" applyFill="1" applyBorder="1" applyAlignment="1">
      <alignment horizontal="center"/>
    </xf>
    <xf numFmtId="201" fontId="29" fillId="22" borderId="74" xfId="0" applyNumberFormat="1" applyFont="1" applyFill="1" applyBorder="1" applyAlignment="1">
      <alignment horizontal="center"/>
    </xf>
    <xf numFmtId="201" fontId="29" fillId="22" borderId="75" xfId="0" applyNumberFormat="1" applyFont="1" applyFill="1" applyBorder="1" applyAlignment="1">
      <alignment horizontal="center"/>
    </xf>
    <xf numFmtId="177" fontId="29" fillId="22" borderId="55" xfId="0" applyNumberFormat="1" applyFont="1" applyFill="1" applyBorder="1" applyAlignment="1">
      <alignment horizontal="center"/>
    </xf>
    <xf numFmtId="0" fontId="40" fillId="22" borderId="47" xfId="0" applyFont="1" applyFill="1" applyBorder="1" applyAlignment="1">
      <alignment/>
    </xf>
    <xf numFmtId="177" fontId="29" fillId="22" borderId="31" xfId="0" applyNumberFormat="1" applyFont="1" applyFill="1" applyBorder="1" applyAlignment="1">
      <alignment horizontal="center"/>
    </xf>
    <xf numFmtId="201" fontId="29" fillId="22" borderId="32" xfId="0" applyNumberFormat="1" applyFont="1" applyFill="1" applyBorder="1" applyAlignment="1">
      <alignment horizontal="center"/>
    </xf>
    <xf numFmtId="201" fontId="29" fillId="22" borderId="30" xfId="0" applyNumberFormat="1" applyFont="1" applyFill="1" applyBorder="1" applyAlignment="1">
      <alignment horizontal="center"/>
    </xf>
    <xf numFmtId="177" fontId="29" fillId="22" borderId="49" xfId="0" applyNumberFormat="1" applyFont="1" applyFill="1" applyBorder="1" applyAlignment="1">
      <alignment horizontal="center"/>
    </xf>
    <xf numFmtId="0" fontId="40" fillId="22" borderId="68" xfId="0" applyFont="1" applyFill="1" applyBorder="1" applyAlignment="1">
      <alignment/>
    </xf>
    <xf numFmtId="177" fontId="29" fillId="22" borderId="34" xfId="0" applyNumberFormat="1" applyFont="1" applyFill="1" applyBorder="1" applyAlignment="1">
      <alignment horizontal="center"/>
    </xf>
    <xf numFmtId="201" fontId="29" fillId="22" borderId="35" xfId="0" applyNumberFormat="1" applyFont="1" applyFill="1" applyBorder="1" applyAlignment="1">
      <alignment horizontal="center"/>
    </xf>
    <xf numFmtId="201" fontId="29" fillId="22" borderId="37" xfId="0" applyNumberFormat="1" applyFont="1" applyFill="1" applyBorder="1" applyAlignment="1">
      <alignment horizontal="center"/>
    </xf>
    <xf numFmtId="177" fontId="29" fillId="22" borderId="69" xfId="0" applyNumberFormat="1" applyFont="1" applyFill="1" applyBorder="1" applyAlignment="1">
      <alignment horizontal="center"/>
    </xf>
    <xf numFmtId="0" fontId="39" fillId="22" borderId="0" xfId="105" applyFont="1" applyFill="1" applyAlignment="1" applyProtection="1">
      <alignment horizontal="center"/>
      <protection/>
    </xf>
    <xf numFmtId="0" fontId="30" fillId="22" borderId="0" xfId="105" applyFont="1" applyFill="1" applyAlignment="1" applyProtection="1">
      <alignment horizontal="center"/>
      <protection/>
    </xf>
    <xf numFmtId="1" fontId="29" fillId="22" borderId="0" xfId="0" applyNumberFormat="1" applyFont="1" applyFill="1" applyBorder="1" applyAlignment="1">
      <alignment/>
    </xf>
    <xf numFmtId="187" fontId="29" fillId="22" borderId="0" xfId="196" applyNumberFormat="1" applyFont="1" applyFill="1" applyBorder="1" applyAlignment="1">
      <alignment/>
    </xf>
    <xf numFmtId="0" fontId="46" fillId="22" borderId="0" xfId="0" applyFont="1" applyFill="1" applyBorder="1" applyAlignment="1">
      <alignment horizontal="left"/>
    </xf>
    <xf numFmtId="2" fontId="31" fillId="22" borderId="0" xfId="0" applyNumberFormat="1" applyFont="1" applyFill="1" applyBorder="1" applyAlignment="1">
      <alignment horizontal="right"/>
    </xf>
    <xf numFmtId="0" fontId="39" fillId="22" borderId="0" xfId="105" applyFont="1" applyFill="1" applyAlignment="1" applyProtection="1">
      <alignment vertical="center"/>
      <protection/>
    </xf>
    <xf numFmtId="0" fontId="31" fillId="22" borderId="0" xfId="0" applyFont="1" applyFill="1" applyAlignment="1">
      <alignment horizontal="center"/>
    </xf>
    <xf numFmtId="0" fontId="31" fillId="22" borderId="0" xfId="0" applyFont="1" applyFill="1" applyAlignment="1">
      <alignment horizontal="left"/>
    </xf>
    <xf numFmtId="0" fontId="45" fillId="22" borderId="0" xfId="0" applyFont="1" applyFill="1" applyBorder="1" applyAlignment="1">
      <alignment/>
    </xf>
    <xf numFmtId="0" fontId="34" fillId="22" borderId="0" xfId="0" applyFont="1" applyFill="1" applyBorder="1" applyAlignment="1">
      <alignment horizontal="center"/>
    </xf>
    <xf numFmtId="0" fontId="44" fillId="22" borderId="0" xfId="0" applyFont="1" applyFill="1" applyAlignment="1">
      <alignment horizontal="center"/>
    </xf>
    <xf numFmtId="0" fontId="47" fillId="22" borderId="0" xfId="0" applyFont="1" applyFill="1" applyBorder="1" applyAlignment="1" quotePrefix="1">
      <alignment/>
    </xf>
    <xf numFmtId="0" fontId="47" fillId="0" borderId="0" xfId="0" applyFont="1" applyAlignment="1">
      <alignment/>
    </xf>
    <xf numFmtId="0" fontId="47" fillId="22" borderId="0" xfId="0" applyFont="1" applyFill="1" applyAlignment="1">
      <alignment/>
    </xf>
    <xf numFmtId="3" fontId="29" fillId="22" borderId="0" xfId="0" applyNumberFormat="1" applyFont="1" applyFill="1" applyBorder="1" applyAlignment="1">
      <alignment horizontal="center"/>
    </xf>
    <xf numFmtId="177" fontId="29" fillId="22" borderId="0" xfId="0" applyNumberFormat="1" applyFont="1" applyFill="1" applyBorder="1" applyAlignment="1">
      <alignment horizontal="center"/>
    </xf>
    <xf numFmtId="0" fontId="40" fillId="22" borderId="53" xfId="0" applyFont="1" applyFill="1" applyBorder="1" applyAlignment="1">
      <alignment/>
    </xf>
    <xf numFmtId="0" fontId="37" fillId="22" borderId="22" xfId="0" applyNumberFormat="1" applyFont="1" applyFill="1" applyBorder="1" applyAlignment="1">
      <alignment horizontal="center"/>
    </xf>
    <xf numFmtId="0" fontId="37" fillId="22" borderId="23" xfId="0" applyNumberFormat="1" applyFont="1" applyFill="1" applyBorder="1" applyAlignment="1">
      <alignment horizontal="center"/>
    </xf>
    <xf numFmtId="0" fontId="37" fillId="22" borderId="25" xfId="0" applyNumberFormat="1" applyFont="1" applyFill="1" applyBorder="1" applyAlignment="1">
      <alignment horizontal="center"/>
    </xf>
    <xf numFmtId="0" fontId="29" fillId="22" borderId="45" xfId="0" applyFont="1" applyFill="1" applyBorder="1" applyAlignment="1" quotePrefix="1">
      <alignment horizontal="left"/>
    </xf>
    <xf numFmtId="182" fontId="29" fillId="0" borderId="73" xfId="0" applyNumberFormat="1" applyFont="1" applyFill="1" applyBorder="1" applyAlignment="1">
      <alignment horizontal="center"/>
    </xf>
    <xf numFmtId="182" fontId="29" fillId="0" borderId="74" xfId="0" applyNumberFormat="1" applyFont="1" applyFill="1" applyBorder="1" applyAlignment="1">
      <alignment horizontal="center"/>
    </xf>
    <xf numFmtId="182" fontId="29" fillId="22" borderId="73" xfId="0" applyNumberFormat="1" applyFont="1" applyFill="1" applyBorder="1" applyAlignment="1">
      <alignment horizontal="center"/>
    </xf>
    <xf numFmtId="182" fontId="29" fillId="0" borderId="44" xfId="0" applyNumberFormat="1" applyFont="1" applyFill="1" applyBorder="1" applyAlignment="1">
      <alignment horizontal="center"/>
    </xf>
    <xf numFmtId="0" fontId="29" fillId="22" borderId="47" xfId="0" applyFont="1" applyFill="1" applyBorder="1" applyAlignment="1">
      <alignment/>
    </xf>
    <xf numFmtId="182" fontId="29" fillId="0" borderId="31" xfId="0" applyNumberFormat="1" applyFont="1" applyFill="1" applyBorder="1" applyAlignment="1">
      <alignment horizontal="center"/>
    </xf>
    <xf numFmtId="182" fontId="29" fillId="0" borderId="32" xfId="0" applyNumberFormat="1" applyFont="1" applyFill="1" applyBorder="1" applyAlignment="1">
      <alignment horizontal="center"/>
    </xf>
    <xf numFmtId="182" fontId="29" fillId="22" borderId="31" xfId="0" applyNumberFormat="1" applyFont="1" applyFill="1" applyBorder="1" applyAlignment="1">
      <alignment horizontal="center"/>
    </xf>
    <xf numFmtId="182" fontId="29" fillId="22" borderId="49" xfId="0" applyNumberFormat="1" applyFont="1" applyFill="1" applyBorder="1" applyAlignment="1">
      <alignment horizontal="center"/>
    </xf>
    <xf numFmtId="182" fontId="29" fillId="0" borderId="49" xfId="0" applyNumberFormat="1" applyFont="1" applyFill="1" applyBorder="1" applyAlignment="1">
      <alignment horizontal="center"/>
    </xf>
    <xf numFmtId="0" fontId="29" fillId="22" borderId="68" xfId="0" applyFont="1" applyFill="1" applyBorder="1" applyAlignment="1">
      <alignment/>
    </xf>
    <xf numFmtId="182" fontId="29" fillId="0" borderId="34" xfId="0" applyNumberFormat="1" applyFont="1" applyFill="1" applyBorder="1" applyAlignment="1">
      <alignment horizontal="center"/>
    </xf>
    <xf numFmtId="182" fontId="29" fillId="0" borderId="35" xfId="0" applyNumberFormat="1" applyFont="1" applyFill="1" applyBorder="1" applyAlignment="1">
      <alignment horizontal="center"/>
    </xf>
    <xf numFmtId="182" fontId="29" fillId="22" borderId="69" xfId="0" applyNumberFormat="1" applyFont="1" applyFill="1" applyBorder="1" applyAlignment="1">
      <alignment horizontal="center"/>
    </xf>
    <xf numFmtId="0" fontId="40" fillId="22" borderId="0" xfId="0" applyFont="1" applyFill="1" applyBorder="1" applyAlignment="1">
      <alignment horizontal="left" indent="6"/>
    </xf>
    <xf numFmtId="177" fontId="40" fillId="22" borderId="25" xfId="0" applyNumberFormat="1" applyFont="1" applyFill="1" applyBorder="1" applyAlignment="1">
      <alignment horizontal="center" vertical="center" wrapText="1"/>
    </xf>
    <xf numFmtId="0" fontId="24" fillId="22" borderId="0" xfId="0" applyFont="1" applyFill="1" applyBorder="1" applyAlignment="1" quotePrefix="1">
      <alignment horizontal="left"/>
    </xf>
    <xf numFmtId="3" fontId="24" fillId="22" borderId="0" xfId="0" applyNumberFormat="1" applyFont="1" applyFill="1" applyBorder="1" applyAlignment="1">
      <alignment horizontal="center"/>
    </xf>
    <xf numFmtId="177" fontId="24" fillId="22" borderId="0" xfId="0" applyNumberFormat="1" applyFont="1" applyFill="1" applyBorder="1" applyAlignment="1">
      <alignment horizontal="center"/>
    </xf>
    <xf numFmtId="0" fontId="5" fillId="22" borderId="0" xfId="0" applyFont="1" applyFill="1" applyBorder="1" applyAlignment="1" quotePrefix="1">
      <alignment horizontal="left"/>
    </xf>
    <xf numFmtId="3" fontId="5" fillId="22" borderId="0" xfId="0" applyNumberFormat="1" applyFont="1" applyFill="1" applyBorder="1" applyAlignment="1">
      <alignment horizontal="center"/>
    </xf>
    <xf numFmtId="177" fontId="5" fillId="22" borderId="0" xfId="0" applyNumberFormat="1" applyFont="1" applyFill="1" applyBorder="1" applyAlignment="1">
      <alignment horizontal="center"/>
    </xf>
    <xf numFmtId="0" fontId="44" fillId="22" borderId="0" xfId="0" applyFont="1" applyFill="1" applyAlignment="1">
      <alignment/>
    </xf>
    <xf numFmtId="3" fontId="31" fillId="22" borderId="0" xfId="0" applyNumberFormat="1" applyFont="1" applyFill="1" applyAlignment="1">
      <alignment horizontal="center"/>
    </xf>
    <xf numFmtId="0" fontId="45" fillId="22" borderId="0" xfId="0" applyFont="1" applyFill="1" applyAlignment="1">
      <alignment/>
    </xf>
    <xf numFmtId="0" fontId="48" fillId="22" borderId="0" xfId="105" applyFont="1" applyFill="1" applyAlignment="1" applyProtection="1">
      <alignment/>
      <protection/>
    </xf>
    <xf numFmtId="0" fontId="45" fillId="22" borderId="0" xfId="0" applyFont="1" applyFill="1" applyAlignment="1">
      <alignment horizontal="center"/>
    </xf>
    <xf numFmtId="0" fontId="45" fillId="22" borderId="0" xfId="0" applyFont="1" applyFill="1" applyBorder="1" applyAlignment="1">
      <alignment horizontal="center"/>
    </xf>
    <xf numFmtId="0" fontId="46" fillId="22" borderId="0" xfId="0" applyFont="1" applyFill="1" applyBorder="1" applyAlignment="1">
      <alignment/>
    </xf>
    <xf numFmtId="0" fontId="46" fillId="22" borderId="50" xfId="0" applyFont="1" applyFill="1" applyBorder="1" applyAlignment="1">
      <alignment horizontal="center"/>
    </xf>
    <xf numFmtId="3" fontId="45" fillId="22" borderId="52" xfId="0" applyNumberFormat="1" applyFont="1" applyFill="1" applyBorder="1" applyAlignment="1">
      <alignment horizontal="center"/>
    </xf>
    <xf numFmtId="177" fontId="45" fillId="22" borderId="51" xfId="0" applyNumberFormat="1" applyFont="1" applyFill="1" applyBorder="1" applyAlignment="1">
      <alignment horizontal="center"/>
    </xf>
    <xf numFmtId="0" fontId="46" fillId="22" borderId="53" xfId="0" applyFont="1" applyFill="1" applyBorder="1" applyAlignment="1" quotePrefix="1">
      <alignment horizontal="left"/>
    </xf>
    <xf numFmtId="2" fontId="45" fillId="22" borderId="51" xfId="0" applyNumberFormat="1" applyFont="1" applyFill="1" applyBorder="1" applyAlignment="1">
      <alignment horizontal="center"/>
    </xf>
    <xf numFmtId="0" fontId="46" fillId="22" borderId="76" xfId="0" applyFont="1" applyFill="1" applyBorder="1" applyAlignment="1">
      <alignment/>
    </xf>
    <xf numFmtId="0" fontId="46" fillId="22" borderId="69" xfId="0" applyFont="1" applyFill="1" applyBorder="1" applyAlignment="1">
      <alignment horizontal="center"/>
    </xf>
    <xf numFmtId="0" fontId="46" fillId="22" borderId="0" xfId="0" applyFont="1" applyFill="1" applyBorder="1" applyAlignment="1">
      <alignment horizontal="center"/>
    </xf>
    <xf numFmtId="3" fontId="45" fillId="22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22" borderId="0" xfId="0" applyNumberFormat="1" applyFont="1" applyFill="1" applyAlignment="1">
      <alignment/>
    </xf>
    <xf numFmtId="0" fontId="43" fillId="22" borderId="0" xfId="0" applyFont="1" applyFill="1" applyBorder="1" applyAlignment="1">
      <alignment/>
    </xf>
    <xf numFmtId="3" fontId="46" fillId="22" borderId="56" xfId="0" applyNumberFormat="1" applyFont="1" applyFill="1" applyBorder="1" applyAlignment="1">
      <alignment horizontal="center"/>
    </xf>
    <xf numFmtId="3" fontId="46" fillId="22" borderId="59" xfId="0" applyNumberFormat="1" applyFont="1" applyFill="1" applyBorder="1" applyAlignment="1">
      <alignment horizontal="center"/>
    </xf>
    <xf numFmtId="177" fontId="46" fillId="22" borderId="40" xfId="0" applyNumberFormat="1" applyFont="1" applyFill="1" applyBorder="1" applyAlignment="1">
      <alignment horizontal="center"/>
    </xf>
    <xf numFmtId="0" fontId="46" fillId="22" borderId="40" xfId="0" applyFont="1" applyFill="1" applyBorder="1" applyAlignment="1">
      <alignment horizontal="center"/>
    </xf>
    <xf numFmtId="0" fontId="45" fillId="0" borderId="47" xfId="0" applyFont="1" applyFill="1" applyBorder="1" applyAlignment="1" quotePrefix="1">
      <alignment horizontal="left" wrapText="1"/>
    </xf>
    <xf numFmtId="182" fontId="51" fillId="0" borderId="26" xfId="0" applyNumberFormat="1" applyFont="1" applyFill="1" applyBorder="1" applyAlignment="1">
      <alignment horizontal="center" vertical="center"/>
    </xf>
    <xf numFmtId="182" fontId="51" fillId="0" borderId="29" xfId="0" applyNumberFormat="1" applyFont="1" applyFill="1" applyBorder="1" applyAlignment="1">
      <alignment horizontal="center" vertical="center"/>
    </xf>
    <xf numFmtId="0" fontId="45" fillId="0" borderId="47" xfId="0" applyFont="1" applyFill="1" applyBorder="1" applyAlignment="1" quotePrefix="1">
      <alignment horizontal="left"/>
    </xf>
    <xf numFmtId="0" fontId="45" fillId="0" borderId="49" xfId="0" applyFont="1" applyFill="1" applyBorder="1" applyAlignment="1" quotePrefix="1">
      <alignment horizontal="left"/>
    </xf>
    <xf numFmtId="0" fontId="45" fillId="0" borderId="31" xfId="0" applyFont="1" applyFill="1" applyBorder="1" applyAlignment="1" quotePrefix="1">
      <alignment horizontal="left"/>
    </xf>
    <xf numFmtId="0" fontId="45" fillId="0" borderId="30" xfId="0" applyFont="1" applyFill="1" applyBorder="1" applyAlignment="1" quotePrefix="1">
      <alignment horizontal="left"/>
    </xf>
    <xf numFmtId="0" fontId="45" fillId="0" borderId="68" xfId="0" applyFont="1" applyFill="1" applyBorder="1" applyAlignment="1" quotePrefix="1">
      <alignment horizontal="left" wrapText="1"/>
    </xf>
    <xf numFmtId="3" fontId="45" fillId="0" borderId="69" xfId="0" applyNumberFormat="1" applyFont="1" applyFill="1" applyBorder="1" applyAlignment="1">
      <alignment horizontal="center" vertical="center"/>
    </xf>
    <xf numFmtId="182" fontId="45" fillId="0" borderId="34" xfId="0" applyNumberFormat="1" applyFont="1" applyFill="1" applyBorder="1" applyAlignment="1">
      <alignment horizontal="center" vertical="center"/>
    </xf>
    <xf numFmtId="182" fontId="45" fillId="0" borderId="37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 quotePrefix="1">
      <alignment horizontal="left"/>
    </xf>
    <xf numFmtId="0" fontId="45" fillId="22" borderId="0" xfId="0" applyFont="1" applyFill="1" applyBorder="1" applyAlignment="1">
      <alignment/>
    </xf>
    <xf numFmtId="0" fontId="32" fillId="22" borderId="53" xfId="0" applyFont="1" applyFill="1" applyBorder="1" applyAlignment="1">
      <alignment/>
    </xf>
    <xf numFmtId="0" fontId="32" fillId="22" borderId="54" xfId="0" applyFont="1" applyFill="1" applyBorder="1" applyAlignment="1">
      <alignment/>
    </xf>
    <xf numFmtId="0" fontId="46" fillId="22" borderId="55" xfId="0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 horizontal="center"/>
    </xf>
    <xf numFmtId="0" fontId="32" fillId="22" borderId="77" xfId="0" applyFont="1" applyFill="1" applyBorder="1" applyAlignment="1">
      <alignment horizontal="center"/>
    </xf>
    <xf numFmtId="0" fontId="32" fillId="22" borderId="78" xfId="0" applyFont="1" applyFill="1" applyBorder="1" applyAlignment="1">
      <alignment horizontal="center"/>
    </xf>
    <xf numFmtId="0" fontId="32" fillId="22" borderId="22" xfId="0" applyFont="1" applyFill="1" applyBorder="1" applyAlignment="1">
      <alignment horizontal="center"/>
    </xf>
    <xf numFmtId="0" fontId="32" fillId="22" borderId="25" xfId="0" applyFont="1" applyFill="1" applyBorder="1" applyAlignment="1">
      <alignment horizontal="center"/>
    </xf>
    <xf numFmtId="2" fontId="45" fillId="22" borderId="65" xfId="0" applyNumberFormat="1" applyFont="1" applyFill="1" applyBorder="1" applyAlignment="1">
      <alignment horizontal="center"/>
    </xf>
    <xf numFmtId="2" fontId="45" fillId="22" borderId="75" xfId="0" applyNumberFormat="1" applyFont="1" applyFill="1" applyBorder="1" applyAlignment="1">
      <alignment horizontal="center"/>
    </xf>
    <xf numFmtId="2" fontId="45" fillId="22" borderId="26" xfId="0" applyNumberFormat="1" applyFont="1" applyFill="1" applyBorder="1" applyAlignment="1">
      <alignment horizontal="center"/>
    </xf>
    <xf numFmtId="2" fontId="45" fillId="22" borderId="29" xfId="0" applyNumberFormat="1" applyFont="1" applyFill="1" applyBorder="1" applyAlignment="1">
      <alignment horizontal="center"/>
    </xf>
    <xf numFmtId="0" fontId="46" fillId="22" borderId="49" xfId="0" applyFont="1" applyFill="1" applyBorder="1" applyAlignment="1">
      <alignment horizontal="center"/>
    </xf>
    <xf numFmtId="2" fontId="45" fillId="22" borderId="64" xfId="0" applyNumberFormat="1" applyFont="1" applyFill="1" applyBorder="1" applyAlignment="1">
      <alignment horizontal="center"/>
    </xf>
    <xf numFmtId="2" fontId="45" fillId="22" borderId="73" xfId="0" applyNumberFormat="1" applyFont="1" applyFill="1" applyBorder="1" applyAlignment="1">
      <alignment horizontal="center"/>
    </xf>
    <xf numFmtId="0" fontId="46" fillId="22" borderId="52" xfId="0" applyFont="1" applyFill="1" applyBorder="1" applyAlignment="1">
      <alignment horizontal="center"/>
    </xf>
    <xf numFmtId="2" fontId="45" fillId="22" borderId="37" xfId="0" applyNumberFormat="1" applyFont="1" applyFill="1" applyBorder="1" applyAlignment="1">
      <alignment horizontal="center"/>
    </xf>
    <xf numFmtId="2" fontId="45" fillId="22" borderId="78" xfId="0" applyNumberFormat="1" applyFont="1" applyFill="1" applyBorder="1" applyAlignment="1">
      <alignment horizontal="center"/>
    </xf>
    <xf numFmtId="0" fontId="45" fillId="22" borderId="77" xfId="0" applyFont="1" applyFill="1" applyBorder="1" applyAlignment="1">
      <alignment horizontal="center"/>
    </xf>
    <xf numFmtId="2" fontId="45" fillId="22" borderId="77" xfId="0" applyNumberFormat="1" applyFont="1" applyFill="1" applyBorder="1" applyAlignment="1">
      <alignment horizontal="center"/>
    </xf>
    <xf numFmtId="2" fontId="45" fillId="22" borderId="0" xfId="0" applyNumberFormat="1" applyFont="1" applyFill="1" applyBorder="1" applyAlignment="1">
      <alignment/>
    </xf>
    <xf numFmtId="10" fontId="45" fillId="22" borderId="0" xfId="0" applyNumberFormat="1" applyFont="1" applyFill="1" applyBorder="1" applyAlignment="1">
      <alignment/>
    </xf>
    <xf numFmtId="0" fontId="48" fillId="22" borderId="0" xfId="105" applyFont="1" applyFill="1" applyAlignment="1" applyProtection="1">
      <alignment horizontal="center"/>
      <protection/>
    </xf>
    <xf numFmtId="0" fontId="52" fillId="22" borderId="0" xfId="0" applyFont="1" applyFill="1" applyAlignment="1">
      <alignment/>
    </xf>
    <xf numFmtId="179" fontId="53" fillId="22" borderId="0" xfId="0" applyNumberFormat="1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>
      <alignment/>
    </xf>
    <xf numFmtId="0" fontId="55" fillId="22" borderId="0" xfId="0" applyFont="1" applyFill="1" applyAlignment="1">
      <alignment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54" fillId="22" borderId="0" xfId="0" applyFont="1" applyFill="1" applyAlignment="1">
      <alignment/>
    </xf>
    <xf numFmtId="0" fontId="46" fillId="22" borderId="0" xfId="0" applyFont="1" applyFill="1" applyAlignment="1">
      <alignment/>
    </xf>
    <xf numFmtId="0" fontId="43" fillId="22" borderId="0" xfId="0" applyFont="1" applyFill="1" applyAlignment="1">
      <alignment/>
    </xf>
    <xf numFmtId="0" fontId="55" fillId="22" borderId="0" xfId="0" applyFont="1" applyFill="1" applyBorder="1" applyAlignment="1">
      <alignment/>
    </xf>
    <xf numFmtId="0" fontId="56" fillId="22" borderId="0" xfId="0" applyFont="1" applyFill="1" applyAlignment="1">
      <alignment horizontal="center"/>
    </xf>
    <xf numFmtId="0" fontId="56" fillId="22" borderId="0" xfId="0" applyFont="1" applyFill="1" applyBorder="1" applyAlignment="1">
      <alignment horizontal="center"/>
    </xf>
    <xf numFmtId="0" fontId="29" fillId="22" borderId="0" xfId="0" applyFont="1" applyFill="1" applyAlignment="1">
      <alignment vertical="center"/>
    </xf>
    <xf numFmtId="0" fontId="40" fillId="22" borderId="40" xfId="0" applyFont="1" applyFill="1" applyBorder="1" applyAlignment="1" quotePrefix="1">
      <alignment horizontal="left" vertical="center"/>
    </xf>
    <xf numFmtId="181" fontId="40" fillId="22" borderId="79" xfId="0" applyNumberFormat="1" applyFont="1" applyFill="1" applyBorder="1" applyAlignment="1">
      <alignment horizontal="center"/>
    </xf>
    <xf numFmtId="181" fontId="40" fillId="22" borderId="59" xfId="0" applyNumberFormat="1" applyFont="1" applyFill="1" applyBorder="1" applyAlignment="1">
      <alignment horizontal="center"/>
    </xf>
    <xf numFmtId="181" fontId="40" fillId="9" borderId="59" xfId="0" applyNumberFormat="1" applyFont="1" applyFill="1" applyBorder="1" applyAlignment="1">
      <alignment horizontal="center"/>
    </xf>
    <xf numFmtId="181" fontId="40" fillId="22" borderId="40" xfId="0" applyNumberFormat="1" applyFont="1" applyFill="1" applyBorder="1" applyAlignment="1">
      <alignment horizontal="center"/>
    </xf>
    <xf numFmtId="3" fontId="29" fillId="22" borderId="0" xfId="0" applyNumberFormat="1" applyFont="1" applyFill="1" applyAlignment="1">
      <alignment/>
    </xf>
    <xf numFmtId="0" fontId="57" fillId="22" borderId="0" xfId="0" applyFont="1" applyFill="1" applyAlignment="1">
      <alignment/>
    </xf>
    <xf numFmtId="0" fontId="40" fillId="22" borderId="40" xfId="0" applyFont="1" applyFill="1" applyBorder="1" applyAlignment="1">
      <alignment/>
    </xf>
    <xf numFmtId="3" fontId="29" fillId="22" borderId="53" xfId="0" applyNumberFormat="1" applyFont="1" applyFill="1" applyBorder="1" applyAlignment="1">
      <alignment horizontal="center"/>
    </xf>
    <xf numFmtId="3" fontId="29" fillId="22" borderId="40" xfId="0" applyNumberFormat="1" applyFont="1" applyFill="1" applyBorder="1" applyAlignment="1">
      <alignment horizontal="center"/>
    </xf>
    <xf numFmtId="1" fontId="40" fillId="22" borderId="44" xfId="0" applyNumberFormat="1" applyFont="1" applyFill="1" applyBorder="1" applyAlignment="1" applyProtection="1">
      <alignment horizontal="center" vertical="center"/>
      <protection/>
    </xf>
    <xf numFmtId="181" fontId="29" fillId="22" borderId="57" xfId="0" applyNumberFormat="1" applyFont="1" applyFill="1" applyBorder="1" applyAlignment="1">
      <alignment horizontal="center"/>
    </xf>
    <xf numFmtId="181" fontId="29" fillId="22" borderId="44" xfId="0" applyNumberFormat="1" applyFont="1" applyFill="1" applyBorder="1" applyAlignment="1">
      <alignment horizontal="center"/>
    </xf>
    <xf numFmtId="1" fontId="40" fillId="22" borderId="55" xfId="0" applyNumberFormat="1" applyFont="1" applyFill="1" applyBorder="1" applyAlignment="1" applyProtection="1">
      <alignment horizontal="center" vertical="center"/>
      <protection/>
    </xf>
    <xf numFmtId="181" fontId="29" fillId="22" borderId="80" xfId="0" applyNumberFormat="1" applyFont="1" applyFill="1" applyBorder="1" applyAlignment="1">
      <alignment horizontal="center"/>
    </xf>
    <xf numFmtId="181" fontId="29" fillId="22" borderId="55" xfId="0" applyNumberFormat="1" applyFont="1" applyFill="1" applyBorder="1" applyAlignment="1">
      <alignment horizontal="center"/>
    </xf>
    <xf numFmtId="1" fontId="40" fillId="22" borderId="49" xfId="0" applyNumberFormat="1" applyFont="1" applyFill="1" applyBorder="1" applyAlignment="1" applyProtection="1">
      <alignment horizontal="center" vertical="center"/>
      <protection/>
    </xf>
    <xf numFmtId="181" fontId="29" fillId="22" borderId="63" xfId="0" applyNumberFormat="1" applyFont="1" applyFill="1" applyBorder="1" applyAlignment="1">
      <alignment horizontal="center"/>
    </xf>
    <xf numFmtId="181" fontId="29" fillId="22" borderId="49" xfId="0" applyNumberFormat="1" applyFont="1" applyFill="1" applyBorder="1" applyAlignment="1">
      <alignment horizontal="center"/>
    </xf>
    <xf numFmtId="1" fontId="40" fillId="22" borderId="52" xfId="0" applyNumberFormat="1" applyFont="1" applyFill="1" applyBorder="1" applyAlignment="1">
      <alignment horizontal="center"/>
    </xf>
    <xf numFmtId="181" fontId="29" fillId="22" borderId="67" xfId="0" applyNumberFormat="1" applyFont="1" applyFill="1" applyBorder="1" applyAlignment="1">
      <alignment horizontal="center"/>
    </xf>
    <xf numFmtId="181" fontId="29" fillId="22" borderId="52" xfId="0" applyNumberFormat="1" applyFont="1" applyFill="1" applyBorder="1" applyAlignment="1">
      <alignment horizontal="center"/>
    </xf>
    <xf numFmtId="181" fontId="29" fillId="22" borderId="51" xfId="0" applyNumberFormat="1" applyFont="1" applyFill="1" applyBorder="1" applyAlignment="1">
      <alignment horizontal="center"/>
    </xf>
    <xf numFmtId="1" fontId="40" fillId="22" borderId="32" xfId="0" applyNumberFormat="1" applyFont="1" applyFill="1" applyBorder="1" applyAlignment="1">
      <alignment horizontal="center"/>
    </xf>
    <xf numFmtId="181" fontId="29" fillId="22" borderId="75" xfId="0" applyNumberFormat="1" applyFont="1" applyFill="1" applyBorder="1" applyAlignment="1">
      <alignment horizontal="center"/>
    </xf>
    <xf numFmtId="181" fontId="29" fillId="22" borderId="30" xfId="0" applyNumberFormat="1" applyFont="1" applyFill="1" applyBorder="1" applyAlignment="1">
      <alignment horizontal="center"/>
    </xf>
    <xf numFmtId="0" fontId="58" fillId="22" borderId="0" xfId="105" applyFont="1" applyFill="1" applyAlignment="1" applyProtection="1">
      <alignment vertical="center"/>
      <protection/>
    </xf>
    <xf numFmtId="0" fontId="33" fillId="22" borderId="0" xfId="0" applyFont="1" applyFill="1" applyBorder="1" applyAlignment="1">
      <alignment/>
    </xf>
    <xf numFmtId="183" fontId="59" fillId="22" borderId="0" xfId="192" applyFont="1" applyFill="1" applyBorder="1" applyAlignment="1" applyProtection="1">
      <alignment horizontal="centerContinuous"/>
      <protection/>
    </xf>
    <xf numFmtId="183" fontId="59" fillId="22" borderId="0" xfId="192" applyFont="1" applyFill="1" applyBorder="1" applyAlignment="1">
      <alignment horizontal="centerContinuous"/>
      <protection/>
    </xf>
    <xf numFmtId="3" fontId="59" fillId="22" borderId="0" xfId="192" applyNumberFormat="1" applyFont="1" applyFill="1" applyBorder="1" applyAlignment="1" applyProtection="1">
      <alignment horizontal="centerContinuous"/>
      <protection/>
    </xf>
    <xf numFmtId="3" fontId="59" fillId="22" borderId="0" xfId="192" applyNumberFormat="1" applyFont="1" applyFill="1" applyBorder="1" applyAlignment="1">
      <alignment horizontal="centerContinuous"/>
      <protection/>
    </xf>
    <xf numFmtId="0" fontId="43" fillId="22" borderId="0" xfId="0" applyFont="1" applyFill="1" applyBorder="1" applyAlignment="1">
      <alignment horizontal="left"/>
    </xf>
    <xf numFmtId="178" fontId="29" fillId="22" borderId="0" xfId="0" applyNumberFormat="1" applyFont="1" applyFill="1" applyBorder="1" applyAlignment="1">
      <alignment/>
    </xf>
    <xf numFmtId="0" fontId="32" fillId="22" borderId="53" xfId="0" applyFont="1" applyFill="1" applyBorder="1" applyAlignment="1" quotePrefix="1">
      <alignment horizontal="center" vertical="center" wrapText="1"/>
    </xf>
    <xf numFmtId="0" fontId="37" fillId="22" borderId="81" xfId="0" applyFont="1" applyFill="1" applyBorder="1" applyAlignment="1" quotePrefix="1">
      <alignment horizontal="center" vertical="center" wrapText="1"/>
    </xf>
    <xf numFmtId="0" fontId="37" fillId="22" borderId="82" xfId="0" applyFont="1" applyFill="1" applyBorder="1" applyAlignment="1" quotePrefix="1">
      <alignment horizontal="center" vertical="center" wrapText="1"/>
    </xf>
    <xf numFmtId="0" fontId="37" fillId="22" borderId="83" xfId="0" applyFont="1" applyFill="1" applyBorder="1" applyAlignment="1" quotePrefix="1">
      <alignment horizontal="center" vertical="center" wrapText="1"/>
    </xf>
    <xf numFmtId="0" fontId="46" fillId="22" borderId="0" xfId="0" applyFont="1" applyFill="1" applyBorder="1" applyAlignment="1">
      <alignment horizontal="center" vertical="center" wrapText="1"/>
    </xf>
    <xf numFmtId="183" fontId="46" fillId="22" borderId="0" xfId="192" applyFont="1" applyFill="1" applyBorder="1" applyAlignment="1">
      <alignment horizontal="centerContinuous"/>
      <protection/>
    </xf>
    <xf numFmtId="3" fontId="46" fillId="22" borderId="0" xfId="192" applyNumberFormat="1" applyFont="1" applyFill="1" applyBorder="1" applyAlignment="1">
      <alignment horizontal="centerContinuous"/>
      <protection/>
    </xf>
    <xf numFmtId="0" fontId="29" fillId="22" borderId="38" xfId="0" applyFont="1" applyFill="1" applyBorder="1" applyAlignment="1">
      <alignment horizontal="center"/>
    </xf>
    <xf numFmtId="0" fontId="40" fillId="22" borderId="84" xfId="0" applyFont="1" applyFill="1" applyBorder="1" applyAlignment="1">
      <alignment horizontal="center" vertical="center" wrapText="1"/>
    </xf>
    <xf numFmtId="0" fontId="40" fillId="22" borderId="85" xfId="0" applyFont="1" applyFill="1" applyBorder="1" applyAlignment="1">
      <alignment horizontal="center" vertical="center" wrapText="1"/>
    </xf>
    <xf numFmtId="180" fontId="29" fillId="22" borderId="84" xfId="0" applyNumberFormat="1" applyFont="1" applyFill="1" applyBorder="1" applyAlignment="1">
      <alignment/>
    </xf>
    <xf numFmtId="0" fontId="40" fillId="22" borderId="85" xfId="0" applyFont="1" applyFill="1" applyBorder="1" applyAlignment="1" quotePrefix="1">
      <alignment horizontal="center"/>
    </xf>
    <xf numFmtId="179" fontId="40" fillId="22" borderId="53" xfId="0" applyNumberFormat="1" applyFont="1" applyFill="1" applyBorder="1" applyAlignment="1" applyProtection="1" quotePrefix="1">
      <alignment horizontal="left"/>
      <protection/>
    </xf>
    <xf numFmtId="3" fontId="40" fillId="22" borderId="86" xfId="192" applyNumberFormat="1" applyFont="1" applyFill="1" applyBorder="1" applyAlignment="1" applyProtection="1">
      <alignment horizontal="center"/>
      <protection/>
    </xf>
    <xf numFmtId="3" fontId="40" fillId="22" borderId="87" xfId="192" applyNumberFormat="1" applyFont="1" applyFill="1" applyBorder="1" applyAlignment="1" applyProtection="1">
      <alignment horizontal="center"/>
      <protection/>
    </xf>
    <xf numFmtId="186" fontId="40" fillId="22" borderId="0" xfId="0" applyNumberFormat="1" applyFont="1" applyFill="1" applyBorder="1" applyAlignment="1">
      <alignment horizontal="center"/>
    </xf>
    <xf numFmtId="3" fontId="59" fillId="22" borderId="0" xfId="192" applyNumberFormat="1" applyFont="1" applyFill="1" applyBorder="1" applyProtection="1">
      <alignment/>
      <protection/>
    </xf>
    <xf numFmtId="179" fontId="29" fillId="22" borderId="42" xfId="0" applyNumberFormat="1" applyFont="1" applyFill="1" applyBorder="1" applyAlignment="1" applyProtection="1" quotePrefix="1">
      <alignment horizontal="left"/>
      <protection/>
    </xf>
    <xf numFmtId="3" fontId="29" fillId="22" borderId="88" xfId="192" applyNumberFormat="1" applyFont="1" applyFill="1" applyBorder="1" applyAlignment="1" applyProtection="1">
      <alignment horizontal="center"/>
      <protection/>
    </xf>
    <xf numFmtId="3" fontId="29" fillId="22" borderId="89" xfId="192" applyNumberFormat="1" applyFont="1" applyFill="1" applyBorder="1" applyAlignment="1" applyProtection="1">
      <alignment horizontal="center"/>
      <protection/>
    </xf>
    <xf numFmtId="3" fontId="60" fillId="22" borderId="0" xfId="192" applyNumberFormat="1" applyFont="1" applyFill="1" applyBorder="1">
      <alignment/>
      <protection/>
    </xf>
    <xf numFmtId="3" fontId="60" fillId="22" borderId="0" xfId="192" applyNumberFormat="1" applyFont="1" applyFill="1" applyBorder="1" applyProtection="1">
      <alignment/>
      <protection/>
    </xf>
    <xf numFmtId="179" fontId="29" fillId="22" borderId="47" xfId="0" applyNumberFormat="1" applyFont="1" applyFill="1" applyBorder="1" applyAlignment="1" applyProtection="1" quotePrefix="1">
      <alignment horizontal="left"/>
      <protection/>
    </xf>
    <xf numFmtId="3" fontId="29" fillId="22" borderId="90" xfId="192" applyNumberFormat="1" applyFont="1" applyFill="1" applyBorder="1" applyAlignment="1" applyProtection="1">
      <alignment horizontal="center"/>
      <protection/>
    </xf>
    <xf numFmtId="3" fontId="29" fillId="22" borderId="91" xfId="192" applyNumberFormat="1" applyFont="1" applyFill="1" applyBorder="1" applyAlignment="1" applyProtection="1">
      <alignment horizontal="center"/>
      <protection/>
    </xf>
    <xf numFmtId="179" fontId="29" fillId="22" borderId="50" xfId="0" applyNumberFormat="1" applyFont="1" applyFill="1" applyBorder="1" applyAlignment="1" applyProtection="1" quotePrefix="1">
      <alignment horizontal="left"/>
      <protection/>
    </xf>
    <xf numFmtId="3" fontId="29" fillId="22" borderId="84" xfId="192" applyNumberFormat="1" applyFont="1" applyFill="1" applyBorder="1" applyAlignment="1" applyProtection="1">
      <alignment horizontal="center"/>
      <protection/>
    </xf>
    <xf numFmtId="3" fontId="29" fillId="22" borderId="85" xfId="192" applyNumberFormat="1" applyFont="1" applyFill="1" applyBorder="1" applyAlignment="1" applyProtection="1">
      <alignment horizontal="center"/>
      <protection/>
    </xf>
    <xf numFmtId="179" fontId="40" fillId="22" borderId="38" xfId="0" applyNumberFormat="1" applyFont="1" applyFill="1" applyBorder="1" applyAlignment="1" applyProtection="1">
      <alignment horizontal="left"/>
      <protection/>
    </xf>
    <xf numFmtId="3" fontId="40" fillId="22" borderId="92" xfId="192" applyNumberFormat="1" applyFont="1" applyFill="1" applyBorder="1" applyAlignment="1" applyProtection="1">
      <alignment horizontal="center"/>
      <protection/>
    </xf>
    <xf numFmtId="3" fontId="40" fillId="22" borderId="93" xfId="192" applyNumberFormat="1" applyFont="1" applyFill="1" applyBorder="1" applyAlignment="1" applyProtection="1">
      <alignment horizontal="center"/>
      <protection/>
    </xf>
    <xf numFmtId="179" fontId="29" fillId="22" borderId="42" xfId="0" applyNumberFormat="1" applyFont="1" applyFill="1" applyBorder="1" applyAlignment="1" applyProtection="1" quotePrefix="1">
      <alignment horizontal="left" indent="1"/>
      <protection/>
    </xf>
    <xf numFmtId="179" fontId="29" fillId="22" borderId="47" xfId="0" applyNumberFormat="1" applyFont="1" applyFill="1" applyBorder="1" applyAlignment="1" applyProtection="1" quotePrefix="1">
      <alignment horizontal="left" indent="1"/>
      <protection/>
    </xf>
    <xf numFmtId="179" fontId="29" fillId="22" borderId="68" xfId="0" applyNumberFormat="1" applyFont="1" applyFill="1" applyBorder="1" applyAlignment="1" applyProtection="1" quotePrefix="1">
      <alignment horizontal="left"/>
      <protection/>
    </xf>
    <xf numFmtId="3" fontId="29" fillId="22" borderId="94" xfId="192" applyNumberFormat="1" applyFont="1" applyFill="1" applyBorder="1" applyAlignment="1" applyProtection="1">
      <alignment horizontal="center"/>
      <protection/>
    </xf>
    <xf numFmtId="3" fontId="29" fillId="22" borderId="95" xfId="192" applyNumberFormat="1" applyFont="1" applyFill="1" applyBorder="1" applyAlignment="1" applyProtection="1">
      <alignment horizontal="center"/>
      <protection/>
    </xf>
    <xf numFmtId="179" fontId="29" fillId="22" borderId="38" xfId="0" applyNumberFormat="1" applyFont="1" applyFill="1" applyBorder="1" applyAlignment="1" applyProtection="1" quotePrefix="1">
      <alignment horizontal="left"/>
      <protection/>
    </xf>
    <xf numFmtId="3" fontId="29" fillId="22" borderId="96" xfId="192" applyNumberFormat="1" applyFont="1" applyFill="1" applyBorder="1" applyAlignment="1" applyProtection="1">
      <alignment horizontal="center"/>
      <protection/>
    </xf>
    <xf numFmtId="3" fontId="29" fillId="22" borderId="97" xfId="192" applyNumberFormat="1" applyFont="1" applyFill="1" applyBorder="1" applyAlignment="1" applyProtection="1">
      <alignment horizontal="center"/>
      <protection/>
    </xf>
    <xf numFmtId="179" fontId="40" fillId="22" borderId="38" xfId="0" applyNumberFormat="1" applyFont="1" applyFill="1" applyBorder="1" applyAlignment="1" applyProtection="1" quotePrefix="1">
      <alignment horizontal="left"/>
      <protection/>
    </xf>
    <xf numFmtId="3" fontId="59" fillId="22" borderId="0" xfId="192" applyNumberFormat="1" applyFont="1" applyFill="1" applyBorder="1">
      <alignment/>
      <protection/>
    </xf>
    <xf numFmtId="179" fontId="29" fillId="22" borderId="47" xfId="0" applyNumberFormat="1" applyFont="1" applyFill="1" applyBorder="1" applyAlignment="1" applyProtection="1">
      <alignment horizontal="left" indent="1"/>
      <protection/>
    </xf>
    <xf numFmtId="3" fontId="29" fillId="22" borderId="98" xfId="192" applyNumberFormat="1" applyFont="1" applyFill="1" applyBorder="1" applyAlignment="1" applyProtection="1">
      <alignment horizontal="center"/>
      <protection/>
    </xf>
    <xf numFmtId="3" fontId="29" fillId="22" borderId="99" xfId="192" applyNumberFormat="1" applyFont="1" applyFill="1" applyBorder="1" applyAlignment="1" applyProtection="1">
      <alignment horizontal="center"/>
      <protection/>
    </xf>
    <xf numFmtId="3" fontId="40" fillId="22" borderId="96" xfId="192" applyNumberFormat="1" applyFont="1" applyFill="1" applyBorder="1" applyAlignment="1" applyProtection="1">
      <alignment horizontal="center"/>
      <protection/>
    </xf>
    <xf numFmtId="3" fontId="40" fillId="22" borderId="97" xfId="192" applyNumberFormat="1" applyFont="1" applyFill="1" applyBorder="1" applyAlignment="1" applyProtection="1">
      <alignment horizontal="center"/>
      <protection/>
    </xf>
    <xf numFmtId="3" fontId="40" fillId="22" borderId="100" xfId="192" applyNumberFormat="1" applyFont="1" applyFill="1" applyBorder="1" applyAlignment="1" applyProtection="1">
      <alignment horizontal="center"/>
      <protection/>
    </xf>
    <xf numFmtId="3" fontId="40" fillId="22" borderId="101" xfId="192" applyNumberFormat="1" applyFont="1" applyFill="1" applyBorder="1" applyAlignment="1" applyProtection="1">
      <alignment horizontal="center"/>
      <protection/>
    </xf>
    <xf numFmtId="181" fontId="40" fillId="22" borderId="0" xfId="192" applyNumberFormat="1" applyFont="1" applyFill="1" applyBorder="1" applyAlignment="1" applyProtection="1">
      <alignment horizontal="center"/>
      <protection/>
    </xf>
    <xf numFmtId="0" fontId="33" fillId="22" borderId="0" xfId="0" applyFont="1" applyFill="1" applyAlignment="1">
      <alignment/>
    </xf>
    <xf numFmtId="0" fontId="61" fillId="22" borderId="0" xfId="0" applyFont="1" applyFill="1" applyAlignment="1">
      <alignment/>
    </xf>
    <xf numFmtId="4" fontId="62" fillId="22" borderId="0" xfId="0" applyNumberFormat="1" applyFont="1" applyFill="1" applyBorder="1" applyAlignment="1" applyProtection="1">
      <alignment horizontal="right"/>
      <protection/>
    </xf>
    <xf numFmtId="178" fontId="62" fillId="22" borderId="0" xfId="0" applyNumberFormat="1" applyFont="1" applyFill="1" applyBorder="1" applyAlignment="1" applyProtection="1">
      <alignment horizontal="right"/>
      <protection/>
    </xf>
    <xf numFmtId="3" fontId="62" fillId="22" borderId="0" xfId="0" applyNumberFormat="1" applyFont="1" applyFill="1" applyBorder="1" applyAlignment="1" applyProtection="1">
      <alignment horizontal="right"/>
      <protection/>
    </xf>
    <xf numFmtId="0" fontId="6" fillId="22" borderId="0" xfId="0" applyFont="1" applyFill="1" applyBorder="1" applyAlignment="1">
      <alignment/>
    </xf>
    <xf numFmtId="3" fontId="40" fillId="22" borderId="0" xfId="196" applyNumberFormat="1" applyFont="1" applyFill="1" applyBorder="1" applyAlignment="1">
      <alignment horizontal="center"/>
    </xf>
    <xf numFmtId="187" fontId="40" fillId="22" borderId="0" xfId="0" applyNumberFormat="1" applyFont="1" applyFill="1" applyBorder="1" applyAlignment="1" applyProtection="1">
      <alignment horizontal="center"/>
      <protection/>
    </xf>
    <xf numFmtId="4" fontId="40" fillId="22" borderId="0" xfId="196" applyNumberFormat="1" applyFont="1" applyFill="1" applyBorder="1" applyAlignment="1">
      <alignment horizontal="center"/>
    </xf>
    <xf numFmtId="3" fontId="60" fillId="22" borderId="0" xfId="0" applyNumberFormat="1" applyFont="1" applyFill="1" applyBorder="1" applyAlignment="1" applyProtection="1">
      <alignment horizontal="right"/>
      <protection/>
    </xf>
    <xf numFmtId="0" fontId="30" fillId="22" borderId="0" xfId="105" applyFont="1" applyFill="1" applyBorder="1" applyAlignment="1" applyProtection="1" quotePrefix="1">
      <alignment horizontal="left"/>
      <protection/>
    </xf>
    <xf numFmtId="0" fontId="39" fillId="22" borderId="0" xfId="105" applyFont="1" applyFill="1" applyBorder="1" applyAlignment="1" applyProtection="1" quotePrefix="1">
      <alignment horizontal="left"/>
      <protection/>
    </xf>
    <xf numFmtId="0" fontId="42" fillId="22" borderId="0" xfId="0" applyFont="1" applyFill="1" applyAlignment="1">
      <alignment/>
    </xf>
    <xf numFmtId="189" fontId="59" fillId="22" borderId="0" xfId="111" applyNumberFormat="1" applyFont="1" applyFill="1" applyBorder="1" applyAlignment="1">
      <alignment horizontal="right"/>
    </xf>
    <xf numFmtId="177" fontId="59" fillId="22" borderId="0" xfId="111" applyNumberFormat="1" applyFont="1" applyFill="1" applyBorder="1" applyAlignment="1">
      <alignment horizontal="right"/>
    </xf>
    <xf numFmtId="0" fontId="60" fillId="22" borderId="0" xfId="0" applyFont="1" applyFill="1" applyBorder="1" applyAlignment="1">
      <alignment/>
    </xf>
    <xf numFmtId="189" fontId="60" fillId="22" borderId="0" xfId="111" applyNumberFormat="1" applyFont="1" applyFill="1" applyBorder="1" applyAlignment="1">
      <alignment/>
    </xf>
    <xf numFmtId="0" fontId="44" fillId="22" borderId="22" xfId="0" applyFont="1" applyFill="1" applyBorder="1" applyAlignment="1">
      <alignment vertical="center"/>
    </xf>
    <xf numFmtId="10" fontId="31" fillId="22" borderId="0" xfId="0" applyNumberFormat="1" applyFont="1" applyFill="1" applyAlignment="1">
      <alignment/>
    </xf>
    <xf numFmtId="0" fontId="59" fillId="22" borderId="0" xfId="0" applyFont="1" applyFill="1" applyBorder="1" applyAlignment="1">
      <alignment/>
    </xf>
    <xf numFmtId="0" fontId="44" fillId="22" borderId="102" xfId="0" applyFont="1" applyFill="1" applyBorder="1" applyAlignment="1">
      <alignment vertical="center"/>
    </xf>
    <xf numFmtId="177" fontId="60" fillId="22" borderId="0" xfId="111" applyNumberFormat="1" applyFont="1" applyFill="1" applyBorder="1" applyAlignment="1">
      <alignment horizontal="right"/>
    </xf>
    <xf numFmtId="0" fontId="31" fillId="22" borderId="73" xfId="0" applyFont="1" applyFill="1" applyBorder="1" applyAlignment="1">
      <alignment vertical="center"/>
    </xf>
    <xf numFmtId="0" fontId="31" fillId="22" borderId="31" xfId="0" applyFont="1" applyFill="1" applyBorder="1" applyAlignment="1">
      <alignment vertical="center" wrapText="1"/>
    </xf>
    <xf numFmtId="0" fontId="31" fillId="22" borderId="34" xfId="0" applyFont="1" applyFill="1" applyBorder="1" applyAlignment="1">
      <alignment horizontal="left" vertical="center" wrapText="1" indent="1"/>
    </xf>
    <xf numFmtId="0" fontId="31" fillId="22" borderId="103" xfId="0" applyFont="1" applyFill="1" applyBorder="1" applyAlignment="1">
      <alignment vertical="center"/>
    </xf>
    <xf numFmtId="0" fontId="44" fillId="22" borderId="22" xfId="0" applyFont="1" applyFill="1" applyBorder="1" applyAlignment="1">
      <alignment horizontal="left" vertical="center"/>
    </xf>
    <xf numFmtId="0" fontId="31" fillId="22" borderId="31" xfId="0" applyFont="1" applyFill="1" applyBorder="1" applyAlignment="1">
      <alignment horizontal="left" vertical="center" wrapText="1"/>
    </xf>
    <xf numFmtId="0" fontId="31" fillId="22" borderId="34" xfId="0" applyFont="1" applyFill="1" applyBorder="1" applyAlignment="1">
      <alignment horizontal="left" vertical="center"/>
    </xf>
    <xf numFmtId="189" fontId="60" fillId="22" borderId="0" xfId="111" applyNumberFormat="1" applyFont="1" applyFill="1" applyBorder="1" applyAlignment="1">
      <alignment horizontal="right"/>
    </xf>
    <xf numFmtId="177" fontId="60" fillId="22" borderId="0" xfId="111" applyNumberFormat="1" applyFont="1" applyFill="1" applyBorder="1" applyAlignment="1" applyProtection="1">
      <alignment horizontal="right"/>
      <protection/>
    </xf>
    <xf numFmtId="179" fontId="31" fillId="22" borderId="31" xfId="0" applyNumberFormat="1" applyFont="1" applyFill="1" applyBorder="1" applyAlignment="1" applyProtection="1" quotePrefix="1">
      <alignment horizontal="left"/>
      <protection/>
    </xf>
    <xf numFmtId="177" fontId="60" fillId="22" borderId="0" xfId="0" applyNumberFormat="1" applyFont="1" applyFill="1" applyBorder="1" applyAlignment="1">
      <alignment/>
    </xf>
    <xf numFmtId="179" fontId="31" fillId="22" borderId="31" xfId="0" applyNumberFormat="1" applyFont="1" applyFill="1" applyBorder="1" applyAlignment="1" applyProtection="1">
      <alignment horizontal="left"/>
      <protection/>
    </xf>
    <xf numFmtId="179" fontId="31" fillId="22" borderId="103" xfId="0" applyNumberFormat="1" applyFont="1" applyFill="1" applyBorder="1" applyAlignment="1" applyProtection="1">
      <alignment horizontal="left"/>
      <protection/>
    </xf>
    <xf numFmtId="0" fontId="29" fillId="22" borderId="56" xfId="0" applyFont="1" applyFill="1" applyBorder="1" applyAlignment="1">
      <alignment vertical="center"/>
    </xf>
    <xf numFmtId="3" fontId="40" fillId="22" borderId="104" xfId="196" applyNumberFormat="1" applyFont="1" applyFill="1" applyBorder="1" applyAlignment="1">
      <alignment horizontal="center" vertical="center"/>
    </xf>
    <xf numFmtId="3" fontId="40" fillId="22" borderId="56" xfId="196" applyNumberFormat="1" applyFont="1" applyFill="1" applyBorder="1" applyAlignment="1">
      <alignment horizontal="center" vertical="center"/>
    </xf>
    <xf numFmtId="187" fontId="40" fillId="22" borderId="56" xfId="0" applyNumberFormat="1" applyFont="1" applyFill="1" applyBorder="1" applyAlignment="1" applyProtection="1" quotePrefix="1">
      <alignment horizontal="center" vertical="center" wrapText="1"/>
      <protection/>
    </xf>
    <xf numFmtId="4" fontId="40" fillId="22" borderId="56" xfId="196" applyNumberFormat="1" applyFont="1" applyFill="1" applyBorder="1" applyAlignment="1" quotePrefix="1">
      <alignment horizontal="center" vertical="center" wrapText="1"/>
    </xf>
    <xf numFmtId="0" fontId="40" fillId="22" borderId="49" xfId="0" applyFont="1" applyFill="1" applyBorder="1" applyAlignment="1">
      <alignment horizontal="center"/>
    </xf>
    <xf numFmtId="3" fontId="29" fillId="22" borderId="63" xfId="196" applyNumberFormat="1" applyFont="1" applyFill="1" applyBorder="1" applyAlignment="1">
      <alignment horizontal="center"/>
    </xf>
    <xf numFmtId="3" fontId="29" fillId="22" borderId="49" xfId="196" applyNumberFormat="1" applyFont="1" applyFill="1" applyBorder="1" applyAlignment="1">
      <alignment horizontal="center"/>
    </xf>
    <xf numFmtId="3" fontId="29" fillId="22" borderId="49" xfId="0" applyNumberFormat="1" applyFont="1" applyFill="1" applyBorder="1" applyAlignment="1" applyProtection="1">
      <alignment horizontal="center"/>
      <protection/>
    </xf>
    <xf numFmtId="0" fontId="40" fillId="22" borderId="52" xfId="0" applyFont="1" applyFill="1" applyBorder="1" applyAlignment="1">
      <alignment horizontal="center"/>
    </xf>
    <xf numFmtId="3" fontId="29" fillId="22" borderId="67" xfId="196" applyNumberFormat="1" applyFont="1" applyFill="1" applyBorder="1" applyAlignment="1">
      <alignment horizontal="center"/>
    </xf>
    <xf numFmtId="3" fontId="29" fillId="22" borderId="52" xfId="196" applyNumberFormat="1" applyFont="1" applyFill="1" applyBorder="1" applyAlignment="1">
      <alignment horizontal="center"/>
    </xf>
    <xf numFmtId="3" fontId="29" fillId="22" borderId="52" xfId="0" applyNumberFormat="1" applyFont="1" applyFill="1" applyBorder="1" applyAlignment="1" applyProtection="1">
      <alignment horizontal="center"/>
      <protection/>
    </xf>
    <xf numFmtId="0" fontId="40" fillId="22" borderId="50" xfId="0" applyFont="1" applyFill="1" applyBorder="1" applyAlignment="1">
      <alignment horizontal="center"/>
    </xf>
    <xf numFmtId="3" fontId="29" fillId="22" borderId="69" xfId="196" applyNumberFormat="1" applyFont="1" applyFill="1" applyBorder="1" applyAlignment="1">
      <alignment horizontal="center"/>
    </xf>
    <xf numFmtId="3" fontId="29" fillId="22" borderId="69" xfId="0" applyNumberFormat="1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center"/>
    </xf>
    <xf numFmtId="3" fontId="29" fillId="22" borderId="0" xfId="0" applyNumberFormat="1" applyFont="1" applyFill="1" applyBorder="1" applyAlignment="1" applyProtection="1">
      <alignment horizontal="center"/>
      <protection/>
    </xf>
    <xf numFmtId="3" fontId="31" fillId="22" borderId="0" xfId="0" applyNumberFormat="1" applyFont="1" applyFill="1" applyAlignment="1">
      <alignment/>
    </xf>
    <xf numFmtId="3" fontId="39" fillId="22" borderId="0" xfId="105" applyNumberFormat="1" applyFont="1" applyFill="1" applyAlignment="1" applyProtection="1">
      <alignment horizontal="center"/>
      <protection/>
    </xf>
    <xf numFmtId="0" fontId="52" fillId="22" borderId="0" xfId="0" applyFont="1" applyFill="1" applyBorder="1" applyAlignment="1">
      <alignment/>
    </xf>
    <xf numFmtId="0" fontId="63" fillId="22" borderId="0" xfId="0" applyFont="1" applyFill="1" applyBorder="1" applyAlignment="1" quotePrefix="1">
      <alignment horizontal="right"/>
    </xf>
    <xf numFmtId="0" fontId="64" fillId="22" borderId="0" xfId="105" applyFont="1" applyFill="1" applyBorder="1" applyAlignment="1" applyProtection="1" quotePrefix="1">
      <alignment horizontal="left"/>
      <protection/>
    </xf>
    <xf numFmtId="0" fontId="39" fillId="22" borderId="0" xfId="105" applyFont="1" applyFill="1" applyBorder="1" applyAlignment="1" applyProtection="1">
      <alignment horizontal="left"/>
      <protection/>
    </xf>
    <xf numFmtId="178" fontId="65" fillId="22" borderId="0" xfId="154" applyNumberFormat="1" applyFont="1" applyFill="1" applyAlignment="1">
      <alignment horizontal="right"/>
    </xf>
    <xf numFmtId="0" fontId="31" fillId="22" borderId="0" xfId="0" applyFont="1" applyFill="1" applyBorder="1" applyAlignment="1">
      <alignment vertical="center"/>
    </xf>
    <xf numFmtId="177" fontId="29" fillId="22" borderId="0" xfId="0" applyNumberFormat="1" applyFont="1" applyFill="1" applyBorder="1" applyAlignment="1" applyProtection="1">
      <alignment horizontal="center"/>
      <protection/>
    </xf>
    <xf numFmtId="0" fontId="40" fillId="22" borderId="53" xfId="0" applyFont="1" applyFill="1" applyBorder="1" applyAlignment="1" quotePrefix="1">
      <alignment horizontal="left" vertical="center"/>
    </xf>
    <xf numFmtId="182" fontId="31" fillId="22" borderId="0" xfId="0" applyNumberFormat="1" applyFont="1" applyFill="1" applyAlignment="1">
      <alignment/>
    </xf>
    <xf numFmtId="4" fontId="66" fillId="22" borderId="0" xfId="0" applyNumberFormat="1" applyFont="1" applyFill="1" applyBorder="1" applyAlignment="1" applyProtection="1">
      <alignment horizontal="right"/>
      <protection/>
    </xf>
    <xf numFmtId="178" fontId="66" fillId="22" borderId="0" xfId="0" applyNumberFormat="1" applyFont="1" applyFill="1" applyBorder="1" applyAlignment="1" applyProtection="1">
      <alignment horizontal="right"/>
      <protection/>
    </xf>
    <xf numFmtId="3" fontId="66" fillId="22" borderId="0" xfId="0" applyNumberFormat="1" applyFont="1" applyFill="1" applyBorder="1" applyAlignment="1" applyProtection="1">
      <alignment horizontal="right"/>
      <protection/>
    </xf>
    <xf numFmtId="0" fontId="9" fillId="22" borderId="0" xfId="0" applyFont="1" applyFill="1" applyBorder="1" applyAlignment="1">
      <alignment/>
    </xf>
    <xf numFmtId="3" fontId="59" fillId="22" borderId="0" xfId="0" applyNumberFormat="1" applyFont="1" applyFill="1" applyBorder="1" applyAlignment="1" applyProtection="1">
      <alignment horizontal="right"/>
      <protection/>
    </xf>
    <xf numFmtId="0" fontId="67" fillId="22" borderId="0" xfId="0" applyFont="1" applyFill="1" applyAlignment="1">
      <alignment/>
    </xf>
    <xf numFmtId="0" fontId="31" fillId="22" borderId="0" xfId="0" applyFont="1" applyFill="1" applyBorder="1" applyAlignment="1" quotePrefix="1">
      <alignment horizontal="left"/>
    </xf>
    <xf numFmtId="182" fontId="40" fillId="22" borderId="29" xfId="0" applyNumberFormat="1" applyFont="1" applyFill="1" applyBorder="1" applyAlignment="1">
      <alignment horizontal="center"/>
    </xf>
    <xf numFmtId="182" fontId="40" fillId="22" borderId="30" xfId="0" applyNumberFormat="1" applyFont="1" applyFill="1" applyBorder="1" applyAlignment="1">
      <alignment horizontal="center"/>
    </xf>
    <xf numFmtId="182" fontId="40" fillId="22" borderId="37" xfId="0" applyNumberFormat="1" applyFont="1" applyFill="1" applyBorder="1" applyAlignment="1">
      <alignment horizontal="center"/>
    </xf>
    <xf numFmtId="0" fontId="68" fillId="22" borderId="0" xfId="0" applyFont="1" applyFill="1" applyBorder="1" applyAlignment="1" quotePrefix="1">
      <alignment horizontal="center"/>
    </xf>
    <xf numFmtId="0" fontId="67" fillId="22" borderId="0" xfId="0" applyFont="1" applyFill="1" applyAlignment="1">
      <alignment horizontal="center"/>
    </xf>
    <xf numFmtId="0" fontId="55" fillId="0" borderId="38" xfId="0" applyFont="1" applyFill="1" applyBorder="1" applyAlignment="1" quotePrefix="1">
      <alignment horizontal="center"/>
    </xf>
    <xf numFmtId="0" fontId="37" fillId="22" borderId="38" xfId="0" applyFont="1" applyFill="1" applyBorder="1" applyAlignment="1">
      <alignment horizontal="center"/>
    </xf>
    <xf numFmtId="0" fontId="37" fillId="22" borderId="56" xfId="0" applyFont="1" applyFill="1" applyBorder="1" applyAlignment="1">
      <alignment horizontal="center"/>
    </xf>
    <xf numFmtId="0" fontId="37" fillId="22" borderId="39" xfId="0" applyFont="1" applyFill="1" applyBorder="1" applyAlignment="1" quotePrefix="1">
      <alignment horizontal="center"/>
    </xf>
    <xf numFmtId="0" fontId="67" fillId="22" borderId="0" xfId="0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center"/>
    </xf>
    <xf numFmtId="3" fontId="29" fillId="22" borderId="63" xfId="0" applyNumberFormat="1" applyFont="1" applyFill="1" applyBorder="1" applyAlignment="1">
      <alignment horizontal="center"/>
    </xf>
    <xf numFmtId="3" fontId="29" fillId="22" borderId="49" xfId="0" applyNumberFormat="1" applyFont="1" applyFill="1" applyBorder="1" applyAlignment="1">
      <alignment horizontal="center"/>
    </xf>
    <xf numFmtId="3" fontId="29" fillId="22" borderId="48" xfId="0" applyNumberFormat="1" applyFont="1" applyFill="1" applyBorder="1" applyAlignment="1">
      <alignment horizontal="center"/>
    </xf>
    <xf numFmtId="0" fontId="29" fillId="22" borderId="52" xfId="0" applyFont="1" applyFill="1" applyBorder="1" applyAlignment="1" quotePrefix="1">
      <alignment horizontal="center"/>
    </xf>
    <xf numFmtId="3" fontId="29" fillId="22" borderId="67" xfId="0" applyNumberFormat="1" applyFont="1" applyFill="1" applyBorder="1" applyAlignment="1">
      <alignment horizontal="center"/>
    </xf>
    <xf numFmtId="3" fontId="29" fillId="22" borderId="52" xfId="0" applyNumberFormat="1" applyFont="1" applyFill="1" applyBorder="1" applyAlignment="1">
      <alignment horizontal="center"/>
    </xf>
    <xf numFmtId="3" fontId="29" fillId="22" borderId="51" xfId="0" applyNumberFormat="1" applyFont="1" applyFill="1" applyBorder="1" applyAlignment="1">
      <alignment horizontal="center"/>
    </xf>
    <xf numFmtId="3" fontId="67" fillId="22" borderId="0" xfId="0" applyNumberFormat="1" applyFont="1" applyFill="1" applyAlignment="1">
      <alignment horizontal="center"/>
    </xf>
    <xf numFmtId="3" fontId="40" fillId="22" borderId="0" xfId="0" applyNumberFormat="1" applyFont="1" applyFill="1" applyBorder="1" applyAlignment="1" applyProtection="1">
      <alignment horizontal="center"/>
      <protection/>
    </xf>
    <xf numFmtId="0" fontId="31" fillId="0" borderId="56" xfId="0" applyFont="1" applyFill="1" applyBorder="1" applyAlignment="1">
      <alignment vertical="center"/>
    </xf>
    <xf numFmtId="0" fontId="31" fillId="22" borderId="59" xfId="0" applyFont="1" applyFill="1" applyBorder="1" applyAlignment="1">
      <alignment vertical="center"/>
    </xf>
    <xf numFmtId="0" fontId="29" fillId="22" borderId="55" xfId="0" applyFont="1" applyFill="1" applyBorder="1" applyAlignment="1">
      <alignment horizontal="center" vertical="center"/>
    </xf>
    <xf numFmtId="3" fontId="29" fillId="22" borderId="63" xfId="0" applyNumberFormat="1" applyFont="1" applyFill="1" applyBorder="1" applyAlignment="1" applyProtection="1">
      <alignment horizontal="center"/>
      <protection/>
    </xf>
    <xf numFmtId="0" fontId="29" fillId="22" borderId="49" xfId="0" applyFont="1" applyFill="1" applyBorder="1" applyAlignment="1">
      <alignment horizontal="center" vertical="center"/>
    </xf>
    <xf numFmtId="0" fontId="29" fillId="22" borderId="52" xfId="0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/>
    </xf>
    <xf numFmtId="0" fontId="61" fillId="22" borderId="0" xfId="0" applyFont="1" applyFill="1" applyBorder="1" applyAlignment="1">
      <alignment horizontal="center"/>
    </xf>
    <xf numFmtId="0" fontId="42" fillId="22" borderId="0" xfId="0" applyFont="1" applyFill="1" applyBorder="1" applyAlignment="1">
      <alignment horizontal="center"/>
    </xf>
    <xf numFmtId="0" fontId="61" fillId="22" borderId="0" xfId="0" applyFont="1" applyFill="1" applyBorder="1" applyAlignment="1">
      <alignment horizontal="center" wrapText="1"/>
    </xf>
    <xf numFmtId="0" fontId="40" fillId="22" borderId="70" xfId="0" applyFont="1" applyFill="1" applyBorder="1" applyAlignment="1">
      <alignment horizontal="center" vertical="center" wrapText="1"/>
    </xf>
    <xf numFmtId="0" fontId="40" fillId="22" borderId="35" xfId="0" applyFont="1" applyFill="1" applyBorder="1" applyAlignment="1">
      <alignment horizontal="center" vertical="center" wrapText="1"/>
    </xf>
    <xf numFmtId="0" fontId="40" fillId="22" borderId="37" xfId="0" applyFont="1" applyFill="1" applyBorder="1" applyAlignment="1" quotePrefix="1">
      <alignment horizontal="center" vertical="center" wrapText="1"/>
    </xf>
    <xf numFmtId="0" fontId="40" fillId="22" borderId="37" xfId="0" applyFont="1" applyFill="1" applyBorder="1" applyAlignment="1">
      <alignment horizontal="center" vertical="center" wrapText="1"/>
    </xf>
    <xf numFmtId="0" fontId="31" fillId="22" borderId="0" xfId="0" applyFont="1" applyFill="1" applyAlignment="1">
      <alignment wrapText="1"/>
    </xf>
    <xf numFmtId="0" fontId="29" fillId="22" borderId="0" xfId="0" applyFont="1" applyFill="1" applyBorder="1" applyAlignment="1">
      <alignment wrapText="1"/>
    </xf>
    <xf numFmtId="0" fontId="29" fillId="22" borderId="44" xfId="0" applyFont="1" applyFill="1" applyBorder="1" applyAlignment="1">
      <alignment horizontal="left"/>
    </xf>
    <xf numFmtId="182" fontId="40" fillId="22" borderId="26" xfId="0" applyNumberFormat="1" applyFont="1" applyFill="1" applyBorder="1" applyAlignment="1">
      <alignment horizontal="center"/>
    </xf>
    <xf numFmtId="182" fontId="40" fillId="22" borderId="27" xfId="0" applyNumberFormat="1" applyFont="1" applyFill="1" applyBorder="1" applyAlignment="1">
      <alignment horizontal="center"/>
    </xf>
    <xf numFmtId="182" fontId="40" fillId="22" borderId="44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left"/>
    </xf>
    <xf numFmtId="182" fontId="40" fillId="22" borderId="31" xfId="0" applyNumberFormat="1" applyFont="1" applyFill="1" applyBorder="1" applyAlignment="1">
      <alignment horizontal="center"/>
    </xf>
    <xf numFmtId="182" fontId="40" fillId="22" borderId="32" xfId="0" applyNumberFormat="1" applyFont="1" applyFill="1" applyBorder="1" applyAlignment="1">
      <alignment horizontal="center"/>
    </xf>
    <xf numFmtId="182" fontId="40" fillId="22" borderId="49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left"/>
    </xf>
    <xf numFmtId="182" fontId="40" fillId="22" borderId="55" xfId="0" applyNumberFormat="1" applyFont="1" applyFill="1" applyBorder="1" applyAlignment="1">
      <alignment horizontal="center"/>
    </xf>
    <xf numFmtId="182" fontId="40" fillId="0" borderId="31" xfId="0" applyNumberFormat="1" applyFont="1" applyFill="1" applyBorder="1" applyAlignment="1">
      <alignment horizontal="center"/>
    </xf>
    <xf numFmtId="182" fontId="40" fillId="0" borderId="32" xfId="0" applyNumberFormat="1" applyFont="1" applyFill="1" applyBorder="1" applyAlignment="1">
      <alignment horizontal="center"/>
    </xf>
    <xf numFmtId="182" fontId="40" fillId="0" borderId="30" xfId="0" applyNumberFormat="1" applyFont="1" applyFill="1" applyBorder="1" applyAlignment="1">
      <alignment horizontal="center"/>
    </xf>
    <xf numFmtId="182" fontId="40" fillId="0" borderId="49" xfId="0" applyNumberFormat="1" applyFont="1" applyFill="1" applyBorder="1" applyAlignment="1">
      <alignment horizontal="center"/>
    </xf>
    <xf numFmtId="0" fontId="29" fillId="22" borderId="69" xfId="0" applyFont="1" applyFill="1" applyBorder="1" applyAlignment="1">
      <alignment horizontal="left"/>
    </xf>
    <xf numFmtId="182" fontId="40" fillId="22" borderId="34" xfId="0" applyNumberFormat="1" applyFont="1" applyFill="1" applyBorder="1" applyAlignment="1">
      <alignment horizontal="center"/>
    </xf>
    <xf numFmtId="182" fontId="40" fillId="22" borderId="35" xfId="0" applyNumberFormat="1" applyFont="1" applyFill="1" applyBorder="1" applyAlignment="1">
      <alignment horizontal="center"/>
    </xf>
    <xf numFmtId="182" fontId="40" fillId="22" borderId="69" xfId="0" applyNumberFormat="1" applyFont="1" applyFill="1" applyBorder="1" applyAlignment="1">
      <alignment horizontal="center"/>
    </xf>
    <xf numFmtId="182" fontId="40" fillId="0" borderId="69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44" fillId="22" borderId="70" xfId="0" applyFont="1" applyFill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38" fontId="40" fillId="22" borderId="49" xfId="0" applyNumberFormat="1" applyFont="1" applyFill="1" applyBorder="1" applyAlignment="1">
      <alignment horizontal="center"/>
    </xf>
    <xf numFmtId="38" fontId="40" fillId="22" borderId="48" xfId="0" applyNumberFormat="1" applyFont="1" applyFill="1" applyBorder="1" applyAlignment="1">
      <alignment horizontal="center"/>
    </xf>
    <xf numFmtId="38" fontId="40" fillId="22" borderId="64" xfId="0" applyNumberFormat="1" applyFont="1" applyFill="1" applyBorder="1" applyAlignment="1">
      <alignment horizontal="center"/>
    </xf>
    <xf numFmtId="191" fontId="31" fillId="22" borderId="0" xfId="0" applyNumberFormat="1" applyFont="1" applyFill="1" applyAlignment="1">
      <alignment/>
    </xf>
    <xf numFmtId="192" fontId="31" fillId="22" borderId="0" xfId="0" applyNumberFormat="1" applyFont="1" applyFill="1" applyAlignment="1">
      <alignment/>
    </xf>
    <xf numFmtId="0" fontId="29" fillId="22" borderId="44" xfId="0" applyFont="1" applyFill="1" applyBorder="1" applyAlignment="1">
      <alignment horizontal="center"/>
    </xf>
    <xf numFmtId="182" fontId="24" fillId="22" borderId="26" xfId="0" applyNumberFormat="1" applyFont="1" applyFill="1" applyBorder="1" applyAlignment="1">
      <alignment horizontal="center"/>
    </xf>
    <xf numFmtId="182" fontId="24" fillId="22" borderId="27" xfId="0" applyNumberFormat="1" applyFont="1" applyFill="1" applyBorder="1" applyAlignment="1">
      <alignment horizontal="center"/>
    </xf>
    <xf numFmtId="182" fontId="24" fillId="22" borderId="29" xfId="0" applyNumberFormat="1" applyFont="1" applyFill="1" applyBorder="1" applyAlignment="1">
      <alignment horizontal="center"/>
    </xf>
    <xf numFmtId="0" fontId="29" fillId="22" borderId="49" xfId="0" applyFont="1" applyFill="1" applyBorder="1" applyAlignment="1">
      <alignment horizontal="center"/>
    </xf>
    <xf numFmtId="182" fontId="24" fillId="22" borderId="31" xfId="0" applyNumberFormat="1" applyFont="1" applyFill="1" applyBorder="1" applyAlignment="1">
      <alignment horizontal="center"/>
    </xf>
    <xf numFmtId="182" fontId="24" fillId="22" borderId="32" xfId="0" applyNumberFormat="1" applyFont="1" applyFill="1" applyBorder="1" applyAlignment="1">
      <alignment horizontal="center"/>
    </xf>
    <xf numFmtId="182" fontId="24" fillId="22" borderId="30" xfId="0" applyNumberFormat="1" applyFont="1" applyFill="1" applyBorder="1" applyAlignment="1">
      <alignment horizontal="center"/>
    </xf>
    <xf numFmtId="0" fontId="29" fillId="22" borderId="105" xfId="0" applyFont="1" applyFill="1" applyBorder="1" applyAlignment="1">
      <alignment horizontal="center"/>
    </xf>
    <xf numFmtId="182" fontId="24" fillId="22" borderId="106" xfId="0" applyNumberFormat="1" applyFont="1" applyFill="1" applyBorder="1" applyAlignment="1">
      <alignment horizontal="center"/>
    </xf>
    <xf numFmtId="182" fontId="24" fillId="22" borderId="107" xfId="0" applyNumberFormat="1" applyFont="1" applyFill="1" applyBorder="1" applyAlignment="1">
      <alignment horizontal="center"/>
    </xf>
    <xf numFmtId="182" fontId="24" fillId="22" borderId="108" xfId="0" applyNumberFormat="1" applyFont="1" applyFill="1" applyBorder="1" applyAlignment="1">
      <alignment horizontal="center"/>
    </xf>
    <xf numFmtId="0" fontId="29" fillId="22" borderId="55" xfId="0" applyFont="1" applyFill="1" applyBorder="1" applyAlignment="1">
      <alignment horizontal="center"/>
    </xf>
    <xf numFmtId="182" fontId="24" fillId="22" borderId="73" xfId="0" applyNumberFormat="1" applyFont="1" applyFill="1" applyBorder="1" applyAlignment="1">
      <alignment horizontal="center"/>
    </xf>
    <xf numFmtId="182" fontId="24" fillId="22" borderId="74" xfId="0" applyNumberFormat="1" applyFont="1" applyFill="1" applyBorder="1" applyAlignment="1">
      <alignment horizontal="center"/>
    </xf>
    <xf numFmtId="182" fontId="24" fillId="22" borderId="75" xfId="0" applyNumberFormat="1" applyFont="1" applyFill="1" applyBorder="1" applyAlignment="1">
      <alignment horizontal="center"/>
    </xf>
    <xf numFmtId="182" fontId="40" fillId="22" borderId="73" xfId="0" applyNumberFormat="1" applyFont="1" applyFill="1" applyBorder="1" applyAlignment="1">
      <alignment horizontal="center"/>
    </xf>
    <xf numFmtId="182" fontId="40" fillId="22" borderId="74" xfId="0" applyNumberFormat="1" applyFont="1" applyFill="1" applyBorder="1" applyAlignment="1">
      <alignment horizontal="center"/>
    </xf>
    <xf numFmtId="182" fontId="40" fillId="22" borderId="75" xfId="0" applyNumberFormat="1" applyFont="1" applyFill="1" applyBorder="1" applyAlignment="1">
      <alignment horizontal="center"/>
    </xf>
    <xf numFmtId="182" fontId="40" fillId="22" borderId="106" xfId="0" applyNumberFormat="1" applyFont="1" applyFill="1" applyBorder="1" applyAlignment="1">
      <alignment horizontal="center"/>
    </xf>
    <xf numFmtId="182" fontId="40" fillId="22" borderId="107" xfId="0" applyNumberFormat="1" applyFont="1" applyFill="1" applyBorder="1" applyAlignment="1">
      <alignment horizontal="center"/>
    </xf>
    <xf numFmtId="182" fontId="40" fillId="22" borderId="108" xfId="0" applyNumberFormat="1" applyFont="1" applyFill="1" applyBorder="1" applyAlignment="1">
      <alignment horizontal="center"/>
    </xf>
    <xf numFmtId="0" fontId="53" fillId="22" borderId="0" xfId="0" applyFont="1" applyFill="1" applyBorder="1" applyAlignment="1">
      <alignment/>
    </xf>
    <xf numFmtId="0" fontId="43" fillId="22" borderId="0" xfId="0" applyFont="1" applyFill="1" applyAlignment="1" quotePrefix="1">
      <alignment horizontal="left"/>
    </xf>
    <xf numFmtId="0" fontId="40" fillId="22" borderId="40" xfId="0" applyFont="1" applyFill="1" applyBorder="1" applyAlignment="1">
      <alignment horizontal="center"/>
    </xf>
    <xf numFmtId="0" fontId="40" fillId="22" borderId="39" xfId="0" applyFont="1" applyFill="1" applyBorder="1" applyAlignment="1">
      <alignment horizontal="center"/>
    </xf>
    <xf numFmtId="191" fontId="40" fillId="22" borderId="64" xfId="0" applyNumberFormat="1" applyFont="1" applyFill="1" applyBorder="1" applyAlignment="1">
      <alignment horizontal="center"/>
    </xf>
    <xf numFmtId="191" fontId="40" fillId="22" borderId="30" xfId="0" applyNumberFormat="1" applyFont="1" applyFill="1" applyBorder="1" applyAlignment="1">
      <alignment horizontal="center"/>
    </xf>
    <xf numFmtId="0" fontId="32" fillId="22" borderId="0" xfId="0" applyFont="1" applyFill="1" applyBorder="1" applyAlignment="1">
      <alignment/>
    </xf>
    <xf numFmtId="0" fontId="32" fillId="22" borderId="0" xfId="0" applyFont="1" applyFill="1" applyBorder="1" applyAlignment="1" quotePrefix="1">
      <alignment/>
    </xf>
    <xf numFmtId="190" fontId="32" fillId="22" borderId="0" xfId="0" applyNumberFormat="1" applyFont="1" applyFill="1" applyBorder="1" applyAlignment="1" quotePrefix="1">
      <alignment/>
    </xf>
    <xf numFmtId="0" fontId="69" fillId="22" borderId="0" xfId="0" applyFont="1" applyFill="1" applyBorder="1" applyAlignment="1" quotePrefix="1">
      <alignment horizontal="center" vertical="center" wrapText="1"/>
    </xf>
    <xf numFmtId="0" fontId="37" fillId="22" borderId="0" xfId="0" applyFont="1" applyFill="1" applyBorder="1" applyAlignment="1">
      <alignment horizontal="center" vertical="center" wrapText="1"/>
    </xf>
    <xf numFmtId="0" fontId="37" fillId="22" borderId="109" xfId="0" applyFont="1" applyFill="1" applyBorder="1" applyAlignment="1">
      <alignment horizontal="center" vertical="center"/>
    </xf>
    <xf numFmtId="0" fontId="37" fillId="22" borderId="40" xfId="0" applyFont="1" applyFill="1" applyBorder="1" applyAlignment="1">
      <alignment horizontal="center" vertical="center"/>
    </xf>
    <xf numFmtId="0" fontId="44" fillId="22" borderId="38" xfId="0" applyFont="1" applyFill="1" applyBorder="1" applyAlignment="1">
      <alignment/>
    </xf>
    <xf numFmtId="180" fontId="40" fillId="22" borderId="104" xfId="0" applyNumberFormat="1" applyFont="1" applyFill="1" applyBorder="1" applyAlignment="1">
      <alignment horizontal="center"/>
    </xf>
    <xf numFmtId="182" fontId="40" fillId="22" borderId="39" xfId="0" applyNumberFormat="1" applyFont="1" applyFill="1" applyBorder="1" applyAlignment="1">
      <alignment horizontal="center"/>
    </xf>
    <xf numFmtId="182" fontId="40" fillId="22" borderId="56" xfId="0" applyNumberFormat="1" applyFont="1" applyFill="1" applyBorder="1" applyAlignment="1">
      <alignment horizontal="center"/>
    </xf>
    <xf numFmtId="0" fontId="44" fillId="22" borderId="58" xfId="0" applyFont="1" applyFill="1" applyBorder="1" applyAlignment="1">
      <alignment/>
    </xf>
    <xf numFmtId="180" fontId="40" fillId="22" borderId="0" xfId="0" applyNumberFormat="1" applyFont="1" applyFill="1" applyBorder="1" applyAlignment="1">
      <alignment horizontal="center"/>
    </xf>
    <xf numFmtId="182" fontId="40" fillId="22" borderId="76" xfId="0" applyNumberFormat="1" applyFont="1" applyFill="1" applyBorder="1" applyAlignment="1">
      <alignment horizontal="center"/>
    </xf>
    <xf numFmtId="0" fontId="44" fillId="22" borderId="110" xfId="0" applyFont="1" applyFill="1" applyBorder="1" applyAlignment="1">
      <alignment/>
    </xf>
    <xf numFmtId="180" fontId="40" fillId="22" borderId="111" xfId="0" applyNumberFormat="1" applyFont="1" applyFill="1" applyBorder="1" applyAlignment="1">
      <alignment horizontal="center"/>
    </xf>
    <xf numFmtId="182" fontId="40" fillId="22" borderId="109" xfId="0" applyNumberFormat="1" applyFont="1" applyFill="1" applyBorder="1" applyAlignment="1">
      <alignment horizontal="center"/>
    </xf>
    <xf numFmtId="182" fontId="40" fillId="22" borderId="59" xfId="0" applyNumberFormat="1" applyFont="1" applyFill="1" applyBorder="1" applyAlignment="1">
      <alignment horizontal="center"/>
    </xf>
    <xf numFmtId="0" fontId="44" fillId="22" borderId="0" xfId="0" applyFont="1" applyFill="1" applyBorder="1" applyAlignment="1">
      <alignment horizontal="left"/>
    </xf>
    <xf numFmtId="4" fontId="40" fillId="22" borderId="111" xfId="0" applyNumberFormat="1" applyFont="1" applyFill="1" applyBorder="1" applyAlignment="1">
      <alignment horizontal="center"/>
    </xf>
    <xf numFmtId="182" fontId="40" fillId="22" borderId="111" xfId="0" applyNumberFormat="1" applyFont="1" applyFill="1" applyBorder="1" applyAlignment="1">
      <alignment horizontal="center"/>
    </xf>
    <xf numFmtId="0" fontId="31" fillId="22" borderId="42" xfId="0" applyFont="1" applyFill="1" applyBorder="1" applyAlignment="1">
      <alignment/>
    </xf>
    <xf numFmtId="0" fontId="29" fillId="22" borderId="57" xfId="0" applyFont="1" applyFill="1" applyBorder="1" applyAlignment="1">
      <alignment/>
    </xf>
    <xf numFmtId="182" fontId="40" fillId="22" borderId="57" xfId="0" applyNumberFormat="1" applyFont="1" applyFill="1" applyBorder="1" applyAlignment="1">
      <alignment horizontal="center" vertical="center"/>
    </xf>
    <xf numFmtId="182" fontId="40" fillId="22" borderId="44" xfId="0" applyNumberFormat="1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/>
    </xf>
    <xf numFmtId="0" fontId="31" fillId="22" borderId="47" xfId="0" applyFont="1" applyFill="1" applyBorder="1" applyAlignment="1">
      <alignment/>
    </xf>
    <xf numFmtId="0" fontId="29" fillId="22" borderId="63" xfId="0" applyFont="1" applyFill="1" applyBorder="1" applyAlignment="1">
      <alignment/>
    </xf>
    <xf numFmtId="182" fontId="40" fillId="22" borderId="80" xfId="0" applyNumberFormat="1" applyFont="1" applyFill="1" applyBorder="1" applyAlignment="1">
      <alignment horizontal="center" vertical="center"/>
    </xf>
    <xf numFmtId="182" fontId="40" fillId="22" borderId="63" xfId="0" applyNumberFormat="1" applyFont="1" applyFill="1" applyBorder="1" applyAlignment="1">
      <alignment horizontal="center" vertical="center"/>
    </xf>
    <xf numFmtId="182" fontId="40" fillId="0" borderId="63" xfId="0" applyNumberFormat="1" applyFont="1" applyFill="1" applyBorder="1" applyAlignment="1">
      <alignment horizontal="center" vertical="center"/>
    </xf>
    <xf numFmtId="182" fontId="40" fillId="0" borderId="67" xfId="0" applyNumberFormat="1" applyFont="1" applyFill="1" applyBorder="1" applyAlignment="1">
      <alignment horizontal="center" vertical="center"/>
    </xf>
    <xf numFmtId="0" fontId="31" fillId="22" borderId="68" xfId="0" applyFont="1" applyFill="1" applyBorder="1" applyAlignment="1">
      <alignment/>
    </xf>
    <xf numFmtId="0" fontId="29" fillId="22" borderId="72" xfId="0" applyFont="1" applyFill="1" applyBorder="1" applyAlignment="1">
      <alignment/>
    </xf>
    <xf numFmtId="182" fontId="40" fillId="22" borderId="72" xfId="0" applyNumberFormat="1" applyFont="1" applyFill="1" applyBorder="1" applyAlignment="1">
      <alignment horizontal="center" vertical="center"/>
    </xf>
    <xf numFmtId="0" fontId="43" fillId="22" borderId="0" xfId="0" applyFont="1" applyFill="1" applyAlignment="1">
      <alignment/>
    </xf>
    <xf numFmtId="0" fontId="33" fillId="22" borderId="0" xfId="0" applyFont="1" applyFill="1" applyAlignment="1" quotePrefix="1">
      <alignment/>
    </xf>
    <xf numFmtId="0" fontId="36" fillId="22" borderId="0" xfId="0" applyFont="1" applyFill="1" applyBorder="1" applyAlignment="1">
      <alignment horizontal="left"/>
    </xf>
    <xf numFmtId="0" fontId="34" fillId="22" borderId="0" xfId="0" applyFont="1" applyFill="1" applyAlignment="1" quotePrefix="1">
      <alignment/>
    </xf>
    <xf numFmtId="0" fontId="61" fillId="22" borderId="0" xfId="0" applyFont="1" applyFill="1" applyAlignment="1" quotePrefix="1">
      <alignment horizontal="center"/>
    </xf>
    <xf numFmtId="0" fontId="40" fillId="22" borderId="35" xfId="0" applyFont="1" applyFill="1" applyBorder="1" applyAlignment="1" quotePrefix="1">
      <alignment horizontal="center" vertical="center" wrapText="1"/>
    </xf>
    <xf numFmtId="0" fontId="40" fillId="22" borderId="71" xfId="0" applyFont="1" applyFill="1" applyBorder="1" applyAlignment="1" quotePrefix="1">
      <alignment horizontal="center" vertical="center" wrapText="1"/>
    </xf>
    <xf numFmtId="0" fontId="40" fillId="22" borderId="71" xfId="0" applyFont="1" applyFill="1" applyBorder="1" applyAlignment="1">
      <alignment horizontal="center" vertical="center" wrapText="1"/>
    </xf>
    <xf numFmtId="182" fontId="40" fillId="0" borderId="26" xfId="0" applyNumberFormat="1" applyFont="1" applyFill="1" applyBorder="1" applyAlignment="1">
      <alignment horizontal="center"/>
    </xf>
    <xf numFmtId="182" fontId="40" fillId="0" borderId="29" xfId="0" applyNumberFormat="1" applyFont="1" applyFill="1" applyBorder="1" applyAlignment="1">
      <alignment horizontal="center"/>
    </xf>
    <xf numFmtId="182" fontId="40" fillId="0" borderId="34" xfId="0" applyNumberFormat="1" applyFont="1" applyFill="1" applyBorder="1" applyAlignment="1">
      <alignment horizontal="center"/>
    </xf>
    <xf numFmtId="182" fontId="40" fillId="0" borderId="35" xfId="0" applyNumberFormat="1" applyFont="1" applyFill="1" applyBorder="1" applyAlignment="1">
      <alignment horizontal="center"/>
    </xf>
    <xf numFmtId="182" fontId="40" fillId="0" borderId="37" xfId="0" applyNumberFormat="1" applyFont="1" applyFill="1" applyBorder="1" applyAlignment="1">
      <alignment horizontal="center"/>
    </xf>
    <xf numFmtId="182" fontId="40" fillId="0" borderId="55" xfId="0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horizontal="center"/>
    </xf>
    <xf numFmtId="191" fontId="40" fillId="22" borderId="66" xfId="0" applyNumberFormat="1" applyFont="1" applyFill="1" applyBorder="1" applyAlignment="1">
      <alignment horizontal="center"/>
    </xf>
    <xf numFmtId="191" fontId="40" fillId="22" borderId="27" xfId="0" applyNumberFormat="1" applyFont="1" applyFill="1" applyBorder="1" applyAlignment="1">
      <alignment horizontal="center"/>
    </xf>
    <xf numFmtId="191" fontId="40" fillId="22" borderId="29" xfId="0" applyNumberFormat="1" applyFont="1" applyFill="1" applyBorder="1" applyAlignment="1">
      <alignment horizontal="center"/>
    </xf>
    <xf numFmtId="191" fontId="40" fillId="22" borderId="43" xfId="0" applyNumberFormat="1" applyFont="1" applyFill="1" applyBorder="1" applyAlignment="1">
      <alignment horizontal="center"/>
    </xf>
    <xf numFmtId="191" fontId="40" fillId="22" borderId="32" xfId="0" applyNumberFormat="1" applyFont="1" applyFill="1" applyBorder="1" applyAlignment="1">
      <alignment horizontal="center"/>
    </xf>
    <xf numFmtId="191" fontId="40" fillId="22" borderId="48" xfId="0" applyNumberFormat="1" applyFont="1" applyFill="1" applyBorder="1" applyAlignment="1">
      <alignment horizontal="center"/>
    </xf>
    <xf numFmtId="191" fontId="40" fillId="22" borderId="62" xfId="0" applyNumberFormat="1" applyFont="1" applyFill="1" applyBorder="1" applyAlignment="1">
      <alignment horizontal="center"/>
    </xf>
    <xf numFmtId="191" fontId="40" fillId="22" borderId="112" xfId="0" applyNumberFormat="1" applyFont="1" applyFill="1" applyBorder="1" applyAlignment="1">
      <alignment horizontal="center"/>
    </xf>
    <xf numFmtId="191" fontId="40" fillId="22" borderId="61" xfId="0" applyNumberFormat="1" applyFont="1" applyFill="1" applyBorder="1" applyAlignment="1">
      <alignment horizontal="center"/>
    </xf>
    <xf numFmtId="191" fontId="40" fillId="22" borderId="51" xfId="0" applyNumberFormat="1" applyFont="1" applyFill="1" applyBorder="1" applyAlignment="1">
      <alignment horizontal="center"/>
    </xf>
    <xf numFmtId="191" fontId="40" fillId="22" borderId="113" xfId="0" applyNumberFormat="1" applyFont="1" applyFill="1" applyBorder="1" applyAlignment="1">
      <alignment horizontal="center"/>
    </xf>
    <xf numFmtId="191" fontId="40" fillId="22" borderId="52" xfId="0" applyNumberFormat="1" applyFont="1" applyFill="1" applyBorder="1" applyAlignment="1">
      <alignment horizontal="center"/>
    </xf>
    <xf numFmtId="191" fontId="40" fillId="22" borderId="31" xfId="0" applyNumberFormat="1" applyFont="1" applyFill="1" applyBorder="1" applyAlignment="1">
      <alignment horizontal="center"/>
    </xf>
    <xf numFmtId="191" fontId="40" fillId="22" borderId="49" xfId="0" applyNumberFormat="1" applyFont="1" applyFill="1" applyBorder="1" applyAlignment="1">
      <alignment horizontal="center"/>
    </xf>
    <xf numFmtId="0" fontId="40" fillId="22" borderId="59" xfId="0" applyFont="1" applyFill="1" applyBorder="1" applyAlignment="1">
      <alignment horizontal="center"/>
    </xf>
    <xf numFmtId="191" fontId="40" fillId="22" borderId="77" xfId="0" applyNumberFormat="1" applyFont="1" applyFill="1" applyBorder="1" applyAlignment="1">
      <alignment horizontal="center"/>
    </xf>
    <xf numFmtId="191" fontId="40" fillId="22" borderId="114" xfId="0" applyNumberFormat="1" applyFont="1" applyFill="1" applyBorder="1" applyAlignment="1">
      <alignment horizontal="center"/>
    </xf>
    <xf numFmtId="191" fontId="40" fillId="22" borderId="78" xfId="0" applyNumberFormat="1" applyFont="1" applyFill="1" applyBorder="1" applyAlignment="1">
      <alignment horizontal="center"/>
    </xf>
    <xf numFmtId="191" fontId="40" fillId="22" borderId="59" xfId="0" applyNumberFormat="1" applyFont="1" applyFill="1" applyBorder="1" applyAlignment="1">
      <alignment horizontal="center"/>
    </xf>
    <xf numFmtId="191" fontId="40" fillId="22" borderId="0" xfId="0" applyNumberFormat="1" applyFont="1" applyFill="1" applyBorder="1" applyAlignment="1">
      <alignment horizontal="center"/>
    </xf>
    <xf numFmtId="0" fontId="30" fillId="22" borderId="0" xfId="105" applyFont="1" applyFill="1" applyBorder="1" applyAlignment="1" applyProtection="1">
      <alignment/>
      <protection/>
    </xf>
    <xf numFmtId="17" fontId="32" fillId="22" borderId="0" xfId="0" applyNumberFormat="1" applyFont="1" applyFill="1" applyBorder="1" applyAlignment="1">
      <alignment horizontal="center" vertical="center"/>
    </xf>
    <xf numFmtId="0" fontId="70" fillId="22" borderId="0" xfId="0" applyFont="1" applyFill="1" applyAlignment="1">
      <alignment/>
    </xf>
    <xf numFmtId="0" fontId="70" fillId="22" borderId="0" xfId="0" applyFont="1" applyFill="1" applyBorder="1" applyAlignment="1">
      <alignment/>
    </xf>
    <xf numFmtId="17" fontId="29" fillId="22" borderId="56" xfId="0" applyNumberFormat="1" applyFont="1" applyFill="1" applyBorder="1" applyAlignment="1" quotePrefix="1">
      <alignment horizontal="left"/>
    </xf>
    <xf numFmtId="0" fontId="31" fillId="0" borderId="41" xfId="0" applyFont="1" applyBorder="1" applyAlignment="1">
      <alignment horizontal="left" wrapText="1"/>
    </xf>
    <xf numFmtId="0" fontId="44" fillId="22" borderId="115" xfId="0" applyFont="1" applyFill="1" applyBorder="1" applyAlignment="1">
      <alignment horizontal="center" vertical="center" wrapText="1"/>
    </xf>
    <xf numFmtId="0" fontId="44" fillId="22" borderId="116" xfId="0" applyFont="1" applyFill="1" applyBorder="1" applyAlignment="1">
      <alignment horizontal="center" vertical="center" wrapText="1"/>
    </xf>
    <xf numFmtId="0" fontId="44" fillId="22" borderId="25" xfId="0" applyFont="1" applyFill="1" applyBorder="1" applyAlignment="1">
      <alignment horizontal="center" vertical="center" wrapText="1"/>
    </xf>
    <xf numFmtId="0" fontId="44" fillId="22" borderId="103" xfId="0" applyFont="1" applyFill="1" applyBorder="1" applyAlignment="1">
      <alignment horizontal="center" vertical="center" wrapText="1"/>
    </xf>
    <xf numFmtId="0" fontId="44" fillId="22" borderId="0" xfId="0" applyFont="1" applyFill="1" applyBorder="1" applyAlignment="1">
      <alignment horizontal="center" vertical="center" wrapText="1"/>
    </xf>
    <xf numFmtId="0" fontId="31" fillId="22" borderId="0" xfId="0" applyFont="1" applyFill="1" applyBorder="1" applyAlignment="1">
      <alignment wrapText="1"/>
    </xf>
    <xf numFmtId="17" fontId="40" fillId="22" borderId="44" xfId="0" applyNumberFormat="1" applyFont="1" applyFill="1" applyBorder="1" applyAlignment="1">
      <alignment horizontal="left"/>
    </xf>
    <xf numFmtId="182" fontId="29" fillId="22" borderId="27" xfId="0" applyNumberFormat="1" applyFont="1" applyFill="1" applyBorder="1" applyAlignment="1">
      <alignment horizontal="center"/>
    </xf>
    <xf numFmtId="182" fontId="29" fillId="22" borderId="26" xfId="0" applyNumberFormat="1" applyFont="1" applyFill="1" applyBorder="1" applyAlignment="1">
      <alignment horizontal="center"/>
    </xf>
    <xf numFmtId="180" fontId="29" fillId="22" borderId="0" xfId="0" applyNumberFormat="1" applyFont="1" applyFill="1" applyBorder="1" applyAlignment="1">
      <alignment horizontal="center"/>
    </xf>
    <xf numFmtId="17" fontId="40" fillId="22" borderId="49" xfId="0" applyNumberFormat="1" applyFont="1" applyFill="1" applyBorder="1" applyAlignment="1">
      <alignment horizontal="left"/>
    </xf>
    <xf numFmtId="17" fontId="40" fillId="22" borderId="69" xfId="0" applyNumberFormat="1" applyFont="1" applyFill="1" applyBorder="1" applyAlignment="1">
      <alignment horizontal="left"/>
    </xf>
    <xf numFmtId="182" fontId="29" fillId="22" borderId="35" xfId="0" applyNumberFormat="1" applyFont="1" applyFill="1" applyBorder="1" applyAlignment="1">
      <alignment horizontal="center"/>
    </xf>
    <xf numFmtId="182" fontId="29" fillId="22" borderId="37" xfId="0" applyNumberFormat="1" applyFont="1" applyFill="1" applyBorder="1" applyAlignment="1">
      <alignment horizontal="center"/>
    </xf>
    <xf numFmtId="17" fontId="29" fillId="22" borderId="0" xfId="0" applyNumberFormat="1" applyFont="1" applyFill="1" applyBorder="1" applyAlignment="1">
      <alignment/>
    </xf>
    <xf numFmtId="49" fontId="29" fillId="22" borderId="0" xfId="0" applyNumberFormat="1" applyFont="1" applyFill="1" applyBorder="1" applyAlignment="1">
      <alignment horizontal="left"/>
    </xf>
    <xf numFmtId="17" fontId="47" fillId="22" borderId="0" xfId="0" applyNumberFormat="1" applyFont="1" applyFill="1" applyBorder="1" applyAlignment="1">
      <alignment vertical="center"/>
    </xf>
    <xf numFmtId="0" fontId="71" fillId="22" borderId="0" xfId="0" applyFont="1" applyFill="1" applyAlignment="1">
      <alignment/>
    </xf>
    <xf numFmtId="0" fontId="37" fillId="22" borderId="38" xfId="0" applyNumberFormat="1" applyFont="1" applyFill="1" applyBorder="1" applyAlignment="1">
      <alignment horizontal="center"/>
    </xf>
    <xf numFmtId="0" fontId="37" fillId="22" borderId="56" xfId="0" applyNumberFormat="1" applyFont="1" applyFill="1" applyBorder="1" applyAlignment="1">
      <alignment horizontal="center" vertical="center" wrapText="1"/>
    </xf>
    <xf numFmtId="0" fontId="42" fillId="22" borderId="110" xfId="0" applyNumberFormat="1" applyFont="1" applyFill="1" applyBorder="1" applyAlignment="1">
      <alignment horizontal="center" wrapText="1"/>
    </xf>
    <xf numFmtId="0" fontId="44" fillId="22" borderId="22" xfId="0" applyFont="1" applyFill="1" applyBorder="1" applyAlignment="1">
      <alignment horizontal="center" vertical="center" wrapText="1"/>
    </xf>
    <xf numFmtId="0" fontId="44" fillId="22" borderId="24" xfId="0" applyFont="1" applyFill="1" applyBorder="1" applyAlignment="1">
      <alignment horizontal="center" vertical="center" wrapText="1"/>
    </xf>
    <xf numFmtId="0" fontId="42" fillId="22" borderId="59" xfId="0" applyNumberFormat="1" applyFont="1" applyFill="1" applyBorder="1" applyAlignment="1">
      <alignment horizontal="center" vertical="center" wrapText="1"/>
    </xf>
    <xf numFmtId="0" fontId="44" fillId="22" borderId="36" xfId="0" applyFont="1" applyFill="1" applyBorder="1" applyAlignment="1">
      <alignment horizontal="center" vertical="center" wrapText="1"/>
    </xf>
    <xf numFmtId="0" fontId="44" fillId="22" borderId="34" xfId="0" applyFont="1" applyFill="1" applyBorder="1" applyAlignment="1">
      <alignment horizontal="center" vertical="center" wrapText="1"/>
    </xf>
    <xf numFmtId="17" fontId="29" fillId="22" borderId="42" xfId="0" applyNumberFormat="1" applyFont="1" applyFill="1" applyBorder="1" applyAlignment="1" quotePrefix="1">
      <alignment horizontal="center"/>
    </xf>
    <xf numFmtId="17" fontId="29" fillId="22" borderId="44" xfId="0" applyNumberFormat="1" applyFont="1" applyFill="1" applyBorder="1" applyAlignment="1" quotePrefix="1">
      <alignment horizontal="center"/>
    </xf>
    <xf numFmtId="180" fontId="29" fillId="22" borderId="26" xfId="0" applyNumberFormat="1" applyFont="1" applyFill="1" applyBorder="1" applyAlignment="1">
      <alignment horizontal="center"/>
    </xf>
    <xf numFmtId="180" fontId="29" fillId="22" borderId="29" xfId="0" applyNumberFormat="1" applyFont="1" applyFill="1" applyBorder="1" applyAlignment="1">
      <alignment horizontal="center"/>
    </xf>
    <xf numFmtId="180" fontId="29" fillId="22" borderId="66" xfId="0" applyNumberFormat="1" applyFont="1" applyFill="1" applyBorder="1" applyAlignment="1">
      <alignment horizontal="center"/>
    </xf>
    <xf numFmtId="17" fontId="29" fillId="22" borderId="47" xfId="0" applyNumberFormat="1" applyFont="1" applyFill="1" applyBorder="1" applyAlignment="1" quotePrefix="1">
      <alignment horizontal="center"/>
    </xf>
    <xf numFmtId="17" fontId="29" fillId="22" borderId="49" xfId="0" applyNumberFormat="1" applyFont="1" applyFill="1" applyBorder="1" applyAlignment="1" quotePrefix="1">
      <alignment horizontal="center"/>
    </xf>
    <xf numFmtId="180" fontId="29" fillId="22" borderId="31" xfId="0" applyNumberFormat="1" applyFont="1" applyFill="1" applyBorder="1" applyAlignment="1">
      <alignment horizontal="center"/>
    </xf>
    <xf numFmtId="180" fontId="29" fillId="22" borderId="30" xfId="0" applyNumberFormat="1" applyFont="1" applyFill="1" applyBorder="1" applyAlignment="1">
      <alignment horizontal="center"/>
    </xf>
    <xf numFmtId="180" fontId="29" fillId="22" borderId="64" xfId="0" applyNumberFormat="1" applyFont="1" applyFill="1" applyBorder="1" applyAlignment="1">
      <alignment horizontal="center"/>
    </xf>
    <xf numFmtId="180" fontId="16" fillId="22" borderId="31" xfId="0" applyNumberFormat="1" applyFont="1" applyFill="1" applyBorder="1" applyAlignment="1">
      <alignment horizontal="center"/>
    </xf>
    <xf numFmtId="180" fontId="16" fillId="22" borderId="30" xfId="0" applyNumberFormat="1" applyFont="1" applyFill="1" applyBorder="1" applyAlignment="1">
      <alignment horizontal="center"/>
    </xf>
    <xf numFmtId="182" fontId="29" fillId="0" borderId="64" xfId="0" applyNumberFormat="1" applyFont="1" applyFill="1" applyBorder="1" applyAlignment="1">
      <alignment horizontal="center"/>
    </xf>
    <xf numFmtId="182" fontId="29" fillId="0" borderId="30" xfId="0" applyNumberFormat="1" applyFont="1" applyFill="1" applyBorder="1" applyAlignment="1">
      <alignment horizontal="center"/>
    </xf>
    <xf numFmtId="17" fontId="29" fillId="22" borderId="68" xfId="0" applyNumberFormat="1" applyFont="1" applyFill="1" applyBorder="1" applyAlignment="1" quotePrefix="1">
      <alignment horizontal="center"/>
    </xf>
    <xf numFmtId="0" fontId="34" fillId="22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22" borderId="0" xfId="0" applyFont="1" applyFill="1" applyAlignment="1">
      <alignment/>
    </xf>
    <xf numFmtId="0" fontId="31" fillId="22" borderId="0" xfId="0" applyFont="1" applyFill="1" applyBorder="1" applyAlignment="1">
      <alignment/>
    </xf>
    <xf numFmtId="0" fontId="70" fillId="22" borderId="0" xfId="0" applyFont="1" applyFill="1" applyAlignment="1">
      <alignment horizontal="center" vertical="center"/>
    </xf>
    <xf numFmtId="0" fontId="29" fillId="22" borderId="0" xfId="0" applyFont="1" applyFill="1" applyBorder="1" applyAlignment="1">
      <alignment vertical="center"/>
    </xf>
    <xf numFmtId="2" fontId="40" fillId="22" borderId="56" xfId="0" applyNumberFormat="1" applyFont="1" applyFill="1" applyBorder="1" applyAlignment="1">
      <alignment horizontal="center" vertical="center"/>
    </xf>
    <xf numFmtId="2" fontId="40" fillId="22" borderId="56" xfId="0" applyNumberFormat="1" applyFont="1" applyFill="1" applyBorder="1" applyAlignment="1">
      <alignment horizontal="center" vertical="center" wrapText="1"/>
    </xf>
    <xf numFmtId="2" fontId="40" fillId="22" borderId="40" xfId="0" applyNumberFormat="1" applyFont="1" applyFill="1" applyBorder="1" applyAlignment="1">
      <alignment horizontal="center" vertical="center"/>
    </xf>
    <xf numFmtId="2" fontId="40" fillId="22" borderId="40" xfId="0" applyNumberFormat="1" applyFont="1" applyFill="1" applyBorder="1" applyAlignment="1">
      <alignment horizontal="center" vertical="center" wrapText="1"/>
    </xf>
    <xf numFmtId="2" fontId="40" fillId="22" borderId="103" xfId="0" applyNumberFormat="1" applyFont="1" applyFill="1" applyBorder="1" applyAlignment="1">
      <alignment horizontal="center" vertical="center"/>
    </xf>
    <xf numFmtId="2" fontId="40" fillId="22" borderId="76" xfId="0" applyNumberFormat="1" applyFont="1" applyFill="1" applyBorder="1" applyAlignment="1">
      <alignment horizontal="center" vertical="center" wrapText="1"/>
    </xf>
    <xf numFmtId="3" fontId="38" fillId="22" borderId="0" xfId="0" applyNumberFormat="1" applyFont="1" applyFill="1" applyBorder="1" applyAlignment="1" applyProtection="1">
      <alignment horizontal="left"/>
      <protection/>
    </xf>
    <xf numFmtId="0" fontId="40" fillId="22" borderId="42" xfId="0" applyFont="1" applyFill="1" applyBorder="1" applyAlignment="1">
      <alignment/>
    </xf>
    <xf numFmtId="203" fontId="29" fillId="22" borderId="44" xfId="0" applyNumberFormat="1" applyFont="1" applyFill="1" applyBorder="1" applyAlignment="1">
      <alignment horizontal="center"/>
    </xf>
    <xf numFmtId="203" fontId="29" fillId="22" borderId="43" xfId="0" applyNumberFormat="1" applyFont="1" applyFill="1" applyBorder="1" applyAlignment="1">
      <alignment horizontal="center"/>
    </xf>
    <xf numFmtId="203" fontId="29" fillId="22" borderId="26" xfId="0" applyNumberFormat="1" applyFont="1" applyFill="1" applyBorder="1" applyAlignment="1">
      <alignment horizontal="center"/>
    </xf>
    <xf numFmtId="203" fontId="29" fillId="22" borderId="29" xfId="0" applyNumberFormat="1" applyFont="1" applyFill="1" applyBorder="1" applyAlignment="1">
      <alignment horizontal="center"/>
    </xf>
    <xf numFmtId="203" fontId="29" fillId="22" borderId="49" xfId="0" applyNumberFormat="1" applyFont="1" applyFill="1" applyBorder="1" applyAlignment="1">
      <alignment horizontal="center"/>
    </xf>
    <xf numFmtId="203" fontId="29" fillId="22" borderId="48" xfId="0" applyNumberFormat="1" applyFont="1" applyFill="1" applyBorder="1" applyAlignment="1">
      <alignment horizontal="center"/>
    </xf>
    <xf numFmtId="203" fontId="29" fillId="22" borderId="31" xfId="0" applyNumberFormat="1" applyFont="1" applyFill="1" applyBorder="1" applyAlignment="1">
      <alignment horizontal="center"/>
    </xf>
    <xf numFmtId="203" fontId="29" fillId="22" borderId="30" xfId="0" applyNumberFormat="1" applyFont="1" applyFill="1" applyBorder="1" applyAlignment="1">
      <alignment horizontal="center"/>
    </xf>
    <xf numFmtId="203" fontId="29" fillId="0" borderId="31" xfId="0" applyNumberFormat="1" applyFont="1" applyFill="1" applyBorder="1" applyAlignment="1">
      <alignment horizontal="center"/>
    </xf>
    <xf numFmtId="203" fontId="29" fillId="0" borderId="30" xfId="0" applyNumberFormat="1" applyFont="1" applyFill="1" applyBorder="1" applyAlignment="1">
      <alignment horizontal="center"/>
    </xf>
    <xf numFmtId="203" fontId="16" fillId="22" borderId="30" xfId="0" applyNumberFormat="1" applyFont="1" applyFill="1" applyBorder="1" applyAlignment="1">
      <alignment horizontal="center"/>
    </xf>
    <xf numFmtId="203" fontId="29" fillId="22" borderId="69" xfId="0" applyNumberFormat="1" applyFont="1" applyFill="1" applyBorder="1" applyAlignment="1">
      <alignment horizontal="center"/>
    </xf>
    <xf numFmtId="203" fontId="29" fillId="22" borderId="71" xfId="0" applyNumberFormat="1" applyFont="1" applyFill="1" applyBorder="1" applyAlignment="1">
      <alignment horizontal="center"/>
    </xf>
    <xf numFmtId="203" fontId="29" fillId="22" borderId="34" xfId="0" applyNumberFormat="1" applyFont="1" applyFill="1" applyBorder="1" applyAlignment="1">
      <alignment horizontal="center"/>
    </xf>
    <xf numFmtId="203" fontId="29" fillId="22" borderId="37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vertical="center"/>
    </xf>
    <xf numFmtId="0" fontId="32" fillId="22" borderId="0" xfId="0" applyFont="1" applyFill="1" applyBorder="1" applyAlignment="1" quotePrefix="1">
      <alignment horizontal="center" vertical="center"/>
    </xf>
    <xf numFmtId="0" fontId="61" fillId="22" borderId="0" xfId="0" applyFont="1" applyFill="1" applyBorder="1" applyAlignment="1" quotePrefix="1">
      <alignment horizontal="center" vertical="center"/>
    </xf>
    <xf numFmtId="190" fontId="32" fillId="0" borderId="0" xfId="0" applyNumberFormat="1" applyFont="1" applyFill="1" applyBorder="1" applyAlignment="1">
      <alignment/>
    </xf>
    <xf numFmtId="190" fontId="32" fillId="22" borderId="0" xfId="0" applyNumberFormat="1" applyFont="1" applyFill="1" applyBorder="1" applyAlignment="1">
      <alignment/>
    </xf>
    <xf numFmtId="0" fontId="40" fillId="0" borderId="40" xfId="0" applyFont="1" applyFill="1" applyBorder="1" applyAlignment="1" quotePrefix="1">
      <alignment horizontal="left"/>
    </xf>
    <xf numFmtId="0" fontId="37" fillId="0" borderId="4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47" xfId="0" applyFont="1" applyFill="1" applyBorder="1" applyAlignment="1">
      <alignment/>
    </xf>
    <xf numFmtId="0" fontId="40" fillId="0" borderId="40" xfId="0" applyFont="1" applyFill="1" applyBorder="1" applyAlignment="1">
      <alignment horizontal="center"/>
    </xf>
    <xf numFmtId="200" fontId="40" fillId="0" borderId="40" xfId="0" applyNumberFormat="1" applyFont="1" applyFill="1" applyBorder="1" applyAlignment="1">
      <alignment horizontal="center"/>
    </xf>
    <xf numFmtId="2" fontId="40" fillId="0" borderId="40" xfId="0" applyNumberFormat="1" applyFont="1" applyFill="1" applyBorder="1" applyAlignment="1">
      <alignment horizontal="center"/>
    </xf>
    <xf numFmtId="0" fontId="32" fillId="22" borderId="53" xfId="0" applyFont="1" applyFill="1" applyBorder="1" applyAlignment="1">
      <alignment horizontal="center"/>
    </xf>
    <xf numFmtId="0" fontId="46" fillId="22" borderId="45" xfId="0" applyFont="1" applyFill="1" applyBorder="1" applyAlignment="1">
      <alignment horizontal="center"/>
    </xf>
    <xf numFmtId="0" fontId="46" fillId="22" borderId="47" xfId="0" applyFont="1" applyFill="1" applyBorder="1" applyAlignment="1">
      <alignment horizontal="center"/>
    </xf>
    <xf numFmtId="2" fontId="31" fillId="22" borderId="0" xfId="0" applyNumberFormat="1" applyFont="1" applyFill="1" applyAlignment="1">
      <alignment/>
    </xf>
    <xf numFmtId="180" fontId="45" fillId="0" borderId="0" xfId="0" applyNumberFormat="1" applyFont="1" applyBorder="1" applyAlignment="1">
      <alignment horizontal="center"/>
    </xf>
    <xf numFmtId="2" fontId="45" fillId="22" borderId="70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32" fillId="22" borderId="32" xfId="0" applyFont="1" applyFill="1" applyBorder="1" applyAlignment="1">
      <alignment horizontal="center" vertical="center"/>
    </xf>
    <xf numFmtId="0" fontId="32" fillId="22" borderId="32" xfId="0" applyFont="1" applyFill="1" applyBorder="1" applyAlignment="1" quotePrefix="1">
      <alignment horizontal="center"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45" fillId="22" borderId="32" xfId="0" applyFont="1" applyFill="1" applyBorder="1" applyAlignment="1">
      <alignment horizontal="center"/>
    </xf>
    <xf numFmtId="177" fontId="45" fillId="22" borderId="32" xfId="0" applyNumberFormat="1" applyFont="1" applyFill="1" applyBorder="1" applyAlignment="1">
      <alignment horizontal="center"/>
    </xf>
    <xf numFmtId="193" fontId="45" fillId="22" borderId="32" xfId="0" applyNumberFormat="1" applyFont="1" applyFill="1" applyBorder="1" applyAlignment="1">
      <alignment horizontal="center"/>
    </xf>
    <xf numFmtId="187" fontId="29" fillId="0" borderId="0" xfId="198" applyNumberFormat="1" applyFont="1" applyBorder="1" applyAlignment="1">
      <alignment horizontal="center"/>
    </xf>
    <xf numFmtId="187" fontId="29" fillId="22" borderId="0" xfId="198" applyNumberFormat="1" applyFont="1" applyFill="1" applyBorder="1" applyAlignment="1">
      <alignment horizontal="center"/>
    </xf>
    <xf numFmtId="0" fontId="60" fillId="22" borderId="0" xfId="0" applyFont="1" applyFill="1" applyAlignment="1">
      <alignment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22" borderId="0" xfId="0" applyFont="1" applyFill="1" applyBorder="1" applyAlignment="1">
      <alignment horizontal="center"/>
    </xf>
    <xf numFmtId="0" fontId="72" fillId="22" borderId="0" xfId="0" applyFont="1" applyFill="1" applyAlignment="1">
      <alignment/>
    </xf>
    <xf numFmtId="0" fontId="37" fillId="22" borderId="34" xfId="0" applyFont="1" applyFill="1" applyBorder="1" applyAlignment="1">
      <alignment horizontal="center"/>
    </xf>
    <xf numFmtId="0" fontId="37" fillId="22" borderId="37" xfId="0" applyFont="1" applyFill="1" applyBorder="1" applyAlignment="1">
      <alignment horizontal="center"/>
    </xf>
    <xf numFmtId="186" fontId="40" fillId="0" borderId="57" xfId="0" applyNumberFormat="1" applyFont="1" applyFill="1" applyBorder="1" applyAlignment="1">
      <alignment horizontal="center"/>
    </xf>
    <xf numFmtId="186" fontId="40" fillId="0" borderId="27" xfId="0" applyNumberFormat="1" applyFont="1" applyFill="1" applyBorder="1" applyAlignment="1">
      <alignment horizontal="center"/>
    </xf>
    <xf numFmtId="186" fontId="40" fillId="0" borderId="43" xfId="0" applyNumberFormat="1" applyFont="1" applyFill="1" applyBorder="1" applyAlignment="1">
      <alignment horizontal="center"/>
    </xf>
    <xf numFmtId="186" fontId="40" fillId="0" borderId="26" xfId="0" applyNumberFormat="1" applyFont="1" applyFill="1" applyBorder="1" applyAlignment="1">
      <alignment horizontal="center"/>
    </xf>
    <xf numFmtId="0" fontId="29" fillId="22" borderId="49" xfId="0" applyFont="1" applyFill="1" applyBorder="1" applyAlignment="1" quotePrefix="1">
      <alignment horizontal="left"/>
    </xf>
    <xf numFmtId="186" fontId="40" fillId="22" borderId="63" xfId="0" applyNumberFormat="1" applyFont="1" applyFill="1" applyBorder="1" applyAlignment="1">
      <alignment horizontal="center"/>
    </xf>
    <xf numFmtId="186" fontId="40" fillId="22" borderId="32" xfId="0" applyNumberFormat="1" applyFont="1" applyFill="1" applyBorder="1" applyAlignment="1">
      <alignment horizontal="center"/>
    </xf>
    <xf numFmtId="186" fontId="40" fillId="22" borderId="48" xfId="0" applyNumberFormat="1" applyFont="1" applyFill="1" applyBorder="1" applyAlignment="1">
      <alignment horizontal="center"/>
    </xf>
    <xf numFmtId="186" fontId="40" fillId="0" borderId="63" xfId="0" applyNumberFormat="1" applyFont="1" applyFill="1" applyBorder="1" applyAlignment="1">
      <alignment horizontal="center"/>
    </xf>
    <xf numFmtId="186" fontId="40" fillId="0" borderId="31" xfId="0" applyNumberFormat="1" applyFont="1" applyFill="1" applyBorder="1" applyAlignment="1">
      <alignment horizontal="center"/>
    </xf>
    <xf numFmtId="186" fontId="40" fillId="0" borderId="48" xfId="0" applyNumberFormat="1" applyFont="1" applyFill="1" applyBorder="1" applyAlignment="1">
      <alignment horizontal="center"/>
    </xf>
    <xf numFmtId="186" fontId="40" fillId="0" borderId="32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 quotePrefix="1">
      <alignment horizontal="left"/>
    </xf>
    <xf numFmtId="186" fontId="40" fillId="0" borderId="52" xfId="0" applyNumberFormat="1" applyFont="1" applyFill="1" applyBorder="1" applyAlignment="1" quotePrefix="1">
      <alignment horizontal="center"/>
    </xf>
    <xf numFmtId="0" fontId="29" fillId="22" borderId="52" xfId="0" applyFont="1" applyFill="1" applyBorder="1" applyAlignment="1">
      <alignment horizontal="left"/>
    </xf>
    <xf numFmtId="186" fontId="40" fillId="22" borderId="72" xfId="0" applyNumberFormat="1" applyFont="1" applyFill="1" applyBorder="1" applyAlignment="1">
      <alignment horizontal="center"/>
    </xf>
    <xf numFmtId="186" fontId="40" fillId="22" borderId="35" xfId="0" applyNumberFormat="1" applyFont="1" applyFill="1" applyBorder="1" applyAlignment="1">
      <alignment horizontal="center"/>
    </xf>
    <xf numFmtId="186" fontId="40" fillId="22" borderId="71" xfId="0" applyNumberFormat="1" applyFont="1" applyFill="1" applyBorder="1" applyAlignment="1">
      <alignment horizontal="center"/>
    </xf>
    <xf numFmtId="186" fontId="40" fillId="0" borderId="69" xfId="0" applyNumberFormat="1" applyFont="1" applyFill="1" applyBorder="1" applyAlignment="1">
      <alignment horizontal="center"/>
    </xf>
    <xf numFmtId="186" fontId="40" fillId="0" borderId="72" xfId="0" applyNumberFormat="1" applyFont="1" applyFill="1" applyBorder="1" applyAlignment="1">
      <alignment horizontal="center"/>
    </xf>
    <xf numFmtId="186" fontId="40" fillId="0" borderId="34" xfId="0" applyNumberFormat="1" applyFont="1" applyFill="1" applyBorder="1" applyAlignment="1">
      <alignment horizontal="center"/>
    </xf>
    <xf numFmtId="186" fontId="40" fillId="0" borderId="71" xfId="0" applyNumberFormat="1" applyFont="1" applyFill="1" applyBorder="1" applyAlignment="1">
      <alignment horizontal="center"/>
    </xf>
    <xf numFmtId="186" fontId="40" fillId="22" borderId="57" xfId="0" applyNumberFormat="1" applyFont="1" applyFill="1" applyBorder="1" applyAlignment="1">
      <alignment horizontal="center"/>
    </xf>
    <xf numFmtId="186" fontId="40" fillId="22" borderId="27" xfId="0" applyNumberFormat="1" applyFont="1" applyFill="1" applyBorder="1" applyAlignment="1">
      <alignment horizontal="center"/>
    </xf>
    <xf numFmtId="186" fontId="40" fillId="22" borderId="43" xfId="0" applyNumberFormat="1" applyFont="1" applyFill="1" applyBorder="1" applyAlignment="1">
      <alignment horizontal="center"/>
    </xf>
    <xf numFmtId="177" fontId="33" fillId="0" borderId="0" xfId="0" applyNumberFormat="1" applyFont="1" applyFill="1" applyAlignment="1" quotePrefix="1">
      <alignment horizontal="left"/>
    </xf>
    <xf numFmtId="177" fontId="33" fillId="22" borderId="0" xfId="0" applyNumberFormat="1" applyFont="1" applyFill="1" applyAlignment="1" quotePrefix="1">
      <alignment horizontal="left"/>
    </xf>
    <xf numFmtId="0" fontId="39" fillId="0" borderId="0" xfId="105" applyFont="1" applyAlignment="1" applyProtection="1">
      <alignment/>
      <protection/>
    </xf>
    <xf numFmtId="0" fontId="34" fillId="22" borderId="0" xfId="0" applyFont="1" applyFill="1" applyBorder="1" applyAlignment="1" quotePrefix="1">
      <alignment horizontal="left"/>
    </xf>
    <xf numFmtId="0" fontId="34" fillId="22" borderId="0" xfId="0" applyFont="1" applyFill="1" applyBorder="1" applyAlignment="1" quotePrefix="1">
      <alignment/>
    </xf>
    <xf numFmtId="0" fontId="34" fillId="22" borderId="0" xfId="0" applyFont="1" applyFill="1" applyBorder="1" applyAlignment="1" quotePrefix="1">
      <alignment horizontal="center"/>
    </xf>
    <xf numFmtId="0" fontId="74" fillId="0" borderId="38" xfId="0" applyFont="1" applyBorder="1" applyAlignment="1">
      <alignment horizontal="center" vertical="center"/>
    </xf>
    <xf numFmtId="2" fontId="37" fillId="22" borderId="0" xfId="0" applyNumberFormat="1" applyFont="1" applyFill="1" applyBorder="1" applyAlignment="1" quotePrefix="1">
      <alignment horizontal="center"/>
    </xf>
    <xf numFmtId="0" fontId="74" fillId="0" borderId="110" xfId="0" applyFont="1" applyBorder="1" applyAlignment="1">
      <alignment horizontal="center" vertical="center"/>
    </xf>
    <xf numFmtId="188" fontId="45" fillId="0" borderId="47" xfId="0" applyNumberFormat="1" applyFont="1" applyBorder="1" applyAlignment="1">
      <alignment horizontal="center"/>
    </xf>
    <xf numFmtId="3" fontId="45" fillId="22" borderId="26" xfId="0" applyNumberFormat="1" applyFont="1" applyFill="1" applyBorder="1" applyAlignment="1">
      <alignment horizontal="center"/>
    </xf>
    <xf numFmtId="3" fontId="45" fillId="22" borderId="27" xfId="0" applyNumberFormat="1" applyFont="1" applyFill="1" applyBorder="1" applyAlignment="1">
      <alignment horizontal="center"/>
    </xf>
    <xf numFmtId="3" fontId="45" fillId="22" borderId="29" xfId="0" applyNumberFormat="1" applyFont="1" applyFill="1" applyBorder="1" applyAlignment="1">
      <alignment horizontal="center"/>
    </xf>
    <xf numFmtId="3" fontId="45" fillId="22" borderId="31" xfId="0" applyNumberFormat="1" applyFont="1" applyFill="1" applyBorder="1" applyAlignment="1">
      <alignment horizontal="center"/>
    </xf>
    <xf numFmtId="3" fontId="45" fillId="22" borderId="32" xfId="0" applyNumberFormat="1" applyFont="1" applyFill="1" applyBorder="1" applyAlignment="1">
      <alignment horizontal="center"/>
    </xf>
    <xf numFmtId="3" fontId="45" fillId="22" borderId="30" xfId="0" applyNumberFormat="1" applyFont="1" applyFill="1" applyBorder="1" applyAlignment="1">
      <alignment horizontal="center"/>
    </xf>
    <xf numFmtId="188" fontId="45" fillId="0" borderId="50" xfId="0" applyNumberFormat="1" applyFont="1" applyBorder="1" applyAlignment="1">
      <alignment horizontal="center"/>
    </xf>
    <xf numFmtId="188" fontId="45" fillId="0" borderId="49" xfId="0" applyNumberFormat="1" applyFont="1" applyBorder="1" applyAlignment="1">
      <alignment horizontal="center"/>
    </xf>
    <xf numFmtId="14" fontId="31" fillId="22" borderId="0" xfId="0" applyNumberFormat="1" applyFont="1" applyFill="1" applyBorder="1" applyAlignment="1">
      <alignment/>
    </xf>
    <xf numFmtId="0" fontId="69" fillId="22" borderId="0" xfId="0" applyFont="1" applyFill="1" applyBorder="1" applyAlignment="1">
      <alignment/>
    </xf>
    <xf numFmtId="0" fontId="69" fillId="22" borderId="0" xfId="0" applyFont="1" applyFill="1" applyAlignment="1">
      <alignment/>
    </xf>
    <xf numFmtId="17" fontId="46" fillId="22" borderId="40" xfId="0" applyNumberFormat="1" applyFont="1" applyFill="1" applyBorder="1" applyAlignment="1">
      <alignment horizontal="center"/>
    </xf>
    <xf numFmtId="17" fontId="49" fillId="22" borderId="60" xfId="0" applyNumberFormat="1" applyFont="1" applyFill="1" applyBorder="1" applyAlignment="1">
      <alignment horizontal="center"/>
    </xf>
    <xf numFmtId="17" fontId="49" fillId="22" borderId="25" xfId="0" applyNumberFormat="1" applyFont="1" applyFill="1" applyBorder="1" applyAlignment="1">
      <alignment horizontal="center"/>
    </xf>
    <xf numFmtId="0" fontId="51" fillId="22" borderId="66" xfId="0" applyFont="1" applyFill="1" applyBorder="1" applyAlignment="1">
      <alignment/>
    </xf>
    <xf numFmtId="0" fontId="51" fillId="22" borderId="29" xfId="0" applyFont="1" applyFill="1" applyBorder="1" applyAlignment="1">
      <alignment/>
    </xf>
    <xf numFmtId="177" fontId="49" fillId="22" borderId="44" xfId="0" applyNumberFormat="1" applyFont="1" applyFill="1" applyBorder="1" applyAlignment="1" applyProtection="1">
      <alignment horizontal="left" wrapText="1"/>
      <protection/>
    </xf>
    <xf numFmtId="177" fontId="49" fillId="22" borderId="49" xfId="0" applyNumberFormat="1" applyFont="1" applyFill="1" applyBorder="1" applyAlignment="1" applyProtection="1">
      <alignment horizontal="left" wrapText="1"/>
      <protection/>
    </xf>
    <xf numFmtId="177" fontId="5" fillId="0" borderId="64" xfId="0" applyNumberFormat="1" applyFont="1" applyFill="1" applyBorder="1" applyAlignment="1" applyProtection="1">
      <alignment horizontal="center"/>
      <protection/>
    </xf>
    <xf numFmtId="38" fontId="5" fillId="0" borderId="49" xfId="0" applyNumberFormat="1" applyFont="1" applyBorder="1" applyAlignment="1" applyProtection="1">
      <alignment horizontal="center"/>
      <protection/>
    </xf>
    <xf numFmtId="177" fontId="49" fillId="22" borderId="69" xfId="0" applyNumberFormat="1" applyFont="1" applyFill="1" applyBorder="1" applyAlignment="1" applyProtection="1">
      <alignment horizontal="left" wrapText="1"/>
      <protection/>
    </xf>
    <xf numFmtId="38" fontId="5" fillId="0" borderId="69" xfId="0" applyNumberFormat="1" applyFont="1" applyBorder="1" applyAlignment="1" applyProtection="1">
      <alignment horizontal="center"/>
      <protection/>
    </xf>
    <xf numFmtId="38" fontId="31" fillId="22" borderId="0" xfId="0" applyNumberFormat="1" applyFont="1" applyFill="1" applyBorder="1" applyAlignment="1">
      <alignment/>
    </xf>
    <xf numFmtId="177" fontId="51" fillId="22" borderId="0" xfId="0" applyNumberFormat="1" applyFont="1" applyFill="1" applyBorder="1" applyAlignment="1" applyProtection="1">
      <alignment horizontal="left"/>
      <protection/>
    </xf>
    <xf numFmtId="177" fontId="51" fillId="22" borderId="0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/>
    </xf>
    <xf numFmtId="0" fontId="70" fillId="22" borderId="0" xfId="0" applyFont="1" applyFill="1" applyBorder="1" applyAlignment="1">
      <alignment/>
    </xf>
    <xf numFmtId="0" fontId="70" fillId="22" borderId="0" xfId="0" applyFont="1" applyFill="1" applyBorder="1" applyAlignment="1">
      <alignment horizontal="center"/>
    </xf>
    <xf numFmtId="177" fontId="5" fillId="22" borderId="0" xfId="0" applyNumberFormat="1" applyFont="1" applyFill="1" applyBorder="1" applyAlignment="1" applyProtection="1" quotePrefix="1">
      <alignment horizontal="left"/>
      <protection/>
    </xf>
    <xf numFmtId="177" fontId="5" fillId="22" borderId="0" xfId="0" applyNumberFormat="1" applyFont="1" applyFill="1" applyBorder="1" applyAlignment="1" applyProtection="1">
      <alignment horizontal="center"/>
      <protection/>
    </xf>
    <xf numFmtId="0" fontId="31" fillId="22" borderId="0" xfId="0" applyFont="1" applyFill="1" applyBorder="1" applyAlignment="1">
      <alignment horizontal="center"/>
    </xf>
    <xf numFmtId="0" fontId="39" fillId="22" borderId="0" xfId="105" applyFont="1" applyFill="1" applyBorder="1" applyAlignment="1" applyProtection="1">
      <alignment horizontal="center"/>
      <protection/>
    </xf>
    <xf numFmtId="0" fontId="75" fillId="22" borderId="0" xfId="105" applyFont="1" applyFill="1" applyBorder="1" applyAlignment="1" applyProtection="1">
      <alignment vertical="center"/>
      <protection/>
    </xf>
    <xf numFmtId="0" fontId="61" fillId="22" borderId="0" xfId="0" applyFont="1" applyFill="1" applyAlignment="1">
      <alignment horizontal="center"/>
    </xf>
    <xf numFmtId="0" fontId="69" fillId="22" borderId="0" xfId="0" applyFont="1" applyFill="1" applyAlignment="1">
      <alignment horizontal="left"/>
    </xf>
    <xf numFmtId="0" fontId="69" fillId="22" borderId="0" xfId="0" applyFont="1" applyFill="1" applyAlignment="1">
      <alignment horizontal="center"/>
    </xf>
    <xf numFmtId="0" fontId="32" fillId="22" borderId="0" xfId="0" applyFont="1" applyFill="1" applyAlignment="1" quotePrefix="1">
      <alignment/>
    </xf>
    <xf numFmtId="0" fontId="31" fillId="22" borderId="40" xfId="0" applyFont="1" applyFill="1" applyBorder="1" applyAlignment="1">
      <alignment/>
    </xf>
    <xf numFmtId="0" fontId="37" fillId="22" borderId="23" xfId="0" applyFont="1" applyFill="1" applyBorder="1" applyAlignment="1">
      <alignment horizontal="center" wrapText="1"/>
    </xf>
    <xf numFmtId="0" fontId="37" fillId="22" borderId="23" xfId="0" applyFont="1" applyFill="1" applyBorder="1" applyAlignment="1">
      <alignment horizontal="center" vertical="top" wrapText="1"/>
    </xf>
    <xf numFmtId="0" fontId="37" fillId="22" borderId="25" xfId="0" applyFont="1" applyFill="1" applyBorder="1" applyAlignment="1">
      <alignment horizontal="center" vertical="top" wrapText="1"/>
    </xf>
    <xf numFmtId="0" fontId="29" fillId="22" borderId="55" xfId="0" applyFont="1" applyFill="1" applyBorder="1" applyAlignment="1">
      <alignment horizontal="center" vertical="top" wrapText="1"/>
    </xf>
    <xf numFmtId="177" fontId="29" fillId="22" borderId="74" xfId="0" applyNumberFormat="1" applyFont="1" applyFill="1" applyBorder="1" applyAlignment="1">
      <alignment horizontal="center"/>
    </xf>
    <xf numFmtId="177" fontId="29" fillId="22" borderId="74" xfId="0" applyNumberFormat="1" applyFont="1" applyFill="1" applyBorder="1" applyAlignment="1">
      <alignment horizontal="center" vertical="top" wrapText="1"/>
    </xf>
    <xf numFmtId="177" fontId="29" fillId="22" borderId="75" xfId="0" applyNumberFormat="1" applyFont="1" applyFill="1" applyBorder="1" applyAlignment="1">
      <alignment horizontal="center" vertical="top" wrapText="1"/>
    </xf>
    <xf numFmtId="177" fontId="29" fillId="22" borderId="44" xfId="0" applyNumberFormat="1" applyFont="1" applyFill="1" applyBorder="1" applyAlignment="1">
      <alignment horizontal="center" vertical="top" wrapText="1"/>
    </xf>
    <xf numFmtId="0" fontId="29" fillId="22" borderId="49" xfId="0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/>
    </xf>
    <xf numFmtId="177" fontId="29" fillId="22" borderId="32" xfId="0" applyNumberFormat="1" applyFont="1" applyFill="1" applyBorder="1" applyAlignment="1">
      <alignment horizontal="center" vertical="top" wrapText="1"/>
    </xf>
    <xf numFmtId="177" fontId="29" fillId="22" borderId="30" xfId="0" applyNumberFormat="1" applyFont="1" applyFill="1" applyBorder="1" applyAlignment="1">
      <alignment horizontal="center" vertical="top" wrapText="1"/>
    </xf>
    <xf numFmtId="177" fontId="29" fillId="22" borderId="49" xfId="0" applyNumberFormat="1" applyFont="1" applyFill="1" applyBorder="1" applyAlignment="1">
      <alignment horizontal="center" vertical="top" wrapText="1"/>
    </xf>
    <xf numFmtId="177" fontId="29" fillId="22" borderId="32" xfId="0" applyNumberFormat="1" applyFont="1" applyFill="1" applyBorder="1" applyAlignment="1">
      <alignment horizontal="center" wrapText="1"/>
    </xf>
    <xf numFmtId="177" fontId="29" fillId="22" borderId="30" xfId="0" applyNumberFormat="1" applyFont="1" applyFill="1" applyBorder="1" applyAlignment="1">
      <alignment horizontal="center" wrapText="1"/>
    </xf>
    <xf numFmtId="177" fontId="29" fillId="22" borderId="49" xfId="0" applyNumberFormat="1" applyFont="1" applyFill="1" applyBorder="1" applyAlignment="1">
      <alignment horizontal="center" wrapText="1"/>
    </xf>
    <xf numFmtId="0" fontId="29" fillId="22" borderId="52" xfId="0" applyFont="1" applyFill="1" applyBorder="1" applyAlignment="1">
      <alignment horizontal="center" vertical="top" wrapText="1"/>
    </xf>
    <xf numFmtId="177" fontId="29" fillId="22" borderId="112" xfId="0" applyNumberFormat="1" applyFont="1" applyFill="1" applyBorder="1" applyAlignment="1">
      <alignment horizontal="center"/>
    </xf>
    <xf numFmtId="177" fontId="29" fillId="22" borderId="112" xfId="0" applyNumberFormat="1" applyFont="1" applyFill="1" applyBorder="1" applyAlignment="1">
      <alignment horizontal="center" vertical="top" wrapText="1"/>
    </xf>
    <xf numFmtId="177" fontId="29" fillId="22" borderId="61" xfId="0" applyNumberFormat="1" applyFont="1" applyFill="1" applyBorder="1" applyAlignment="1">
      <alignment horizontal="center" vertical="top" wrapText="1"/>
    </xf>
    <xf numFmtId="0" fontId="40" fillId="22" borderId="40" xfId="0" applyFont="1" applyFill="1" applyBorder="1" applyAlignment="1">
      <alignment horizontal="center" vertical="top" wrapText="1"/>
    </xf>
    <xf numFmtId="177" fontId="40" fillId="22" borderId="23" xfId="0" applyNumberFormat="1" applyFont="1" applyFill="1" applyBorder="1" applyAlignment="1">
      <alignment horizontal="center" wrapText="1"/>
    </xf>
    <xf numFmtId="177" fontId="40" fillId="22" borderId="23" xfId="0" applyNumberFormat="1" applyFont="1" applyFill="1" applyBorder="1" applyAlignment="1">
      <alignment horizontal="center" vertical="top" wrapText="1"/>
    </xf>
    <xf numFmtId="177" fontId="40" fillId="22" borderId="25" xfId="0" applyNumberFormat="1" applyFont="1" applyFill="1" applyBorder="1" applyAlignment="1">
      <alignment horizontal="center" wrapText="1"/>
    </xf>
    <xf numFmtId="177" fontId="40" fillId="22" borderId="40" xfId="0" applyNumberFormat="1" applyFont="1" applyFill="1" applyBorder="1" applyAlignment="1">
      <alignment horizontal="center" vertical="top" wrapText="1"/>
    </xf>
    <xf numFmtId="0" fontId="40" fillId="22" borderId="0" xfId="0" applyFont="1" applyFill="1" applyBorder="1" applyAlignment="1">
      <alignment horizontal="center" wrapText="1"/>
    </xf>
    <xf numFmtId="0" fontId="40" fillId="22" borderId="0" xfId="0" applyFont="1" applyFill="1" applyBorder="1" applyAlignment="1" quotePrefix="1">
      <alignment horizontal="center" wrapText="1"/>
    </xf>
    <xf numFmtId="182" fontId="31" fillId="22" borderId="0" xfId="0" applyNumberFormat="1" applyFont="1" applyFill="1" applyBorder="1" applyAlignment="1">
      <alignment/>
    </xf>
    <xf numFmtId="0" fontId="40" fillId="22" borderId="0" xfId="0" applyFont="1" applyFill="1" applyBorder="1" applyAlignment="1">
      <alignment horizontal="left" vertical="top" wrapText="1"/>
    </xf>
    <xf numFmtId="3" fontId="29" fillId="22" borderId="0" xfId="0" applyNumberFormat="1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wrapText="1"/>
    </xf>
    <xf numFmtId="3" fontId="29" fillId="22" borderId="0" xfId="0" applyNumberFormat="1" applyFont="1" applyFill="1" applyBorder="1" applyAlignment="1">
      <alignment horizontal="center" wrapText="1"/>
    </xf>
    <xf numFmtId="0" fontId="37" fillId="22" borderId="38" xfId="0" applyFont="1" applyFill="1" applyBorder="1" applyAlignment="1" quotePrefix="1">
      <alignment vertical="top"/>
    </xf>
    <xf numFmtId="0" fontId="37" fillId="22" borderId="104" xfId="0" applyFont="1" applyFill="1" applyBorder="1" applyAlignment="1" quotePrefix="1">
      <alignment vertical="top"/>
    </xf>
    <xf numFmtId="0" fontId="37" fillId="22" borderId="40" xfId="0" applyFont="1" applyFill="1" applyBorder="1" applyAlignment="1" quotePrefix="1">
      <alignment horizontal="center" vertical="center"/>
    </xf>
    <xf numFmtId="0" fontId="29" fillId="22" borderId="42" xfId="193" applyFont="1" applyFill="1" applyBorder="1" applyAlignment="1">
      <alignment/>
      <protection/>
    </xf>
    <xf numFmtId="0" fontId="31" fillId="0" borderId="57" xfId="0" applyFont="1" applyBorder="1" applyAlignment="1">
      <alignment/>
    </xf>
    <xf numFmtId="182" fontId="29" fillId="22" borderId="55" xfId="0" applyNumberFormat="1" applyFont="1" applyFill="1" applyBorder="1" applyAlignment="1">
      <alignment horizontal="center" vertical="top" wrapText="1"/>
    </xf>
    <xf numFmtId="182" fontId="29" fillId="0" borderId="55" xfId="0" applyNumberFormat="1" applyFont="1" applyFill="1" applyBorder="1" applyAlignment="1">
      <alignment horizontal="center" vertical="top" wrapText="1"/>
    </xf>
    <xf numFmtId="0" fontId="29" fillId="22" borderId="47" xfId="193" applyFont="1" applyFill="1" applyBorder="1" applyAlignment="1">
      <alignment/>
      <protection/>
    </xf>
    <xf numFmtId="0" fontId="31" fillId="22" borderId="63" xfId="0" applyFont="1" applyFill="1" applyBorder="1" applyAlignment="1">
      <alignment/>
    </xf>
    <xf numFmtId="182" fontId="29" fillId="22" borderId="49" xfId="0" applyNumberFormat="1" applyFont="1" applyFill="1" applyBorder="1" applyAlignment="1">
      <alignment horizontal="center" vertical="top" wrapText="1"/>
    </xf>
    <xf numFmtId="182" fontId="29" fillId="0" borderId="49" xfId="0" applyNumberFormat="1" applyFont="1" applyFill="1" applyBorder="1" applyAlignment="1">
      <alignment horizontal="center" vertical="top" wrapText="1"/>
    </xf>
    <xf numFmtId="0" fontId="29" fillId="22" borderId="47" xfId="193" applyFont="1" applyFill="1" applyBorder="1" applyAlignment="1" quotePrefix="1">
      <alignment horizontal="left"/>
      <protection/>
    </xf>
    <xf numFmtId="182" fontId="29" fillId="22" borderId="41" xfId="0" applyNumberFormat="1" applyFont="1" applyFill="1" applyBorder="1" applyAlignment="1">
      <alignment horizontal="center" vertical="top" wrapText="1"/>
    </xf>
    <xf numFmtId="0" fontId="40" fillId="22" borderId="53" xfId="193" applyFont="1" applyFill="1" applyBorder="1" applyAlignment="1" quotePrefix="1">
      <alignment horizontal="left"/>
      <protection/>
    </xf>
    <xf numFmtId="0" fontId="31" fillId="22" borderId="79" xfId="0" applyFont="1" applyFill="1" applyBorder="1" applyAlignment="1">
      <alignment horizontal="left"/>
    </xf>
    <xf numFmtId="182" fontId="40" fillId="22" borderId="40" xfId="0" applyNumberFormat="1" applyFont="1" applyFill="1" applyBorder="1" applyAlignment="1">
      <alignment horizontal="center" vertical="top" wrapText="1"/>
    </xf>
    <xf numFmtId="182" fontId="40" fillId="0" borderId="40" xfId="0" applyNumberFormat="1" applyFont="1" applyFill="1" applyBorder="1" applyAlignment="1">
      <alignment horizontal="center" vertical="top" wrapText="1"/>
    </xf>
    <xf numFmtId="0" fontId="40" fillId="22" borderId="0" xfId="193" applyFont="1" applyFill="1" applyBorder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22" borderId="53" xfId="0" applyFont="1" applyFill="1" applyBorder="1" applyAlignment="1" quotePrefix="1">
      <alignment vertical="top"/>
    </xf>
    <xf numFmtId="0" fontId="37" fillId="22" borderId="79" xfId="0" applyFont="1" applyFill="1" applyBorder="1" applyAlignment="1" quotePrefix="1">
      <alignment vertical="top"/>
    </xf>
    <xf numFmtId="0" fontId="40" fillId="0" borderId="38" xfId="193" applyFont="1" applyFill="1" applyBorder="1" applyAlignment="1" applyProtection="1">
      <alignment/>
      <protection/>
    </xf>
    <xf numFmtId="0" fontId="31" fillId="22" borderId="104" xfId="0" applyFont="1" applyFill="1" applyBorder="1" applyAlignment="1">
      <alignment/>
    </xf>
    <xf numFmtId="182" fontId="40" fillId="22" borderId="56" xfId="193" applyNumberFormat="1" applyFont="1" applyFill="1" applyBorder="1" applyAlignment="1" applyProtection="1">
      <alignment horizontal="center"/>
      <protection/>
    </xf>
    <xf numFmtId="0" fontId="29" fillId="0" borderId="38" xfId="193" applyFont="1" applyFill="1" applyBorder="1" applyAlignment="1" applyProtection="1">
      <alignment/>
      <protection/>
    </xf>
    <xf numFmtId="182" fontId="29" fillId="22" borderId="56" xfId="193" applyNumberFormat="1" applyFont="1" applyFill="1" applyBorder="1" applyAlignment="1" applyProtection="1">
      <alignment horizontal="center"/>
      <protection/>
    </xf>
    <xf numFmtId="182" fontId="29" fillId="0" borderId="56" xfId="193" applyNumberFormat="1" applyFont="1" applyFill="1" applyBorder="1" applyAlignment="1" applyProtection="1">
      <alignment horizontal="center"/>
      <protection/>
    </xf>
    <xf numFmtId="182" fontId="29" fillId="22" borderId="56" xfId="0" applyNumberFormat="1" applyFont="1" applyFill="1" applyBorder="1" applyAlignment="1">
      <alignment horizontal="center" vertical="top" wrapText="1"/>
    </xf>
    <xf numFmtId="182" fontId="29" fillId="22" borderId="49" xfId="193" applyNumberFormat="1" applyFont="1" applyFill="1" applyBorder="1" applyAlignment="1" applyProtection="1">
      <alignment horizontal="center"/>
      <protection/>
    </xf>
    <xf numFmtId="0" fontId="40" fillId="0" borderId="45" xfId="193" applyFont="1" applyFill="1" applyBorder="1" applyAlignment="1" applyProtection="1">
      <alignment/>
      <protection/>
    </xf>
    <xf numFmtId="0" fontId="31" fillId="22" borderId="80" xfId="0" applyFont="1" applyFill="1" applyBorder="1" applyAlignment="1">
      <alignment/>
    </xf>
    <xf numFmtId="182" fontId="40" fillId="22" borderId="55" xfId="193" applyNumberFormat="1" applyFont="1" applyFill="1" applyBorder="1" applyAlignment="1" applyProtection="1">
      <alignment horizontal="center"/>
      <protection/>
    </xf>
    <xf numFmtId="182" fontId="40" fillId="0" borderId="55" xfId="193" applyNumberFormat="1" applyFont="1" applyFill="1" applyBorder="1" applyAlignment="1" applyProtection="1">
      <alignment horizontal="center"/>
      <protection/>
    </xf>
    <xf numFmtId="182" fontId="40" fillId="22" borderId="55" xfId="0" applyNumberFormat="1" applyFont="1" applyFill="1" applyBorder="1" applyAlignment="1">
      <alignment horizontal="center" vertical="top" wrapText="1"/>
    </xf>
    <xf numFmtId="0" fontId="29" fillId="0" borderId="47" xfId="193" applyFont="1" applyFill="1" applyBorder="1" applyAlignment="1" applyProtection="1" quotePrefix="1">
      <alignment horizontal="left"/>
      <protection/>
    </xf>
    <xf numFmtId="182" fontId="29" fillId="0" borderId="49" xfId="193" applyNumberFormat="1" applyFont="1" applyFill="1" applyBorder="1" applyAlignment="1" applyProtection="1">
      <alignment horizontal="center"/>
      <protection/>
    </xf>
    <xf numFmtId="0" fontId="40" fillId="0" borderId="47" xfId="193" applyFont="1" applyFill="1" applyBorder="1" applyAlignment="1" applyProtection="1" quotePrefix="1">
      <alignment horizontal="left"/>
      <protection/>
    </xf>
    <xf numFmtId="0" fontId="44" fillId="22" borderId="63" xfId="0" applyFont="1" applyFill="1" applyBorder="1" applyAlignment="1">
      <alignment/>
    </xf>
    <xf numFmtId="182" fontId="40" fillId="22" borderId="49" xfId="193" applyNumberFormat="1" applyFont="1" applyFill="1" applyBorder="1" applyAlignment="1" applyProtection="1">
      <alignment horizontal="center"/>
      <protection/>
    </xf>
    <xf numFmtId="182" fontId="40" fillId="22" borderId="49" xfId="0" applyNumberFormat="1" applyFont="1" applyFill="1" applyBorder="1" applyAlignment="1">
      <alignment horizontal="center" vertical="top" wrapText="1"/>
    </xf>
    <xf numFmtId="182" fontId="40" fillId="0" borderId="49" xfId="193" applyNumberFormat="1" applyFont="1" applyFill="1" applyBorder="1" applyAlignment="1" applyProtection="1">
      <alignment horizontal="center"/>
      <protection/>
    </xf>
    <xf numFmtId="0" fontId="44" fillId="22" borderId="0" xfId="0" applyFont="1" applyFill="1" applyBorder="1" applyAlignment="1">
      <alignment/>
    </xf>
    <xf numFmtId="0" fontId="29" fillId="0" borderId="47" xfId="193" applyFont="1" applyFill="1" applyBorder="1" applyAlignment="1" applyProtection="1">
      <alignment/>
      <protection/>
    </xf>
    <xf numFmtId="0" fontId="40" fillId="0" borderId="47" xfId="193" applyFont="1" applyFill="1" applyBorder="1" applyAlignment="1" applyProtection="1">
      <alignment/>
      <protection/>
    </xf>
    <xf numFmtId="0" fontId="31" fillId="0" borderId="63" xfId="0" applyFont="1" applyFill="1" applyBorder="1" applyAlignment="1">
      <alignment/>
    </xf>
    <xf numFmtId="182" fontId="40" fillId="0" borderId="49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29" fillId="0" borderId="68" xfId="193" applyFont="1" applyFill="1" applyBorder="1" applyAlignment="1">
      <alignment/>
      <protection/>
    </xf>
    <xf numFmtId="0" fontId="31" fillId="22" borderId="72" xfId="0" applyFont="1" applyFill="1" applyBorder="1" applyAlignment="1">
      <alignment/>
    </xf>
    <xf numFmtId="182" fontId="29" fillId="22" borderId="69" xfId="193" applyNumberFormat="1" applyFont="1" applyFill="1" applyBorder="1" applyAlignment="1">
      <alignment horizontal="center"/>
      <protection/>
    </xf>
    <xf numFmtId="182" fontId="29" fillId="22" borderId="69" xfId="0" applyNumberFormat="1" applyFont="1" applyFill="1" applyBorder="1" applyAlignment="1">
      <alignment horizontal="center" vertical="top" wrapText="1"/>
    </xf>
    <xf numFmtId="182" fontId="29" fillId="0" borderId="69" xfId="193" applyNumberFormat="1" applyFont="1" applyFill="1" applyBorder="1" applyAlignment="1">
      <alignment horizontal="center"/>
      <protection/>
    </xf>
    <xf numFmtId="202" fontId="31" fillId="22" borderId="0" xfId="0" applyNumberFormat="1" applyFont="1" applyFill="1" applyBorder="1" applyAlignment="1">
      <alignment/>
    </xf>
    <xf numFmtId="177" fontId="31" fillId="22" borderId="0" xfId="0" applyNumberFormat="1" applyFont="1" applyFill="1" applyBorder="1" applyAlignment="1">
      <alignment horizontal="center"/>
    </xf>
    <xf numFmtId="177" fontId="31" fillId="22" borderId="0" xfId="0" applyNumberFormat="1" applyFont="1" applyFill="1" applyBorder="1" applyAlignment="1">
      <alignment/>
    </xf>
    <xf numFmtId="0" fontId="37" fillId="22" borderId="40" xfId="0" applyFont="1" applyFill="1" applyBorder="1" applyAlignment="1">
      <alignment horizontal="center" vertical="top" wrapText="1"/>
    </xf>
    <xf numFmtId="0" fontId="37" fillId="22" borderId="40" xfId="0" applyFont="1" applyFill="1" applyBorder="1" applyAlignment="1">
      <alignment horizontal="center" wrapText="1"/>
    </xf>
    <xf numFmtId="0" fontId="44" fillId="22" borderId="40" xfId="0" applyFont="1" applyFill="1" applyBorder="1" applyAlignment="1">
      <alignment horizontal="center" vertical="center" wrapText="1"/>
    </xf>
    <xf numFmtId="3" fontId="44" fillId="22" borderId="40" xfId="0" applyNumberFormat="1" applyFont="1" applyFill="1" applyBorder="1" applyAlignment="1">
      <alignment horizontal="center" vertical="center" wrapText="1"/>
    </xf>
    <xf numFmtId="3" fontId="44" fillId="22" borderId="40" xfId="0" applyNumberFormat="1" applyFont="1" applyFill="1" applyBorder="1" applyAlignment="1">
      <alignment horizontal="center" vertical="center"/>
    </xf>
    <xf numFmtId="0" fontId="44" fillId="22" borderId="0" xfId="0" applyFont="1" applyFill="1" applyBorder="1" applyAlignment="1">
      <alignment horizontal="center" vertical="top" wrapText="1"/>
    </xf>
    <xf numFmtId="3" fontId="31" fillId="22" borderId="0" xfId="0" applyNumberFormat="1" applyFont="1" applyFill="1" applyBorder="1" applyAlignment="1">
      <alignment wrapText="1"/>
    </xf>
    <xf numFmtId="3" fontId="31" fillId="22" borderId="0" xfId="0" applyNumberFormat="1" applyFont="1" applyFill="1" applyBorder="1" applyAlignment="1">
      <alignment horizontal="center" wrapText="1"/>
    </xf>
    <xf numFmtId="3" fontId="31" fillId="22" borderId="0" xfId="0" applyNumberFormat="1" applyFont="1" applyFill="1" applyBorder="1" applyAlignment="1">
      <alignment/>
    </xf>
    <xf numFmtId="0" fontId="30" fillId="22" borderId="0" xfId="105" applyFont="1" applyFill="1" applyBorder="1" applyAlignment="1" applyProtection="1">
      <alignment horizontal="center"/>
      <protection/>
    </xf>
    <xf numFmtId="0" fontId="40" fillId="22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45" fillId="22" borderId="49" xfId="0" applyFont="1" applyFill="1" applyBorder="1" applyAlignment="1">
      <alignment vertical="center"/>
    </xf>
    <xf numFmtId="182" fontId="46" fillId="22" borderId="40" xfId="0" applyNumberFormat="1" applyFont="1" applyFill="1" applyBorder="1" applyAlignment="1" applyProtection="1">
      <alignment horizontal="center"/>
      <protection/>
    </xf>
    <xf numFmtId="0" fontId="45" fillId="22" borderId="49" xfId="0" applyFont="1" applyFill="1" applyBorder="1" applyAlignment="1" quotePrefix="1">
      <alignment horizontal="left" vertical="center"/>
    </xf>
    <xf numFmtId="0" fontId="45" fillId="22" borderId="69" xfId="0" applyFont="1" applyFill="1" applyBorder="1" applyAlignment="1">
      <alignment vertical="center"/>
    </xf>
    <xf numFmtId="0" fontId="44" fillId="22" borderId="0" xfId="0" applyFont="1" applyFill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117" xfId="0" applyFont="1" applyFill="1" applyBorder="1" applyAlignment="1">
      <alignment horizontal="left" vertical="center"/>
    </xf>
    <xf numFmtId="0" fontId="1" fillId="22" borderId="0" xfId="105" applyFill="1" applyAlignment="1" applyProtection="1" quotePrefix="1">
      <alignment horizontal="left"/>
      <protection/>
    </xf>
    <xf numFmtId="3" fontId="40" fillId="0" borderId="21" xfId="0" applyNumberFormat="1" applyFont="1" applyFill="1" applyBorder="1" applyAlignment="1">
      <alignment horizontal="center" vertical="center"/>
    </xf>
    <xf numFmtId="3" fontId="40" fillId="0" borderId="118" xfId="0" applyNumberFormat="1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center" vertical="center" wrapText="1"/>
    </xf>
    <xf numFmtId="3" fontId="29" fillId="0" borderId="118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/>
    </xf>
    <xf numFmtId="3" fontId="29" fillId="0" borderId="118" xfId="0" applyNumberFormat="1" applyFont="1" applyFill="1" applyBorder="1" applyAlignment="1">
      <alignment horizontal="center" vertical="center"/>
    </xf>
    <xf numFmtId="3" fontId="40" fillId="0" borderId="117" xfId="0" applyNumberFormat="1" applyFont="1" applyFill="1" applyBorder="1" applyAlignment="1">
      <alignment horizontal="center" vertical="center" wrapText="1"/>
    </xf>
    <xf numFmtId="3" fontId="40" fillId="0" borderId="119" xfId="0" applyNumberFormat="1" applyFont="1" applyFill="1" applyBorder="1" applyAlignment="1">
      <alignment horizontal="center" vertical="center" wrapText="1"/>
    </xf>
    <xf numFmtId="0" fontId="40" fillId="22" borderId="0" xfId="0" applyFont="1" applyFill="1" applyAlignment="1">
      <alignment/>
    </xf>
    <xf numFmtId="0" fontId="29" fillId="22" borderId="120" xfId="0" applyFont="1" applyFill="1" applyBorder="1" applyAlignment="1">
      <alignment/>
    </xf>
    <xf numFmtId="3" fontId="29" fillId="22" borderId="121" xfId="0" applyNumberFormat="1" applyFont="1" applyFill="1" applyBorder="1" applyAlignment="1">
      <alignment horizontal="center"/>
    </xf>
    <xf numFmtId="3" fontId="29" fillId="22" borderId="120" xfId="0" applyNumberFormat="1" applyFont="1" applyFill="1" applyBorder="1" applyAlignment="1">
      <alignment horizontal="center"/>
    </xf>
    <xf numFmtId="3" fontId="29" fillId="22" borderId="122" xfId="0" applyNumberFormat="1" applyFont="1" applyFill="1" applyBorder="1" applyAlignment="1">
      <alignment horizontal="center"/>
    </xf>
    <xf numFmtId="0" fontId="40" fillId="22" borderId="123" xfId="0" applyFont="1" applyFill="1" applyBorder="1" applyAlignment="1">
      <alignment horizontal="left" vertical="center"/>
    </xf>
    <xf numFmtId="38" fontId="40" fillId="22" borderId="124" xfId="0" applyNumberFormat="1" applyFont="1" applyFill="1" applyBorder="1" applyAlignment="1">
      <alignment horizontal="center"/>
    </xf>
    <xf numFmtId="38" fontId="40" fillId="22" borderId="123" xfId="0" applyNumberFormat="1" applyFont="1" applyFill="1" applyBorder="1" applyAlignment="1">
      <alignment horizontal="center"/>
    </xf>
    <xf numFmtId="38" fontId="40" fillId="9" borderId="123" xfId="0" applyNumberFormat="1" applyFont="1" applyFill="1" applyBorder="1" applyAlignment="1">
      <alignment horizontal="center"/>
    </xf>
    <xf numFmtId="0" fontId="40" fillId="22" borderId="120" xfId="0" applyFont="1" applyFill="1" applyBorder="1" applyAlignment="1" quotePrefix="1">
      <alignment horizontal="left" vertical="center"/>
    </xf>
    <xf numFmtId="38" fontId="40" fillId="22" borderId="125" xfId="0" applyNumberFormat="1" applyFont="1" applyFill="1" applyBorder="1" applyAlignment="1">
      <alignment horizontal="center"/>
    </xf>
    <xf numFmtId="38" fontId="40" fillId="22" borderId="120" xfId="0" applyNumberFormat="1" applyFont="1" applyFill="1" applyBorder="1" applyAlignment="1">
      <alignment horizontal="center"/>
    </xf>
    <xf numFmtId="38" fontId="40" fillId="9" borderId="120" xfId="0" applyNumberFormat="1" applyFont="1" applyFill="1" applyBorder="1" applyAlignment="1">
      <alignment horizontal="center"/>
    </xf>
    <xf numFmtId="0" fontId="29" fillId="22" borderId="120" xfId="0" applyFont="1" applyFill="1" applyBorder="1" applyAlignment="1" quotePrefix="1">
      <alignment horizontal="left" vertical="center"/>
    </xf>
    <xf numFmtId="38" fontId="29" fillId="22" borderId="125" xfId="0" applyNumberFormat="1" applyFont="1" applyFill="1" applyBorder="1" applyAlignment="1">
      <alignment horizontal="center"/>
    </xf>
    <xf numFmtId="38" fontId="29" fillId="22" borderId="120" xfId="0" applyNumberFormat="1" applyFont="1" applyFill="1" applyBorder="1" applyAlignment="1">
      <alignment horizontal="center"/>
    </xf>
    <xf numFmtId="38" fontId="29" fillId="9" borderId="120" xfId="0" applyNumberFormat="1" applyFont="1" applyFill="1" applyBorder="1" applyAlignment="1">
      <alignment horizontal="center"/>
    </xf>
    <xf numFmtId="0" fontId="29" fillId="22" borderId="120" xfId="0" applyFont="1" applyFill="1" applyBorder="1" applyAlignment="1">
      <alignment horizontal="left" vertical="center"/>
    </xf>
    <xf numFmtId="0" fontId="29" fillId="22" borderId="120" xfId="0" applyFont="1" applyFill="1" applyBorder="1" applyAlignment="1">
      <alignment horizontal="left" vertical="center" wrapText="1"/>
    </xf>
    <xf numFmtId="0" fontId="29" fillId="22" borderId="126" xfId="0" applyFont="1" applyFill="1" applyBorder="1" applyAlignment="1">
      <alignment/>
    </xf>
    <xf numFmtId="38" fontId="29" fillId="22" borderId="127" xfId="0" applyNumberFormat="1" applyFont="1" applyFill="1" applyBorder="1" applyAlignment="1">
      <alignment horizontal="center"/>
    </xf>
    <xf numFmtId="38" fontId="29" fillId="22" borderId="126" xfId="0" applyNumberFormat="1" applyFont="1" applyFill="1" applyBorder="1" applyAlignment="1">
      <alignment horizontal="center"/>
    </xf>
    <xf numFmtId="38" fontId="29" fillId="9" borderId="126" xfId="0" applyNumberFormat="1" applyFont="1" applyFill="1" applyBorder="1" applyAlignment="1">
      <alignment horizontal="center"/>
    </xf>
    <xf numFmtId="38" fontId="29" fillId="22" borderId="128" xfId="0" applyNumberFormat="1" applyFont="1" applyFill="1" applyBorder="1" applyAlignment="1">
      <alignment horizontal="center"/>
    </xf>
    <xf numFmtId="38" fontId="29" fillId="9" borderId="128" xfId="0" applyNumberFormat="1" applyFont="1" applyFill="1" applyBorder="1" applyAlignment="1">
      <alignment horizontal="center"/>
    </xf>
    <xf numFmtId="2" fontId="45" fillId="22" borderId="46" xfId="0" applyNumberFormat="1" applyFont="1" applyFill="1" applyBorder="1" applyAlignment="1">
      <alignment horizontal="center"/>
    </xf>
    <xf numFmtId="2" fontId="45" fillId="22" borderId="109" xfId="0" applyNumberFormat="1" applyFont="1" applyFill="1" applyBorder="1" applyAlignment="1">
      <alignment horizontal="center"/>
    </xf>
    <xf numFmtId="2" fontId="45" fillId="22" borderId="66" xfId="0" applyNumberFormat="1" applyFont="1" applyFill="1" applyBorder="1" applyAlignment="1">
      <alignment horizontal="center"/>
    </xf>
    <xf numFmtId="0" fontId="46" fillId="22" borderId="44" xfId="0" applyFont="1" applyFill="1" applyBorder="1" applyAlignment="1">
      <alignment/>
    </xf>
    <xf numFmtId="0" fontId="46" fillId="22" borderId="49" xfId="0" applyFont="1" applyFill="1" applyBorder="1" applyAlignment="1">
      <alignment/>
    </xf>
    <xf numFmtId="0" fontId="46" fillId="22" borderId="55" xfId="0" applyFont="1" applyFill="1" applyBorder="1" applyAlignment="1">
      <alignment/>
    </xf>
    <xf numFmtId="0" fontId="46" fillId="22" borderId="69" xfId="0" applyFont="1" applyFill="1" applyBorder="1" applyAlignment="1">
      <alignment/>
    </xf>
    <xf numFmtId="0" fontId="37" fillId="22" borderId="56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>
      <alignment horizontal="center" vertical="center"/>
    </xf>
    <xf numFmtId="0" fontId="37" fillId="22" borderId="56" xfId="0" applyFont="1" applyFill="1" applyBorder="1" applyAlignment="1" quotePrefix="1">
      <alignment horizontal="center" vertical="center" wrapText="1"/>
    </xf>
    <xf numFmtId="0" fontId="45" fillId="22" borderId="45" xfId="0" applyFont="1" applyFill="1" applyBorder="1" applyAlignment="1">
      <alignment horizontal="left" indent="1"/>
    </xf>
    <xf numFmtId="0" fontId="45" fillId="22" borderId="47" xfId="0" applyFont="1" applyFill="1" applyBorder="1" applyAlignment="1">
      <alignment horizontal="left" indent="1"/>
    </xf>
    <xf numFmtId="0" fontId="45" fillId="22" borderId="68" xfId="0" applyFont="1" applyFill="1" applyBorder="1" applyAlignment="1">
      <alignment horizontal="left" indent="1"/>
    </xf>
    <xf numFmtId="178" fontId="29" fillId="0" borderId="76" xfId="0" applyNumberFormat="1" applyFont="1" applyFill="1" applyBorder="1" applyAlignment="1">
      <alignment horizontal="center"/>
    </xf>
    <xf numFmtId="0" fontId="32" fillId="22" borderId="0" xfId="0" applyFont="1" applyFill="1" applyAlignment="1">
      <alignment/>
    </xf>
    <xf numFmtId="177" fontId="45" fillId="22" borderId="0" xfId="0" applyNumberFormat="1" applyFont="1" applyFill="1" applyBorder="1" applyAlignment="1">
      <alignment horizontal="center"/>
    </xf>
    <xf numFmtId="0" fontId="37" fillId="9" borderId="53" xfId="0" applyFont="1" applyFill="1" applyBorder="1" applyAlignment="1">
      <alignment horizontal="center" vertical="center" wrapText="1"/>
    </xf>
    <xf numFmtId="0" fontId="37" fillId="9" borderId="40" xfId="0" applyFont="1" applyFill="1" applyBorder="1" applyAlignment="1">
      <alignment horizontal="center" vertical="center" wrapText="1"/>
    </xf>
    <xf numFmtId="199" fontId="37" fillId="9" borderId="40" xfId="0" applyNumberFormat="1" applyFont="1" applyFill="1" applyBorder="1" applyAlignment="1">
      <alignment horizontal="center" vertical="center" wrapText="1"/>
    </xf>
    <xf numFmtId="186" fontId="40" fillId="9" borderId="103" xfId="0" applyNumberFormat="1" applyFont="1" applyFill="1" applyBorder="1" applyAlignment="1">
      <alignment horizontal="center"/>
    </xf>
    <xf numFmtId="186" fontId="40" fillId="9" borderId="41" xfId="0" applyNumberFormat="1" applyFont="1" applyFill="1" applyBorder="1" applyAlignment="1">
      <alignment horizontal="center"/>
    </xf>
    <xf numFmtId="186" fontId="29" fillId="9" borderId="44" xfId="0" applyNumberFormat="1" applyFont="1" applyFill="1" applyBorder="1" applyAlignment="1">
      <alignment horizontal="center"/>
    </xf>
    <xf numFmtId="186" fontId="29" fillId="9" borderId="55" xfId="0" applyNumberFormat="1" applyFont="1" applyFill="1" applyBorder="1" applyAlignment="1">
      <alignment horizontal="center"/>
    </xf>
    <xf numFmtId="186" fontId="29" fillId="9" borderId="49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/>
    </xf>
    <xf numFmtId="186" fontId="40" fillId="9" borderId="40" xfId="0" applyNumberFormat="1" applyFont="1" applyFill="1" applyBorder="1" applyAlignment="1">
      <alignment horizontal="center"/>
    </xf>
    <xf numFmtId="186" fontId="29" fillId="9" borderId="52" xfId="0" applyNumberFormat="1" applyFont="1" applyFill="1" applyBorder="1" applyAlignment="1">
      <alignment horizontal="center"/>
    </xf>
    <xf numFmtId="0" fontId="37" fillId="9" borderId="40" xfId="0" applyNumberFormat="1" applyFont="1" applyFill="1" applyBorder="1" applyAlignment="1">
      <alignment horizontal="center" vertical="center" wrapText="1"/>
    </xf>
    <xf numFmtId="0" fontId="76" fillId="22" borderId="0" xfId="0" applyFont="1" applyFill="1" applyBorder="1" applyAlignment="1">
      <alignment horizontal="center"/>
    </xf>
    <xf numFmtId="0" fontId="76" fillId="22" borderId="0" xfId="0" applyFont="1" applyFill="1" applyAlignment="1">
      <alignment horizontal="center"/>
    </xf>
    <xf numFmtId="0" fontId="77" fillId="22" borderId="0" xfId="0" applyFont="1" applyFill="1" applyBorder="1" applyAlignment="1">
      <alignment/>
    </xf>
    <xf numFmtId="0" fontId="78" fillId="22" borderId="0" xfId="0" applyFont="1" applyFill="1" applyBorder="1" applyAlignment="1">
      <alignment/>
    </xf>
    <xf numFmtId="0" fontId="77" fillId="22" borderId="0" xfId="0" applyFont="1" applyFill="1" applyBorder="1" applyAlignment="1">
      <alignment/>
    </xf>
    <xf numFmtId="0" fontId="77" fillId="22" borderId="0" xfId="0" applyFont="1" applyFill="1" applyBorder="1" applyAlignment="1" quotePrefix="1">
      <alignment horizontal="left" vertical="top"/>
    </xf>
    <xf numFmtId="0" fontId="77" fillId="22" borderId="0" xfId="0" applyFont="1" applyFill="1" applyBorder="1" applyAlignment="1">
      <alignment vertical="top"/>
    </xf>
    <xf numFmtId="0" fontId="79" fillId="22" borderId="0" xfId="0" applyFont="1" applyFill="1" applyBorder="1" applyAlignment="1">
      <alignment/>
    </xf>
    <xf numFmtId="0" fontId="80" fillId="22" borderId="0" xfId="0" applyFont="1" applyFill="1" applyAlignment="1">
      <alignment horizontal="center"/>
    </xf>
    <xf numFmtId="3" fontId="77" fillId="22" borderId="0" xfId="0" applyNumberFormat="1" applyFont="1" applyFill="1" applyBorder="1" applyAlignment="1" applyProtection="1">
      <alignment horizontal="left"/>
      <protection/>
    </xf>
    <xf numFmtId="0" fontId="81" fillId="22" borderId="0" xfId="105" applyFont="1" applyFill="1" applyBorder="1" applyAlignment="1" applyProtection="1">
      <alignment/>
      <protection/>
    </xf>
    <xf numFmtId="3" fontId="77" fillId="22" borderId="0" xfId="0" applyNumberFormat="1" applyFont="1" applyFill="1" applyBorder="1" applyAlignment="1" applyProtection="1" quotePrefix="1">
      <alignment horizontal="left"/>
      <protection/>
    </xf>
    <xf numFmtId="0" fontId="82" fillId="22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6" fillId="22" borderId="0" xfId="0" applyFont="1" applyFill="1" applyBorder="1" applyAlignment="1">
      <alignment/>
    </xf>
    <xf numFmtId="0" fontId="76" fillId="22" borderId="0" xfId="0" applyFont="1" applyFill="1" applyBorder="1" applyAlignment="1" quotePrefix="1">
      <alignment/>
    </xf>
    <xf numFmtId="0" fontId="76" fillId="0" borderId="0" xfId="0" applyFont="1" applyAlignment="1">
      <alignment/>
    </xf>
    <xf numFmtId="0" fontId="83" fillId="9" borderId="0" xfId="105" applyFont="1" applyFill="1" applyBorder="1" applyAlignment="1" applyProtection="1" quotePrefix="1">
      <alignment horizontal="left"/>
      <protection/>
    </xf>
    <xf numFmtId="0" fontId="77" fillId="9" borderId="0" xfId="0" applyFont="1" applyFill="1" applyAlignment="1">
      <alignment/>
    </xf>
    <xf numFmtId="0" fontId="80" fillId="9" borderId="0" xfId="0" applyFont="1" applyFill="1" applyAlignment="1">
      <alignment/>
    </xf>
    <xf numFmtId="177" fontId="5" fillId="0" borderId="34" xfId="0" applyNumberFormat="1" applyFont="1" applyFill="1" applyBorder="1" applyAlignment="1" applyProtection="1">
      <alignment horizontal="center"/>
      <protection/>
    </xf>
    <xf numFmtId="0" fontId="45" fillId="22" borderId="56" xfId="0" applyFont="1" applyFill="1" applyBorder="1" applyAlignment="1">
      <alignment/>
    </xf>
    <xf numFmtId="0" fontId="51" fillId="22" borderId="129" xfId="0" applyFont="1" applyFill="1" applyBorder="1" applyAlignment="1">
      <alignment/>
    </xf>
    <xf numFmtId="0" fontId="51" fillId="22" borderId="130" xfId="0" applyFont="1" applyFill="1" applyBorder="1" applyAlignment="1">
      <alignment/>
    </xf>
    <xf numFmtId="0" fontId="45" fillId="22" borderId="58" xfId="0" applyFont="1" applyFill="1" applyBorder="1" applyAlignment="1">
      <alignment/>
    </xf>
    <xf numFmtId="0" fontId="51" fillId="22" borderId="102" xfId="0" applyFont="1" applyFill="1" applyBorder="1" applyAlignment="1">
      <alignment/>
    </xf>
    <xf numFmtId="177" fontId="5" fillId="0" borderId="66" xfId="0" applyNumberFormat="1" applyFont="1" applyFill="1" applyBorder="1" applyAlignment="1" applyProtection="1">
      <alignment horizontal="center"/>
      <protection/>
    </xf>
    <xf numFmtId="177" fontId="5" fillId="0" borderId="29" xfId="0" applyNumberFormat="1" applyFont="1" applyFill="1" applyBorder="1" applyAlignment="1" applyProtection="1">
      <alignment horizontal="center"/>
      <protection/>
    </xf>
    <xf numFmtId="177" fontId="5" fillId="0" borderId="30" xfId="0" applyNumberFormat="1" applyFont="1" applyFill="1" applyBorder="1" applyAlignment="1" applyProtection="1">
      <alignment horizontal="center"/>
      <protection/>
    </xf>
    <xf numFmtId="177" fontId="5" fillId="0" borderId="37" xfId="0" applyNumberFormat="1" applyFont="1" applyFill="1" applyBorder="1" applyAlignment="1" applyProtection="1">
      <alignment horizontal="center"/>
      <protection/>
    </xf>
    <xf numFmtId="2" fontId="45" fillId="22" borderId="63" xfId="0" applyNumberFormat="1" applyFont="1" applyFill="1" applyBorder="1" applyAlignment="1">
      <alignment horizontal="center"/>
    </xf>
    <xf numFmtId="2" fontId="45" fillId="0" borderId="49" xfId="0" applyNumberFormat="1" applyFont="1" applyFill="1" applyBorder="1" applyAlignment="1">
      <alignment horizontal="center"/>
    </xf>
    <xf numFmtId="2" fontId="45" fillId="0" borderId="46" xfId="0" applyNumberFormat="1" applyFont="1" applyFill="1" applyBorder="1" applyAlignment="1">
      <alignment horizontal="center"/>
    </xf>
    <xf numFmtId="2" fontId="45" fillId="0" borderId="48" xfId="0" applyNumberFormat="1" applyFont="1" applyFill="1" applyBorder="1" applyAlignment="1">
      <alignment horizontal="center"/>
    </xf>
    <xf numFmtId="2" fontId="45" fillId="0" borderId="51" xfId="0" applyNumberFormat="1" applyFont="1" applyFill="1" applyBorder="1" applyAlignment="1">
      <alignment horizontal="center"/>
    </xf>
    <xf numFmtId="2" fontId="56" fillId="0" borderId="48" xfId="0" applyNumberFormat="1" applyFont="1" applyFill="1" applyBorder="1" applyAlignment="1">
      <alignment horizontal="center"/>
    </xf>
    <xf numFmtId="2" fontId="45" fillId="22" borderId="44" xfId="0" applyNumberFormat="1" applyFont="1" applyFill="1" applyBorder="1" applyAlignment="1">
      <alignment horizontal="center"/>
    </xf>
    <xf numFmtId="2" fontId="45" fillId="22" borderId="49" xfId="0" applyNumberFormat="1" applyFont="1" applyFill="1" applyBorder="1" applyAlignment="1">
      <alignment horizontal="center"/>
    </xf>
    <xf numFmtId="2" fontId="45" fillId="22" borderId="52" xfId="0" applyNumberFormat="1" applyFont="1" applyFill="1" applyBorder="1" applyAlignment="1">
      <alignment horizontal="center"/>
    </xf>
    <xf numFmtId="2" fontId="45" fillId="22" borderId="55" xfId="0" applyNumberFormat="1" applyFont="1" applyFill="1" applyBorder="1" applyAlignment="1">
      <alignment horizontal="center"/>
    </xf>
    <xf numFmtId="2" fontId="40" fillId="0" borderId="54" xfId="0" applyNumberFormat="1" applyFont="1" applyFill="1" applyBorder="1" applyAlignment="1">
      <alignment horizontal="center"/>
    </xf>
    <xf numFmtId="180" fontId="29" fillId="0" borderId="44" xfId="0" applyNumberFormat="1" applyFont="1" applyFill="1" applyBorder="1" applyAlignment="1">
      <alignment horizontal="center"/>
    </xf>
    <xf numFmtId="180" fontId="29" fillId="0" borderId="49" xfId="0" applyNumberFormat="1" applyFont="1" applyFill="1" applyBorder="1" applyAlignment="1">
      <alignment horizontal="center"/>
    </xf>
    <xf numFmtId="180" fontId="29" fillId="0" borderId="43" xfId="0" applyNumberFormat="1" applyFont="1" applyFill="1" applyBorder="1" applyAlignment="1">
      <alignment horizontal="center"/>
    </xf>
    <xf numFmtId="180" fontId="29" fillId="0" borderId="48" xfId="0" applyNumberFormat="1" applyFont="1" applyFill="1" applyBorder="1" applyAlignment="1">
      <alignment horizontal="center"/>
    </xf>
    <xf numFmtId="180" fontId="29" fillId="0" borderId="69" xfId="0" applyNumberFormat="1" applyFont="1" applyFill="1" applyBorder="1" applyAlignment="1">
      <alignment horizontal="center"/>
    </xf>
    <xf numFmtId="38" fontId="40" fillId="22" borderId="51" xfId="0" applyNumberFormat="1" applyFont="1" applyFill="1" applyBorder="1" applyAlignment="1">
      <alignment horizontal="center"/>
    </xf>
    <xf numFmtId="38" fontId="40" fillId="22" borderId="52" xfId="0" applyNumberFormat="1" applyFont="1" applyFill="1" applyBorder="1" applyAlignment="1">
      <alignment horizontal="center"/>
    </xf>
    <xf numFmtId="0" fontId="31" fillId="22" borderId="104" xfId="0" applyFont="1" applyFill="1" applyBorder="1" applyAlignment="1">
      <alignment/>
    </xf>
    <xf numFmtId="0" fontId="44" fillId="22" borderId="40" xfId="0" applyFont="1" applyFill="1" applyBorder="1" applyAlignment="1" quotePrefix="1">
      <alignment horizontal="center" vertical="center" wrapText="1"/>
    </xf>
    <xf numFmtId="0" fontId="44" fillId="22" borderId="25" xfId="0" applyFont="1" applyFill="1" applyBorder="1" applyAlignment="1" quotePrefix="1">
      <alignment horizontal="center" vertical="center" wrapText="1"/>
    </xf>
    <xf numFmtId="0" fontId="44" fillId="22" borderId="23" xfId="0" applyFont="1" applyFill="1" applyBorder="1" applyAlignment="1">
      <alignment horizontal="center" vertical="center" wrapText="1"/>
    </xf>
    <xf numFmtId="0" fontId="40" fillId="22" borderId="111" xfId="0" applyFont="1" applyFill="1" applyBorder="1" applyAlignment="1">
      <alignment horizontal="center" vertical="center" wrapText="1"/>
    </xf>
    <xf numFmtId="0" fontId="40" fillId="22" borderId="53" xfId="0" applyFont="1" applyFill="1" applyBorder="1" applyAlignment="1">
      <alignment horizontal="center" vertical="center" wrapText="1"/>
    </xf>
    <xf numFmtId="0" fontId="40" fillId="22" borderId="40" xfId="0" applyFont="1" applyFill="1" applyBorder="1" applyAlignment="1">
      <alignment horizontal="center" vertical="center" wrapText="1"/>
    </xf>
    <xf numFmtId="0" fontId="40" fillId="22" borderId="59" xfId="0" applyFont="1" applyFill="1" applyBorder="1" applyAlignment="1">
      <alignment horizontal="center" vertical="center" wrapText="1"/>
    </xf>
    <xf numFmtId="0" fontId="40" fillId="22" borderId="109" xfId="0" applyFont="1" applyFill="1" applyBorder="1" applyAlignment="1">
      <alignment horizontal="center" vertical="center" wrapText="1"/>
    </xf>
    <xf numFmtId="0" fontId="68" fillId="22" borderId="104" xfId="0" applyFont="1" applyFill="1" applyBorder="1" applyAlignment="1" quotePrefix="1">
      <alignment horizontal="center"/>
    </xf>
    <xf numFmtId="0" fontId="30" fillId="22" borderId="104" xfId="105" applyFont="1" applyFill="1" applyBorder="1" applyAlignment="1" applyProtection="1">
      <alignment horizontal="center"/>
      <protection/>
    </xf>
    <xf numFmtId="3" fontId="29" fillId="22" borderId="50" xfId="0" applyNumberFormat="1" applyFont="1" applyFill="1" applyBorder="1" applyAlignment="1" applyProtection="1">
      <alignment horizontal="center"/>
      <protection/>
    </xf>
    <xf numFmtId="182" fontId="40" fillId="22" borderId="79" xfId="0" applyNumberFormat="1" applyFont="1" applyFill="1" applyBorder="1" applyAlignment="1">
      <alignment horizontal="center"/>
    </xf>
    <xf numFmtId="182" fontId="40" fillId="22" borderId="40" xfId="0" applyNumberFormat="1" applyFont="1" applyFill="1" applyBorder="1" applyAlignment="1">
      <alignment horizontal="center"/>
    </xf>
    <xf numFmtId="182" fontId="40" fillId="22" borderId="56" xfId="0" applyNumberFormat="1" applyFont="1" applyFill="1" applyBorder="1" applyAlignment="1">
      <alignment horizontal="center" vertical="center"/>
    </xf>
    <xf numFmtId="182" fontId="40" fillId="22" borderId="40" xfId="0" applyNumberFormat="1" applyFont="1" applyFill="1" applyBorder="1" applyAlignment="1">
      <alignment horizontal="center" vertical="center"/>
    </xf>
    <xf numFmtId="182" fontId="40" fillId="22" borderId="41" xfId="0" applyNumberFormat="1" applyFont="1" applyFill="1" applyBorder="1" applyAlignment="1">
      <alignment horizontal="center" vertical="center"/>
    </xf>
    <xf numFmtId="182" fontId="40" fillId="0" borderId="56" xfId="0" applyNumberFormat="1" applyFont="1" applyFill="1" applyBorder="1" applyAlignment="1">
      <alignment horizontal="center" vertical="center"/>
    </xf>
    <xf numFmtId="182" fontId="40" fillId="0" borderId="40" xfId="0" applyNumberFormat="1" applyFont="1" applyFill="1" applyBorder="1" applyAlignment="1">
      <alignment horizontal="center" vertical="center"/>
    </xf>
    <xf numFmtId="191" fontId="40" fillId="0" borderId="57" xfId="0" applyNumberFormat="1" applyFont="1" applyFill="1" applyBorder="1" applyAlignment="1">
      <alignment horizontal="center"/>
    </xf>
    <xf numFmtId="191" fontId="40" fillId="0" borderId="44" xfId="0" applyNumberFormat="1" applyFont="1" applyFill="1" applyBorder="1" applyAlignment="1">
      <alignment horizontal="center"/>
    </xf>
    <xf numFmtId="191" fontId="40" fillId="0" borderId="48" xfId="0" applyNumberFormat="1" applyFont="1" applyFill="1" applyBorder="1" applyAlignment="1">
      <alignment horizontal="center"/>
    </xf>
    <xf numFmtId="191" fontId="40" fillId="22" borderId="71" xfId="0" applyNumberFormat="1" applyFont="1" applyFill="1" applyBorder="1" applyAlignment="1">
      <alignment horizontal="center"/>
    </xf>
    <xf numFmtId="191" fontId="40" fillId="0" borderId="49" xfId="0" applyNumberFormat="1" applyFont="1" applyFill="1" applyBorder="1" applyAlignment="1">
      <alignment horizontal="center"/>
    </xf>
    <xf numFmtId="191" fontId="40" fillId="22" borderId="69" xfId="0" applyNumberFormat="1" applyFont="1" applyFill="1" applyBorder="1" applyAlignment="1">
      <alignment horizontal="center"/>
    </xf>
    <xf numFmtId="191" fontId="40" fillId="0" borderId="43" xfId="0" applyNumberFormat="1" applyFont="1" applyFill="1" applyBorder="1" applyAlignment="1">
      <alignment horizontal="center"/>
    </xf>
    <xf numFmtId="3" fontId="40" fillId="22" borderId="122" xfId="0" applyNumberFormat="1" applyFont="1" applyFill="1" applyBorder="1" applyAlignment="1">
      <alignment horizontal="center"/>
    </xf>
    <xf numFmtId="0" fontId="32" fillId="22" borderId="54" xfId="0" applyFont="1" applyFill="1" applyBorder="1" applyAlignment="1" quotePrefix="1">
      <alignment horizontal="center"/>
    </xf>
    <xf numFmtId="2" fontId="45" fillId="22" borderId="48" xfId="0" applyNumberFormat="1" applyFont="1" applyFill="1" applyBorder="1" applyAlignment="1">
      <alignment horizontal="center"/>
    </xf>
    <xf numFmtId="0" fontId="32" fillId="22" borderId="40" xfId="0" applyFont="1" applyFill="1" applyBorder="1" applyAlignment="1">
      <alignment horizontal="center"/>
    </xf>
    <xf numFmtId="2" fontId="32" fillId="22" borderId="41" xfId="0" applyNumberFormat="1" applyFont="1" applyFill="1" applyBorder="1" applyAlignment="1">
      <alignment horizontal="center"/>
    </xf>
    <xf numFmtId="2" fontId="32" fillId="22" borderId="40" xfId="0" applyNumberFormat="1" applyFont="1" applyFill="1" applyBorder="1" applyAlignment="1">
      <alignment horizontal="center"/>
    </xf>
    <xf numFmtId="2" fontId="45" fillId="22" borderId="69" xfId="0" applyNumberFormat="1" applyFont="1" applyFill="1" applyBorder="1" applyAlignment="1">
      <alignment horizontal="center"/>
    </xf>
    <xf numFmtId="0" fontId="46" fillId="22" borderId="104" xfId="0" applyFont="1" applyFill="1" applyBorder="1" applyAlignment="1">
      <alignment/>
    </xf>
    <xf numFmtId="3" fontId="45" fillId="22" borderId="51" xfId="0" applyNumberFormat="1" applyFont="1" applyFill="1" applyBorder="1" applyAlignment="1">
      <alignment horizontal="center"/>
    </xf>
    <xf numFmtId="3" fontId="45" fillId="22" borderId="69" xfId="0" applyNumberFormat="1" applyFont="1" applyFill="1" applyBorder="1" applyAlignment="1">
      <alignment horizontal="center"/>
    </xf>
    <xf numFmtId="178" fontId="45" fillId="22" borderId="52" xfId="0" applyNumberFormat="1" applyFont="1" applyFill="1" applyBorder="1" applyAlignment="1">
      <alignment horizontal="center"/>
    </xf>
    <xf numFmtId="0" fontId="46" fillId="22" borderId="58" xfId="0" applyFont="1" applyFill="1" applyBorder="1" applyAlignment="1">
      <alignment horizontal="center"/>
    </xf>
    <xf numFmtId="3" fontId="45" fillId="22" borderId="49" xfId="0" applyNumberFormat="1" applyFont="1" applyFill="1" applyBorder="1" applyAlignment="1">
      <alignment horizontal="center"/>
    </xf>
    <xf numFmtId="0" fontId="45" fillId="22" borderId="104" xfId="0" applyFont="1" applyFill="1" applyBorder="1" applyAlignment="1">
      <alignment/>
    </xf>
    <xf numFmtId="3" fontId="49" fillId="0" borderId="40" xfId="0" applyNumberFormat="1" applyFont="1" applyFill="1" applyBorder="1" applyAlignment="1">
      <alignment horizontal="center"/>
    </xf>
    <xf numFmtId="190" fontId="32" fillId="22" borderId="59" xfId="0" applyNumberFormat="1" applyFont="1" applyFill="1" applyBorder="1" applyAlignment="1">
      <alignment horizontal="center"/>
    </xf>
    <xf numFmtId="17" fontId="32" fillId="22" borderId="109" xfId="0" applyNumberFormat="1" applyFont="1" applyFill="1" applyBorder="1" applyAlignment="1" quotePrefix="1">
      <alignment horizontal="center"/>
    </xf>
    <xf numFmtId="17" fontId="46" fillId="22" borderId="40" xfId="0" applyNumberFormat="1" applyFont="1" applyFill="1" applyBorder="1" applyAlignment="1">
      <alignment horizontal="center" vertical="center"/>
    </xf>
    <xf numFmtId="17" fontId="46" fillId="22" borderId="54" xfId="0" applyNumberFormat="1" applyFont="1" applyFill="1" applyBorder="1" applyAlignment="1">
      <alignment horizontal="center" vertical="center"/>
    </xf>
    <xf numFmtId="176" fontId="50" fillId="0" borderId="0" xfId="111" applyNumberFormat="1" applyFont="1" applyBorder="1" applyAlignment="1">
      <alignment horizontal="center"/>
    </xf>
    <xf numFmtId="177" fontId="40" fillId="22" borderId="54" xfId="0" applyNumberFormat="1" applyFont="1" applyFill="1" applyBorder="1" applyAlignment="1">
      <alignment horizontal="center" vertical="center" wrapText="1"/>
    </xf>
    <xf numFmtId="188" fontId="24" fillId="22" borderId="40" xfId="0" applyNumberFormat="1" applyFont="1" applyFill="1" applyBorder="1" applyAlignment="1">
      <alignment horizontal="center" vertical="center" wrapText="1"/>
    </xf>
    <xf numFmtId="3" fontId="29" fillId="0" borderId="55" xfId="0" applyNumberFormat="1" applyFont="1" applyFill="1" applyBorder="1" applyAlignment="1">
      <alignment horizontal="center"/>
    </xf>
    <xf numFmtId="3" fontId="29" fillId="0" borderId="41" xfId="0" applyNumberFormat="1" applyFont="1" applyFill="1" applyBorder="1" applyAlignment="1">
      <alignment horizontal="center"/>
    </xf>
    <xf numFmtId="3" fontId="29" fillId="0" borderId="40" xfId="0" applyNumberFormat="1" applyFont="1" applyFill="1" applyBorder="1" applyAlignment="1">
      <alignment horizontal="center"/>
    </xf>
    <xf numFmtId="178" fontId="29" fillId="0" borderId="40" xfId="0" applyNumberFormat="1" applyFont="1" applyFill="1" applyBorder="1" applyAlignment="1">
      <alignment horizontal="center"/>
    </xf>
    <xf numFmtId="178" fontId="29" fillId="0" borderId="44" xfId="0" applyNumberFormat="1" applyFont="1" applyFill="1" applyBorder="1" applyAlignment="1">
      <alignment horizontal="center"/>
    </xf>
    <xf numFmtId="3" fontId="29" fillId="0" borderId="59" xfId="0" applyNumberFormat="1" applyFont="1" applyFill="1" applyBorder="1" applyAlignment="1">
      <alignment horizontal="center"/>
    </xf>
    <xf numFmtId="0" fontId="29" fillId="22" borderId="58" xfId="0" applyFont="1" applyFill="1" applyBorder="1" applyAlignment="1">
      <alignment/>
    </xf>
    <xf numFmtId="178" fontId="45" fillId="22" borderId="59" xfId="0" applyNumberFormat="1" applyFont="1" applyFill="1" applyBorder="1" applyAlignment="1">
      <alignment horizontal="center"/>
    </xf>
    <xf numFmtId="178" fontId="45" fillId="22" borderId="49" xfId="0" applyNumberFormat="1" applyFont="1" applyFill="1" applyBorder="1" applyAlignment="1">
      <alignment horizontal="center"/>
    </xf>
    <xf numFmtId="186" fontId="29" fillId="22" borderId="40" xfId="0" applyNumberFormat="1" applyFont="1" applyFill="1" applyBorder="1" applyAlignment="1">
      <alignment horizontal="center"/>
    </xf>
    <xf numFmtId="186" fontId="29" fillId="22" borderId="41" xfId="0" applyNumberFormat="1" applyFont="1" applyFill="1" applyBorder="1" applyAlignment="1">
      <alignment/>
    </xf>
    <xf numFmtId="177" fontId="29" fillId="0" borderId="31" xfId="0" applyNumberFormat="1" applyFont="1" applyFill="1" applyBorder="1" applyAlignment="1">
      <alignment horizontal="center"/>
    </xf>
    <xf numFmtId="201" fontId="29" fillId="0" borderId="32" xfId="0" applyNumberFormat="1" applyFont="1" applyFill="1" applyBorder="1" applyAlignment="1">
      <alignment horizontal="center"/>
    </xf>
    <xf numFmtId="201" fontId="29" fillId="0" borderId="75" xfId="0" applyNumberFormat="1" applyFont="1" applyFill="1" applyBorder="1" applyAlignment="1">
      <alignment horizontal="center"/>
    </xf>
    <xf numFmtId="177" fontId="29" fillId="0" borderId="34" xfId="0" applyNumberFormat="1" applyFont="1" applyFill="1" applyBorder="1" applyAlignment="1">
      <alignment horizontal="center"/>
    </xf>
    <xf numFmtId="201" fontId="29" fillId="0" borderId="35" xfId="0" applyNumberFormat="1" applyFont="1" applyFill="1" applyBorder="1" applyAlignment="1">
      <alignment horizontal="center"/>
    </xf>
    <xf numFmtId="201" fontId="29" fillId="0" borderId="37" xfId="0" applyNumberFormat="1" applyFont="1" applyFill="1" applyBorder="1" applyAlignment="1">
      <alignment horizontal="center"/>
    </xf>
    <xf numFmtId="0" fontId="46" fillId="22" borderId="104" xfId="0" applyFont="1" applyFill="1" applyBorder="1" applyAlignment="1">
      <alignment horizontal="center"/>
    </xf>
    <xf numFmtId="2" fontId="45" fillId="22" borderId="71" xfId="0" applyNumberFormat="1" applyFont="1" applyFill="1" applyBorder="1" applyAlignment="1">
      <alignment horizontal="center"/>
    </xf>
    <xf numFmtId="0" fontId="37" fillId="22" borderId="131" xfId="0" applyFont="1" applyFill="1" applyBorder="1" applyAlignment="1" quotePrefix="1">
      <alignment horizontal="center" vertical="center" wrapText="1"/>
    </xf>
    <xf numFmtId="0" fontId="40" fillId="22" borderId="132" xfId="0" applyFont="1" applyFill="1" applyBorder="1" applyAlignment="1">
      <alignment horizontal="center" vertical="center" wrapText="1"/>
    </xf>
    <xf numFmtId="3" fontId="40" fillId="22" borderId="133" xfId="192" applyNumberFormat="1" applyFont="1" applyFill="1" applyBorder="1" applyAlignment="1" applyProtection="1">
      <alignment horizontal="center"/>
      <protection/>
    </xf>
    <xf numFmtId="3" fontId="29" fillId="22" borderId="133" xfId="192" applyNumberFormat="1" applyFont="1" applyFill="1" applyBorder="1" applyAlignment="1" applyProtection="1">
      <alignment horizontal="center"/>
      <protection/>
    </xf>
    <xf numFmtId="3" fontId="29" fillId="22" borderId="134" xfId="192" applyNumberFormat="1" applyFont="1" applyFill="1" applyBorder="1" applyAlignment="1" applyProtection="1">
      <alignment horizontal="center"/>
      <protection/>
    </xf>
    <xf numFmtId="3" fontId="29" fillId="22" borderId="135" xfId="192" applyNumberFormat="1" applyFont="1" applyFill="1" applyBorder="1" applyAlignment="1" applyProtection="1">
      <alignment horizontal="center"/>
      <protection/>
    </xf>
    <xf numFmtId="3" fontId="29" fillId="22" borderId="136" xfId="192" applyNumberFormat="1" applyFont="1" applyFill="1" applyBorder="1" applyAlignment="1" applyProtection="1">
      <alignment horizontal="center"/>
      <protection/>
    </xf>
    <xf numFmtId="3" fontId="40" fillId="22" borderId="135" xfId="192" applyNumberFormat="1" applyFont="1" applyFill="1" applyBorder="1" applyAlignment="1" applyProtection="1">
      <alignment horizontal="center"/>
      <protection/>
    </xf>
    <xf numFmtId="3" fontId="40" fillId="22" borderId="137" xfId="192" applyNumberFormat="1" applyFont="1" applyFill="1" applyBorder="1" applyAlignment="1" applyProtection="1">
      <alignment horizontal="center"/>
      <protection/>
    </xf>
    <xf numFmtId="0" fontId="37" fillId="22" borderId="138" xfId="0" applyFont="1" applyFill="1" applyBorder="1" applyAlignment="1" quotePrefix="1">
      <alignment horizontal="center" vertical="center" wrapText="1"/>
    </xf>
    <xf numFmtId="0" fontId="40" fillId="22" borderId="139" xfId="0" applyFont="1" applyFill="1" applyBorder="1" applyAlignment="1">
      <alignment horizontal="center" vertical="center" wrapText="1"/>
    </xf>
    <xf numFmtId="3" fontId="40" fillId="22" borderId="140" xfId="192" applyNumberFormat="1" applyFont="1" applyFill="1" applyBorder="1" applyAlignment="1" applyProtection="1">
      <alignment horizontal="center"/>
      <protection/>
    </xf>
    <xf numFmtId="3" fontId="29" fillId="22" borderId="141" xfId="192" applyNumberFormat="1" applyFont="1" applyFill="1" applyBorder="1" applyAlignment="1" applyProtection="1">
      <alignment horizontal="center"/>
      <protection/>
    </xf>
    <xf numFmtId="3" fontId="29" fillId="22" borderId="142" xfId="192" applyNumberFormat="1" applyFont="1" applyFill="1" applyBorder="1" applyAlignment="1" applyProtection="1">
      <alignment horizontal="center"/>
      <protection/>
    </xf>
    <xf numFmtId="3" fontId="29" fillId="22" borderId="139" xfId="192" applyNumberFormat="1" applyFont="1" applyFill="1" applyBorder="1" applyAlignment="1" applyProtection="1">
      <alignment horizontal="center"/>
      <protection/>
    </xf>
    <xf numFmtId="3" fontId="40" fillId="22" borderId="143" xfId="192" applyNumberFormat="1" applyFont="1" applyFill="1" applyBorder="1" applyAlignment="1" applyProtection="1">
      <alignment horizontal="center"/>
      <protection/>
    </xf>
    <xf numFmtId="3" fontId="29" fillId="22" borderId="144" xfId="192" applyNumberFormat="1" applyFont="1" applyFill="1" applyBorder="1" applyAlignment="1">
      <alignment horizontal="center"/>
      <protection/>
    </xf>
    <xf numFmtId="3" fontId="29" fillId="22" borderId="145" xfId="192" applyNumberFormat="1" applyFont="1" applyFill="1" applyBorder="1" applyAlignment="1">
      <alignment horizontal="center"/>
      <protection/>
    </xf>
    <xf numFmtId="3" fontId="29" fillId="22" borderId="146" xfId="192" applyNumberFormat="1" applyFont="1" applyFill="1" applyBorder="1" applyAlignment="1">
      <alignment horizontal="center"/>
      <protection/>
    </xf>
    <xf numFmtId="3" fontId="29" fillId="22" borderId="146" xfId="192" applyNumberFormat="1" applyFont="1" applyFill="1" applyBorder="1" applyAlignment="1" applyProtection="1">
      <alignment horizontal="center"/>
      <protection/>
    </xf>
    <xf numFmtId="3" fontId="29" fillId="22" borderId="145" xfId="192" applyNumberFormat="1" applyFont="1" applyFill="1" applyBorder="1" applyAlignment="1" applyProtection="1">
      <alignment horizontal="center"/>
      <protection/>
    </xf>
    <xf numFmtId="3" fontId="40" fillId="22" borderId="145" xfId="192" applyNumberFormat="1" applyFont="1" applyFill="1" applyBorder="1" applyAlignment="1" applyProtection="1">
      <alignment horizontal="center"/>
      <protection/>
    </xf>
    <xf numFmtId="3" fontId="40" fillId="22" borderId="147" xfId="192" applyNumberFormat="1" applyFont="1" applyFill="1" applyBorder="1" applyAlignment="1" applyProtection="1">
      <alignment horizontal="center"/>
      <protection/>
    </xf>
    <xf numFmtId="188" fontId="24" fillId="22" borderId="40" xfId="0" applyNumberFormat="1" applyFont="1" applyFill="1" applyBorder="1" applyAlignment="1">
      <alignment horizontal="center" vertical="center" wrapText="1"/>
    </xf>
    <xf numFmtId="177" fontId="40" fillId="22" borderId="40" xfId="0" applyNumberFormat="1" applyFont="1" applyFill="1" applyBorder="1" applyAlignment="1">
      <alignment horizontal="center" vertical="center" wrapText="1"/>
    </xf>
    <xf numFmtId="178" fontId="29" fillId="0" borderId="55" xfId="0" applyNumberFormat="1" applyFont="1" applyFill="1" applyBorder="1" applyAlignment="1">
      <alignment horizontal="center"/>
    </xf>
    <xf numFmtId="178" fontId="29" fillId="0" borderId="41" xfId="0" applyNumberFormat="1" applyFont="1" applyFill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5" fillId="0" borderId="64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71" xfId="0" applyNumberFormat="1" applyFont="1" applyFill="1" applyBorder="1" applyAlignment="1" applyProtection="1">
      <alignment horizontal="center"/>
      <protection/>
    </xf>
    <xf numFmtId="3" fontId="5" fillId="0" borderId="70" xfId="0" applyNumberFormat="1" applyFont="1" applyFill="1" applyBorder="1" applyAlignment="1" applyProtection="1">
      <alignment horizontal="center"/>
      <protection/>
    </xf>
    <xf numFmtId="0" fontId="31" fillId="22" borderId="111" xfId="0" applyFont="1" applyFill="1" applyBorder="1" applyAlignment="1">
      <alignment/>
    </xf>
    <xf numFmtId="0" fontId="31" fillId="22" borderId="39" xfId="0" applyFont="1" applyFill="1" applyBorder="1" applyAlignment="1">
      <alignment/>
    </xf>
    <xf numFmtId="38" fontId="5" fillId="0" borderId="44" xfId="0" applyNumberFormat="1" applyFont="1" applyBorder="1" applyAlignment="1" applyProtection="1">
      <alignment horizontal="center"/>
      <protection/>
    </xf>
    <xf numFmtId="3" fontId="5" fillId="0" borderId="29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/>
    </xf>
    <xf numFmtId="177" fontId="49" fillId="22" borderId="56" xfId="0" applyNumberFormat="1" applyFont="1" applyFill="1" applyBorder="1" applyAlignment="1" applyProtection="1">
      <alignment horizontal="left" wrapText="1"/>
      <protection/>
    </xf>
    <xf numFmtId="40" fontId="5" fillId="0" borderId="44" xfId="0" applyNumberFormat="1" applyFont="1" applyBorder="1" applyAlignment="1" applyProtection="1">
      <alignment horizontal="center"/>
      <protection/>
    </xf>
    <xf numFmtId="40" fontId="5" fillId="0" borderId="56" xfId="0" applyNumberFormat="1" applyFont="1" applyBorder="1" applyAlignment="1" applyProtection="1">
      <alignment horizontal="center"/>
      <protection/>
    </xf>
    <xf numFmtId="40" fontId="5" fillId="0" borderId="69" xfId="0" applyNumberFormat="1" applyFont="1" applyBorder="1" applyAlignment="1" applyProtection="1">
      <alignment horizontal="center"/>
      <protection/>
    </xf>
    <xf numFmtId="40" fontId="5" fillId="0" borderId="52" xfId="0" applyNumberFormat="1" applyFont="1" applyBorder="1" applyAlignment="1" applyProtection="1">
      <alignment horizontal="center"/>
      <protection/>
    </xf>
    <xf numFmtId="0" fontId="51" fillId="22" borderId="58" xfId="0" applyFont="1" applyFill="1" applyBorder="1" applyAlignment="1">
      <alignment/>
    </xf>
    <xf numFmtId="0" fontId="31" fillId="22" borderId="25" xfId="0" applyFont="1" applyFill="1" applyBorder="1" applyAlignment="1">
      <alignment/>
    </xf>
    <xf numFmtId="40" fontId="5" fillId="0" borderId="41" xfId="0" applyNumberFormat="1" applyFont="1" applyBorder="1" applyAlignment="1" applyProtection="1">
      <alignment horizontal="center"/>
      <protection/>
    </xf>
    <xf numFmtId="40" fontId="5" fillId="0" borderId="49" xfId="0" applyNumberFormat="1" applyFont="1" applyBorder="1" applyAlignment="1" applyProtection="1">
      <alignment horizontal="center"/>
      <protection/>
    </xf>
    <xf numFmtId="188" fontId="45" fillId="37" borderId="68" xfId="0" applyNumberFormat="1" applyFont="1" applyFill="1" applyBorder="1" applyAlignment="1">
      <alignment horizontal="center"/>
    </xf>
    <xf numFmtId="3" fontId="45" fillId="37" borderId="34" xfId="0" applyNumberFormat="1" applyFont="1" applyFill="1" applyBorder="1" applyAlignment="1">
      <alignment horizontal="center"/>
    </xf>
    <xf numFmtId="3" fontId="45" fillId="37" borderId="35" xfId="0" applyNumberFormat="1" applyFont="1" applyFill="1" applyBorder="1" applyAlignment="1">
      <alignment horizontal="center"/>
    </xf>
    <xf numFmtId="3" fontId="45" fillId="37" borderId="37" xfId="0" applyNumberFormat="1" applyFont="1" applyFill="1" applyBorder="1" applyAlignment="1">
      <alignment horizontal="center"/>
    </xf>
    <xf numFmtId="186" fontId="40" fillId="0" borderId="44" xfId="0" applyNumberFormat="1" applyFont="1" applyFill="1" applyBorder="1" applyAlignment="1">
      <alignment horizontal="center"/>
    </xf>
    <xf numFmtId="186" fontId="40" fillId="0" borderId="49" xfId="0" applyNumberFormat="1" applyFont="1" applyFill="1" applyBorder="1" applyAlignment="1">
      <alignment horizontal="center"/>
    </xf>
    <xf numFmtId="178" fontId="0" fillId="0" borderId="45" xfId="0" applyNumberFormat="1" applyFont="1" applyFill="1" applyBorder="1" applyAlignment="1">
      <alignment horizontal="center"/>
    </xf>
    <xf numFmtId="178" fontId="29" fillId="22" borderId="32" xfId="0" applyNumberFormat="1" applyFont="1" applyFill="1" applyBorder="1" applyAlignment="1">
      <alignment horizontal="center"/>
    </xf>
    <xf numFmtId="178" fontId="0" fillId="0" borderId="46" xfId="0" applyNumberFormat="1" applyFont="1" applyFill="1" applyBorder="1" applyAlignment="1">
      <alignment horizontal="center"/>
    </xf>
    <xf numFmtId="178" fontId="0" fillId="0" borderId="110" xfId="0" applyNumberFormat="1" applyFont="1" applyFill="1" applyBorder="1" applyAlignment="1">
      <alignment horizontal="center"/>
    </xf>
    <xf numFmtId="178" fontId="0" fillId="0" borderId="35" xfId="0" applyNumberFormat="1" applyFont="1" applyFill="1" applyBorder="1" applyAlignment="1">
      <alignment horizontal="center"/>
    </xf>
    <xf numFmtId="178" fontId="0" fillId="0" borderId="109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90" fontId="32" fillId="0" borderId="0" xfId="0" applyNumberFormat="1" applyFont="1" applyFill="1" applyBorder="1" applyAlignment="1" quotePrefix="1">
      <alignment/>
    </xf>
    <xf numFmtId="0" fontId="2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7" fontId="40" fillId="0" borderId="0" xfId="0" applyNumberFormat="1" applyFont="1" applyFill="1" applyBorder="1" applyAlignment="1">
      <alignment horizontal="center" vertical="center"/>
    </xf>
    <xf numFmtId="184" fontId="40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91" fontId="40" fillId="0" borderId="42" xfId="0" applyNumberFormat="1" applyFont="1" applyFill="1" applyBorder="1" applyAlignment="1">
      <alignment horizontal="center"/>
    </xf>
    <xf numFmtId="191" fontId="40" fillId="0" borderId="47" xfId="0" applyNumberFormat="1" applyFont="1" applyFill="1" applyBorder="1" applyAlignment="1">
      <alignment horizontal="center"/>
    </xf>
    <xf numFmtId="191" fontId="40" fillId="22" borderId="47" xfId="0" applyNumberFormat="1" applyFont="1" applyFill="1" applyBorder="1" applyAlignment="1">
      <alignment horizontal="center"/>
    </xf>
    <xf numFmtId="191" fontId="40" fillId="22" borderId="68" xfId="0" applyNumberFormat="1" applyFont="1" applyFill="1" applyBorder="1" applyAlignment="1">
      <alignment horizontal="center"/>
    </xf>
    <xf numFmtId="0" fontId="29" fillId="22" borderId="38" xfId="0" applyFont="1" applyFill="1" applyBorder="1" applyAlignment="1" quotePrefix="1">
      <alignment horizontal="left" vertical="center"/>
    </xf>
    <xf numFmtId="0" fontId="29" fillId="22" borderId="31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left" vertical="center" indent="1"/>
    </xf>
    <xf numFmtId="0" fontId="29" fillId="22" borderId="73" xfId="0" applyFont="1" applyFill="1" applyBorder="1" applyAlignment="1">
      <alignment vertical="center"/>
    </xf>
    <xf numFmtId="0" fontId="29" fillId="22" borderId="22" xfId="0" applyFont="1" applyFill="1" applyBorder="1" applyAlignment="1">
      <alignment vertical="center"/>
    </xf>
    <xf numFmtId="0" fontId="29" fillId="22" borderId="148" xfId="0" applyFont="1" applyFill="1" applyBorder="1" applyAlignment="1">
      <alignment vertical="center"/>
    </xf>
    <xf numFmtId="0" fontId="29" fillId="22" borderId="73" xfId="0" applyFont="1" applyFill="1" applyBorder="1" applyAlignment="1">
      <alignment horizontal="left" vertical="center" indent="1"/>
    </xf>
    <xf numFmtId="0" fontId="31" fillId="22" borderId="31" xfId="0" applyFont="1" applyFill="1" applyBorder="1" applyAlignment="1">
      <alignment vertical="center"/>
    </xf>
    <xf numFmtId="0" fontId="44" fillId="22" borderId="31" xfId="0" applyFont="1" applyFill="1" applyBorder="1" applyAlignment="1">
      <alignment horizontal="left" vertical="center"/>
    </xf>
    <xf numFmtId="178" fontId="29" fillId="22" borderId="31" xfId="196" applyNumberFormat="1" applyFont="1" applyFill="1" applyBorder="1" applyAlignment="1">
      <alignment horizontal="center"/>
    </xf>
    <xf numFmtId="178" fontId="29" fillId="22" borderId="148" xfId="196" applyNumberFormat="1" applyFont="1" applyFill="1" applyBorder="1" applyAlignment="1">
      <alignment horizontal="center"/>
    </xf>
    <xf numFmtId="0" fontId="44" fillId="22" borderId="26" xfId="0" applyFont="1" applyFill="1" applyBorder="1" applyAlignment="1">
      <alignment horizontal="left" vertical="center"/>
    </xf>
    <xf numFmtId="179" fontId="31" fillId="22" borderId="34" xfId="0" applyNumberFormat="1" applyFont="1" applyFill="1" applyBorder="1" applyAlignment="1" applyProtection="1">
      <alignment horizontal="left"/>
      <protection/>
    </xf>
    <xf numFmtId="178" fontId="29" fillId="22" borderId="73" xfId="196" applyNumberFormat="1" applyFont="1" applyFill="1" applyBorder="1" applyAlignment="1">
      <alignment horizontal="center"/>
    </xf>
    <xf numFmtId="0" fontId="44" fillId="22" borderId="73" xfId="0" applyFont="1" applyFill="1" applyBorder="1" applyAlignment="1">
      <alignment horizontal="left" vertical="center"/>
    </xf>
    <xf numFmtId="0" fontId="31" fillId="22" borderId="73" xfId="0" applyFont="1" applyFill="1" applyBorder="1" applyAlignment="1">
      <alignment horizontal="left" vertical="center"/>
    </xf>
    <xf numFmtId="3" fontId="29" fillId="0" borderId="44" xfId="0" applyNumberFormat="1" applyFont="1" applyFill="1" applyBorder="1" applyAlignment="1">
      <alignment horizontal="center"/>
    </xf>
    <xf numFmtId="3" fontId="29" fillId="0" borderId="76" xfId="0" applyNumberFormat="1" applyFont="1" applyFill="1" applyBorder="1" applyAlignment="1">
      <alignment horizontal="center"/>
    </xf>
    <xf numFmtId="181" fontId="40" fillId="22" borderId="86" xfId="192" applyNumberFormat="1" applyFont="1" applyFill="1" applyBorder="1" applyAlignment="1" applyProtection="1">
      <alignment horizontal="center"/>
      <protection/>
    </xf>
    <xf numFmtId="181" fontId="40" fillId="22" borderId="87" xfId="192" applyNumberFormat="1" applyFont="1" applyFill="1" applyBorder="1" applyAlignment="1" applyProtection="1">
      <alignment horizontal="center"/>
      <protection/>
    </xf>
    <xf numFmtId="178" fontId="29" fillId="0" borderId="54" xfId="0" applyNumberFormat="1" applyFont="1" applyFill="1" applyBorder="1" applyAlignment="1">
      <alignment horizontal="center"/>
    </xf>
    <xf numFmtId="177" fontId="29" fillId="0" borderId="44" xfId="198" applyNumberFormat="1" applyFont="1" applyBorder="1" applyAlignment="1">
      <alignment horizontal="center"/>
    </xf>
    <xf numFmtId="177" fontId="29" fillId="0" borderId="76" xfId="198" applyNumberFormat="1" applyFont="1" applyBorder="1" applyAlignment="1">
      <alignment horizontal="center"/>
    </xf>
    <xf numFmtId="0" fontId="45" fillId="22" borderId="59" xfId="0" applyFont="1" applyFill="1" applyBorder="1" applyAlignment="1">
      <alignment horizontal="center"/>
    </xf>
    <xf numFmtId="0" fontId="70" fillId="22" borderId="56" xfId="0" applyFont="1" applyFill="1" applyBorder="1" applyAlignment="1" quotePrefix="1">
      <alignment vertical="center" wrapText="1"/>
    </xf>
    <xf numFmtId="0" fontId="70" fillId="22" borderId="41" xfId="0" applyFont="1" applyFill="1" applyBorder="1" applyAlignment="1">
      <alignment vertical="center" wrapText="1"/>
    </xf>
    <xf numFmtId="0" fontId="29" fillId="22" borderId="41" xfId="0" applyFont="1" applyFill="1" applyBorder="1" applyAlignment="1" quotePrefix="1">
      <alignment horizontal="center"/>
    </xf>
    <xf numFmtId="3" fontId="29" fillId="22" borderId="41" xfId="0" applyNumberFormat="1" applyFont="1" applyFill="1" applyBorder="1" applyAlignment="1">
      <alignment horizontal="center"/>
    </xf>
    <xf numFmtId="211" fontId="29" fillId="0" borderId="58" xfId="0" applyNumberFormat="1" applyFont="1" applyFill="1" applyBorder="1" applyAlignment="1">
      <alignment horizontal="center"/>
    </xf>
    <xf numFmtId="211" fontId="29" fillId="0" borderId="68" xfId="0" applyNumberFormat="1" applyFont="1" applyFill="1" applyBorder="1" applyAlignment="1">
      <alignment horizontal="center"/>
    </xf>
    <xf numFmtId="211" fontId="29" fillId="0" borderId="69" xfId="0" applyNumberFormat="1" applyFont="1" applyFill="1" applyBorder="1" applyAlignment="1">
      <alignment horizontal="center"/>
    </xf>
    <xf numFmtId="0" fontId="31" fillId="22" borderId="76" xfId="0" applyFont="1" applyFill="1" applyBorder="1" applyAlignment="1">
      <alignment/>
    </xf>
    <xf numFmtId="3" fontId="29" fillId="22" borderId="110" xfId="0" applyNumberFormat="1" applyFont="1" applyFill="1" applyBorder="1" applyAlignment="1" applyProtection="1">
      <alignment horizontal="center"/>
      <protection/>
    </xf>
    <xf numFmtId="3" fontId="29" fillId="22" borderId="41" xfId="0" applyNumberFormat="1" applyFont="1" applyFill="1" applyBorder="1" applyAlignment="1" applyProtection="1">
      <alignment horizontal="center"/>
      <protection/>
    </xf>
    <xf numFmtId="3" fontId="29" fillId="22" borderId="59" xfId="0" applyNumberFormat="1" applyFont="1" applyFill="1" applyBorder="1" applyAlignment="1" applyProtection="1">
      <alignment horizontal="center"/>
      <protection/>
    </xf>
    <xf numFmtId="0" fontId="67" fillId="22" borderId="104" xfId="0" applyFont="1" applyFill="1" applyBorder="1" applyAlignment="1">
      <alignment horizontal="center"/>
    </xf>
    <xf numFmtId="0" fontId="67" fillId="22" borderId="58" xfId="0" applyFont="1" applyFill="1" applyBorder="1" applyAlignment="1">
      <alignment horizontal="center"/>
    </xf>
    <xf numFmtId="0" fontId="29" fillId="22" borderId="69" xfId="0" applyFont="1" applyFill="1" applyBorder="1" applyAlignment="1">
      <alignment horizontal="center" vertical="center"/>
    </xf>
    <xf numFmtId="211" fontId="29" fillId="22" borderId="49" xfId="0" applyNumberFormat="1" applyFont="1" applyFill="1" applyBorder="1" applyAlignment="1" applyProtection="1">
      <alignment horizontal="center"/>
      <protection/>
    </xf>
    <xf numFmtId="211" fontId="29" fillId="22" borderId="52" xfId="0" applyNumberFormat="1" applyFont="1" applyFill="1" applyBorder="1" applyAlignment="1" applyProtection="1">
      <alignment horizontal="center"/>
      <protection/>
    </xf>
    <xf numFmtId="0" fontId="29" fillId="22" borderId="109" xfId="0" applyFont="1" applyFill="1" applyBorder="1" applyAlignment="1">
      <alignment vertical="center"/>
    </xf>
    <xf numFmtId="0" fontId="46" fillId="22" borderId="68" xfId="0" applyFont="1" applyFill="1" applyBorder="1" applyAlignment="1">
      <alignment horizontal="center"/>
    </xf>
    <xf numFmtId="2" fontId="37" fillId="22" borderId="54" xfId="0" applyNumberFormat="1" applyFont="1" applyFill="1" applyBorder="1" applyAlignment="1">
      <alignment horizontal="center" wrapText="1"/>
    </xf>
    <xf numFmtId="2" fontId="37" fillId="22" borderId="40" xfId="0" applyNumberFormat="1" applyFont="1" applyFill="1" applyBorder="1" applyAlignment="1">
      <alignment horizontal="center" vertical="center"/>
    </xf>
    <xf numFmtId="0" fontId="31" fillId="22" borderId="58" xfId="0" applyFont="1" applyFill="1" applyBorder="1" applyAlignment="1">
      <alignment/>
    </xf>
    <xf numFmtId="0" fontId="33" fillId="22" borderId="58" xfId="0" applyFont="1" applyFill="1" applyBorder="1" applyAlignment="1">
      <alignment/>
    </xf>
    <xf numFmtId="0" fontId="31" fillId="22" borderId="80" xfId="0" applyFont="1" applyFill="1" applyBorder="1" applyAlignment="1">
      <alignment/>
    </xf>
    <xf numFmtId="0" fontId="40" fillId="22" borderId="58" xfId="0" applyFont="1" applyFill="1" applyBorder="1" applyAlignment="1">
      <alignment horizontal="center"/>
    </xf>
    <xf numFmtId="3" fontId="29" fillId="22" borderId="109" xfId="0" applyNumberFormat="1" applyFont="1" applyFill="1" applyBorder="1" applyAlignment="1" applyProtection="1">
      <alignment horizontal="center"/>
      <protection/>
    </xf>
    <xf numFmtId="3" fontId="29" fillId="22" borderId="109" xfId="196" applyNumberFormat="1" applyFont="1" applyFill="1" applyBorder="1" applyAlignment="1">
      <alignment horizontal="center"/>
    </xf>
    <xf numFmtId="0" fontId="46" fillId="22" borderId="80" xfId="0" applyFont="1" applyFill="1" applyBorder="1" applyAlignment="1">
      <alignment/>
    </xf>
    <xf numFmtId="0" fontId="46" fillId="22" borderId="72" xfId="0" applyFont="1" applyFill="1" applyBorder="1" applyAlignment="1">
      <alignment/>
    </xf>
    <xf numFmtId="0" fontId="32" fillId="22" borderId="110" xfId="0" applyFont="1" applyFill="1" applyBorder="1" applyAlignment="1">
      <alignment horizontal="center"/>
    </xf>
    <xf numFmtId="0" fontId="32" fillId="22" borderId="149" xfId="0" applyFont="1" applyFill="1" applyBorder="1" applyAlignment="1">
      <alignment horizontal="center"/>
    </xf>
    <xf numFmtId="0" fontId="46" fillId="22" borderId="74" xfId="0" applyFont="1" applyFill="1" applyBorder="1" applyAlignment="1">
      <alignment/>
    </xf>
    <xf numFmtId="0" fontId="46" fillId="22" borderId="112" xfId="0" applyFont="1" applyFill="1" applyBorder="1" applyAlignment="1">
      <alignment/>
    </xf>
    <xf numFmtId="0" fontId="32" fillId="22" borderId="114" xfId="0" applyFont="1" applyFill="1" applyBorder="1" applyAlignment="1">
      <alignment horizontal="center"/>
    </xf>
    <xf numFmtId="182" fontId="29" fillId="22" borderId="42" xfId="0" applyNumberFormat="1" applyFont="1" applyFill="1" applyBorder="1" applyAlignment="1">
      <alignment horizontal="center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9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17" fontId="40" fillId="22" borderId="79" xfId="0" applyNumberFormat="1" applyFont="1" applyFill="1" applyBorder="1" applyAlignment="1" quotePrefix="1">
      <alignment vertical="center"/>
    </xf>
    <xf numFmtId="17" fontId="40" fillId="22" borderId="54" xfId="0" applyNumberFormat="1" applyFont="1" applyFill="1" applyBorder="1" applyAlignment="1" quotePrefix="1">
      <alignment vertical="center"/>
    </xf>
    <xf numFmtId="0" fontId="37" fillId="22" borderId="40" xfId="0" applyFont="1" applyFill="1" applyBorder="1" applyAlignment="1">
      <alignment vertical="center"/>
    </xf>
    <xf numFmtId="0" fontId="40" fillId="22" borderId="28" xfId="0" applyFont="1" applyFill="1" applyBorder="1" applyAlignment="1">
      <alignment vertical="center"/>
    </xf>
    <xf numFmtId="0" fontId="40" fillId="22" borderId="43" xfId="0" applyFont="1" applyFill="1" applyBorder="1" applyAlignment="1">
      <alignment vertical="center"/>
    </xf>
    <xf numFmtId="0" fontId="32" fillId="22" borderId="38" xfId="0" applyFont="1" applyFill="1" applyBorder="1" applyAlignment="1">
      <alignment vertical="center"/>
    </xf>
    <xf numFmtId="0" fontId="32" fillId="0" borderId="110" xfId="0" applyFont="1" applyBorder="1" applyAlignment="1">
      <alignment vertical="center"/>
    </xf>
    <xf numFmtId="0" fontId="29" fillId="22" borderId="47" xfId="0" applyFont="1" applyFill="1" applyBorder="1" applyAlignment="1">
      <alignment horizontal="left"/>
    </xf>
    <xf numFmtId="0" fontId="29" fillId="22" borderId="68" xfId="0" applyFont="1" applyFill="1" applyBorder="1" applyAlignment="1">
      <alignment horizontal="left"/>
    </xf>
    <xf numFmtId="0" fontId="29" fillId="22" borderId="104" xfId="0" applyFont="1" applyFill="1" applyBorder="1" applyAlignment="1">
      <alignment/>
    </xf>
    <xf numFmtId="3" fontId="40" fillId="22" borderId="40" xfId="0" applyNumberFormat="1" applyFont="1" applyFill="1" applyBorder="1" applyAlignment="1" applyProtection="1">
      <alignment horizontal="center" vertical="center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/>
    </xf>
    <xf numFmtId="3" fontId="40" fillId="22" borderId="150" xfId="0" applyNumberFormat="1" applyFont="1" applyFill="1" applyBorder="1" applyAlignment="1" applyProtection="1">
      <alignment horizontal="center" vertical="center"/>
      <protection/>
    </xf>
    <xf numFmtId="3" fontId="40" fillId="22" borderId="23" xfId="0" applyNumberFormat="1" applyFont="1" applyFill="1" applyBorder="1" applyAlignment="1" applyProtection="1">
      <alignment horizontal="center" vertical="center"/>
      <protection/>
    </xf>
    <xf numFmtId="3" fontId="29" fillId="22" borderId="74" xfId="0" applyNumberFormat="1" applyFont="1" applyFill="1" applyBorder="1" applyAlignment="1" applyProtection="1">
      <alignment horizontal="center" vertical="center"/>
      <protection/>
    </xf>
    <xf numFmtId="3" fontId="29" fillId="22" borderId="32" xfId="0" applyNumberFormat="1" applyFont="1" applyFill="1" applyBorder="1" applyAlignment="1" applyProtection="1">
      <alignment horizontal="center" vertical="center"/>
      <protection/>
    </xf>
    <xf numFmtId="3" fontId="29" fillId="22" borderId="112" xfId="0" applyNumberFormat="1" applyFont="1" applyFill="1" applyBorder="1" applyAlignment="1" applyProtection="1">
      <alignment horizontal="center" vertical="center"/>
      <protection/>
    </xf>
    <xf numFmtId="3" fontId="29" fillId="22" borderId="23" xfId="0" applyNumberFormat="1" applyFont="1" applyFill="1" applyBorder="1" applyAlignment="1" applyProtection="1">
      <alignment horizontal="center" vertical="center"/>
      <protection/>
    </xf>
    <xf numFmtId="182" fontId="40" fillId="22" borderId="54" xfId="0" applyNumberFormat="1" applyFont="1" applyFill="1" applyBorder="1" applyAlignment="1" applyProtection="1">
      <alignment horizontal="center" vertical="center"/>
      <protection/>
    </xf>
    <xf numFmtId="182" fontId="40" fillId="22" borderId="39" xfId="0" applyNumberFormat="1" applyFont="1" applyFill="1" applyBorder="1" applyAlignment="1" applyProtection="1">
      <alignment horizontal="center" vertical="center"/>
      <protection/>
    </xf>
    <xf numFmtId="182" fontId="40" fillId="22" borderId="150" xfId="0" applyNumberFormat="1" applyFont="1" applyFill="1" applyBorder="1" applyAlignment="1" applyProtection="1">
      <alignment horizontal="center" vertical="center"/>
      <protection/>
    </xf>
    <xf numFmtId="182" fontId="40" fillId="22" borderId="23" xfId="0" applyNumberFormat="1" applyFont="1" applyFill="1" applyBorder="1" applyAlignment="1" applyProtection="1">
      <alignment horizontal="center" vertical="center"/>
      <protection/>
    </xf>
    <xf numFmtId="182" fontId="29" fillId="22" borderId="74" xfId="0" applyNumberFormat="1" applyFont="1" applyFill="1" applyBorder="1" applyAlignment="1" applyProtection="1">
      <alignment horizontal="center" vertical="center"/>
      <protection/>
    </xf>
    <xf numFmtId="182" fontId="29" fillId="22" borderId="32" xfId="0" applyNumberFormat="1" applyFont="1" applyFill="1" applyBorder="1" applyAlignment="1" applyProtection="1">
      <alignment horizontal="center" vertical="center"/>
      <protection/>
    </xf>
    <xf numFmtId="182" fontId="29" fillId="22" borderId="112" xfId="0" applyNumberFormat="1" applyFont="1" applyFill="1" applyBorder="1" applyAlignment="1" applyProtection="1">
      <alignment horizontal="center" vertical="center"/>
      <protection/>
    </xf>
    <xf numFmtId="182" fontId="29" fillId="22" borderId="23" xfId="0" applyNumberFormat="1" applyFont="1" applyFill="1" applyBorder="1" applyAlignment="1" applyProtection="1">
      <alignment horizontal="center" vertical="center"/>
      <protection/>
    </xf>
    <xf numFmtId="3" fontId="29" fillId="22" borderId="32" xfId="196" applyNumberFormat="1" applyFont="1" applyFill="1" applyBorder="1" applyAlignment="1">
      <alignment horizontal="center"/>
    </xf>
    <xf numFmtId="0" fontId="40" fillId="22" borderId="77" xfId="0" applyFont="1" applyFill="1" applyBorder="1" applyAlignment="1">
      <alignment/>
    </xf>
    <xf numFmtId="0" fontId="29" fillId="22" borderId="114" xfId="196" applyNumberFormat="1" applyFont="1" applyFill="1" applyBorder="1" applyAlignment="1">
      <alignment horizontal="center"/>
    </xf>
    <xf numFmtId="182" fontId="29" fillId="22" borderId="78" xfId="0" applyNumberFormat="1" applyFont="1" applyFill="1" applyBorder="1" applyAlignment="1">
      <alignment horizontal="center"/>
    </xf>
    <xf numFmtId="0" fontId="40" fillId="22" borderId="44" xfId="0" applyFont="1" applyFill="1" applyBorder="1" applyAlignment="1">
      <alignment vertical="center"/>
    </xf>
    <xf numFmtId="181" fontId="40" fillId="22" borderId="44" xfId="196" applyNumberFormat="1" applyFont="1" applyFill="1" applyBorder="1" applyAlignment="1">
      <alignment vertical="center"/>
    </xf>
    <xf numFmtId="0" fontId="40" fillId="22" borderId="49" xfId="0" applyFont="1" applyFill="1" applyBorder="1" applyAlignment="1">
      <alignment vertical="center" wrapText="1"/>
    </xf>
    <xf numFmtId="181" fontId="40" fillId="22" borderId="49" xfId="196" applyNumberFormat="1" applyFont="1" applyFill="1" applyBorder="1" applyAlignment="1">
      <alignment vertical="center"/>
    </xf>
    <xf numFmtId="0" fontId="31" fillId="22" borderId="49" xfId="0" applyFont="1" applyFill="1" applyBorder="1" applyAlignment="1">
      <alignment horizontal="left" vertical="center" wrapText="1"/>
    </xf>
    <xf numFmtId="181" fontId="29" fillId="22" borderId="49" xfId="196" applyNumberFormat="1" applyFont="1" applyFill="1" applyBorder="1" applyAlignment="1">
      <alignment vertical="center"/>
    </xf>
    <xf numFmtId="0" fontId="44" fillId="22" borderId="49" xfId="0" applyFont="1" applyFill="1" applyBorder="1" applyAlignment="1">
      <alignment horizontal="left" vertical="center" wrapText="1"/>
    </xf>
    <xf numFmtId="0" fontId="31" fillId="22" borderId="49" xfId="0" applyFont="1" applyFill="1" applyBorder="1" applyAlignment="1" quotePrefix="1">
      <alignment horizontal="left" vertical="justify" wrapText="1"/>
    </xf>
    <xf numFmtId="0" fontId="31" fillId="22" borderId="49" xfId="0" applyFont="1" applyFill="1" applyBorder="1" applyAlignment="1" quotePrefix="1">
      <alignment horizontal="left" wrapText="1"/>
    </xf>
    <xf numFmtId="0" fontId="40" fillId="22" borderId="49" xfId="0" applyFont="1" applyFill="1" applyBorder="1" applyAlignment="1" quotePrefix="1">
      <alignment horizontal="left" wrapText="1"/>
    </xf>
    <xf numFmtId="0" fontId="29" fillId="22" borderId="49" xfId="0" applyFont="1" applyFill="1" applyBorder="1" applyAlignment="1">
      <alignment horizontal="left" wrapText="1"/>
    </xf>
    <xf numFmtId="0" fontId="29" fillId="22" borderId="49" xfId="0" applyFont="1" applyFill="1" applyBorder="1" applyAlignment="1" quotePrefix="1">
      <alignment horizontal="left" wrapText="1"/>
    </xf>
    <xf numFmtId="0" fontId="40" fillId="22" borderId="49" xfId="0" applyFont="1" applyFill="1" applyBorder="1" applyAlignment="1">
      <alignment horizontal="left" wrapText="1"/>
    </xf>
    <xf numFmtId="0" fontId="40" fillId="22" borderId="49" xfId="0" applyFont="1" applyFill="1" applyBorder="1" applyAlignment="1">
      <alignment wrapText="1"/>
    </xf>
    <xf numFmtId="0" fontId="40" fillId="22" borderId="49" xfId="0" applyFont="1" applyFill="1" applyBorder="1" applyAlignment="1">
      <alignment horizontal="justify" wrapText="1"/>
    </xf>
    <xf numFmtId="0" fontId="29" fillId="22" borderId="49" xfId="0" applyFont="1" applyFill="1" applyBorder="1" applyAlignment="1" quotePrefix="1">
      <alignment horizontal="left" vertical="top" wrapText="1"/>
    </xf>
    <xf numFmtId="0" fontId="40" fillId="22" borderId="49" xfId="0" applyFont="1" applyFill="1" applyBorder="1" applyAlignment="1" quotePrefix="1">
      <alignment horizontal="left" vertical="top" wrapText="1"/>
    </xf>
    <xf numFmtId="181" fontId="29" fillId="0" borderId="49" xfId="196" applyNumberFormat="1" applyFont="1" applyFill="1" applyBorder="1" applyAlignment="1">
      <alignment vertical="center"/>
    </xf>
    <xf numFmtId="0" fontId="40" fillId="0" borderId="49" xfId="0" applyFont="1" applyFill="1" applyBorder="1" applyAlignment="1" quotePrefix="1">
      <alignment horizontal="left" vertical="top" wrapText="1"/>
    </xf>
    <xf numFmtId="0" fontId="29" fillId="22" borderId="49" xfId="0" applyFont="1" applyFill="1" applyBorder="1" applyAlignment="1" quotePrefix="1">
      <alignment horizontal="left" vertical="top"/>
    </xf>
    <xf numFmtId="0" fontId="31" fillId="22" borderId="69" xfId="0" applyFont="1" applyFill="1" applyBorder="1" applyAlignment="1">
      <alignment horizontal="left"/>
    </xf>
    <xf numFmtId="181" fontId="31" fillId="22" borderId="69" xfId="0" applyNumberFormat="1" applyFont="1" applyFill="1" applyBorder="1" applyAlignment="1">
      <alignment vertical="center"/>
    </xf>
    <xf numFmtId="182" fontId="29" fillId="22" borderId="44" xfId="0" applyNumberFormat="1" applyFont="1" applyFill="1" applyBorder="1" applyAlignment="1" applyProtection="1">
      <alignment horizontal="center" vertical="center"/>
      <protection/>
    </xf>
    <xf numFmtId="182" fontId="29" fillId="22" borderId="49" xfId="0" applyNumberFormat="1" applyFont="1" applyFill="1" applyBorder="1" applyAlignment="1" applyProtection="1">
      <alignment horizontal="center" vertical="center"/>
      <protection/>
    </xf>
    <xf numFmtId="182" fontId="29" fillId="22" borderId="69" xfId="0" applyNumberFormat="1" applyFont="1" applyFill="1" applyBorder="1" applyAlignment="1" applyProtection="1">
      <alignment horizontal="center" vertical="center"/>
      <protection/>
    </xf>
    <xf numFmtId="3" fontId="40" fillId="22" borderId="23" xfId="196" applyNumberFormat="1" applyFont="1" applyFill="1" applyBorder="1" applyAlignment="1">
      <alignment horizontal="center"/>
    </xf>
    <xf numFmtId="3" fontId="29" fillId="22" borderId="150" xfId="0" applyNumberFormat="1" applyFont="1" applyFill="1" applyBorder="1" applyAlignment="1">
      <alignment/>
    </xf>
    <xf numFmtId="3" fontId="29" fillId="22" borderId="74" xfId="196" applyNumberFormat="1" applyFont="1" applyFill="1" applyBorder="1" applyAlignment="1">
      <alignment horizontal="center"/>
    </xf>
    <xf numFmtId="3" fontId="29" fillId="22" borderId="35" xfId="196" applyNumberFormat="1" applyFont="1" applyFill="1" applyBorder="1" applyAlignment="1">
      <alignment horizontal="center"/>
    </xf>
    <xf numFmtId="3" fontId="29" fillId="22" borderId="151" xfId="0" applyNumberFormat="1" applyFont="1" applyFill="1" applyBorder="1" applyAlignment="1">
      <alignment/>
    </xf>
    <xf numFmtId="3" fontId="40" fillId="22" borderId="23" xfId="0" applyNumberFormat="1" applyFont="1" applyFill="1" applyBorder="1" applyAlignment="1">
      <alignment horizontal="center"/>
    </xf>
    <xf numFmtId="3" fontId="29" fillId="22" borderId="74" xfId="0" applyNumberFormat="1" applyFont="1" applyFill="1" applyBorder="1" applyAlignment="1">
      <alignment horizontal="center"/>
    </xf>
    <xf numFmtId="3" fontId="29" fillId="22" borderId="151" xfId="196" applyNumberFormat="1" applyFont="1" applyFill="1" applyBorder="1" applyAlignment="1">
      <alignment horizontal="center"/>
    </xf>
    <xf numFmtId="3" fontId="40" fillId="22" borderId="74" xfId="0" applyNumberFormat="1" applyFont="1" applyFill="1" applyBorder="1" applyAlignment="1">
      <alignment horizontal="center"/>
    </xf>
    <xf numFmtId="3" fontId="29" fillId="22" borderId="112" xfId="196" applyNumberFormat="1" applyFont="1" applyFill="1" applyBorder="1" applyAlignment="1">
      <alignment horizontal="center"/>
    </xf>
    <xf numFmtId="3" fontId="40" fillId="22" borderId="27" xfId="0" applyNumberFormat="1" applyFont="1" applyFill="1" applyBorder="1" applyAlignment="1">
      <alignment horizontal="center"/>
    </xf>
    <xf numFmtId="3" fontId="40" fillId="22" borderId="32" xfId="0" applyNumberFormat="1" applyFont="1" applyFill="1" applyBorder="1" applyAlignment="1">
      <alignment horizontal="center"/>
    </xf>
    <xf numFmtId="2" fontId="31" fillId="22" borderId="0" xfId="196" applyNumberFormat="1" applyFont="1" applyFill="1" applyAlignment="1">
      <alignment/>
    </xf>
    <xf numFmtId="178" fontId="45" fillId="22" borderId="104" xfId="0" applyNumberFormat="1" applyFont="1" applyFill="1" applyBorder="1" applyAlignment="1">
      <alignment horizontal="center"/>
    </xf>
    <xf numFmtId="0" fontId="44" fillId="22" borderId="40" xfId="0" applyFont="1" applyFill="1" applyBorder="1" applyAlignment="1">
      <alignment horizontal="center"/>
    </xf>
    <xf numFmtId="0" fontId="44" fillId="22" borderId="51" xfId="0" applyFont="1" applyFill="1" applyBorder="1" applyAlignment="1" quotePrefix="1">
      <alignment horizontal="center"/>
    </xf>
    <xf numFmtId="182" fontId="29" fillId="22" borderId="55" xfId="0" applyNumberFormat="1" applyFont="1" applyFill="1" applyBorder="1" applyAlignment="1">
      <alignment horizontal="center"/>
    </xf>
    <xf numFmtId="4" fontId="29" fillId="22" borderId="56" xfId="0" applyNumberFormat="1" applyFont="1" applyFill="1" applyBorder="1" applyAlignment="1">
      <alignment horizontal="center"/>
    </xf>
    <xf numFmtId="4" fontId="29" fillId="22" borderId="52" xfId="0" applyNumberFormat="1" applyFont="1" applyFill="1" applyBorder="1" applyAlignment="1">
      <alignment horizontal="center"/>
    </xf>
    <xf numFmtId="177" fontId="51" fillId="0" borderId="46" xfId="196" applyNumberFormat="1" applyFont="1" applyFill="1" applyBorder="1" applyAlignment="1">
      <alignment horizontal="center"/>
    </xf>
    <xf numFmtId="177" fontId="51" fillId="0" borderId="75" xfId="196" applyNumberFormat="1" applyFont="1" applyFill="1" applyBorder="1" applyAlignment="1">
      <alignment horizontal="center"/>
    </xf>
    <xf numFmtId="177" fontId="51" fillId="0" borderId="37" xfId="196" applyNumberFormat="1" applyFont="1" applyFill="1" applyBorder="1" applyAlignment="1">
      <alignment horizontal="center"/>
    </xf>
    <xf numFmtId="177" fontId="51" fillId="0" borderId="40" xfId="196" applyNumberFormat="1" applyFont="1" applyFill="1" applyBorder="1" applyAlignment="1">
      <alignment horizontal="center"/>
    </xf>
    <xf numFmtId="200" fontId="29" fillId="22" borderId="74" xfId="0" applyNumberFormat="1" applyFont="1" applyFill="1" applyBorder="1" applyAlignment="1">
      <alignment horizontal="center"/>
    </xf>
    <xf numFmtId="177" fontId="46" fillId="22" borderId="40" xfId="0" applyNumberFormat="1" applyFont="1" applyFill="1" applyBorder="1" applyAlignment="1" applyProtection="1">
      <alignment horizontal="center" vertical="center"/>
      <protection/>
    </xf>
    <xf numFmtId="177" fontId="45" fillId="22" borderId="40" xfId="0" applyNumberFormat="1" applyFont="1" applyFill="1" applyBorder="1" applyAlignment="1" applyProtection="1">
      <alignment horizontal="center" vertical="center"/>
      <protection/>
    </xf>
    <xf numFmtId="0" fontId="40" fillId="22" borderId="102" xfId="0" applyFont="1" applyFill="1" applyBorder="1" applyAlignment="1">
      <alignment vertical="center"/>
    </xf>
    <xf numFmtId="0" fontId="40" fillId="22" borderId="22" xfId="0" applyFont="1" applyFill="1" applyBorder="1" applyAlignment="1">
      <alignment vertical="center"/>
    </xf>
    <xf numFmtId="0" fontId="40" fillId="22" borderId="49" xfId="0" applyFont="1" applyFill="1" applyBorder="1" applyAlignment="1" quotePrefix="1">
      <alignment horizontal="left" vertical="top"/>
    </xf>
    <xf numFmtId="182" fontId="29" fillId="22" borderId="44" xfId="0" applyNumberFormat="1" applyFont="1" applyFill="1" applyBorder="1" applyAlignment="1">
      <alignment horizontal="center"/>
    </xf>
    <xf numFmtId="182" fontId="29" fillId="22" borderId="52" xfId="0" applyNumberFormat="1" applyFont="1" applyFill="1" applyBorder="1" applyAlignment="1">
      <alignment horizontal="center"/>
    </xf>
    <xf numFmtId="184" fontId="40" fillId="0" borderId="44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>
      <alignment horizontal="center" vertical="center"/>
    </xf>
    <xf numFmtId="184" fontId="40" fillId="0" borderId="49" xfId="0" applyNumberFormat="1" applyFont="1" applyFill="1" applyBorder="1" applyAlignment="1" quotePrefix="1">
      <alignment horizontal="center" vertical="center"/>
    </xf>
    <xf numFmtId="182" fontId="40" fillId="0" borderId="30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82" fontId="40" fillId="0" borderId="29" xfId="0" applyNumberFormat="1" applyFont="1" applyFill="1" applyBorder="1" applyAlignment="1">
      <alignment horizontal="center" vertical="center"/>
    </xf>
    <xf numFmtId="182" fontId="40" fillId="22" borderId="30" xfId="0" applyNumberFormat="1" applyFont="1" applyFill="1" applyBorder="1" applyAlignment="1">
      <alignment horizontal="center" vertical="center"/>
    </xf>
    <xf numFmtId="182" fontId="40" fillId="0" borderId="37" xfId="0" applyNumberFormat="1" applyFont="1" applyFill="1" applyBorder="1" applyAlignment="1">
      <alignment horizontal="center" vertical="center"/>
    </xf>
    <xf numFmtId="202" fontId="40" fillId="22" borderId="29" xfId="0" applyNumberFormat="1" applyFont="1" applyFill="1" applyBorder="1" applyAlignment="1" applyProtection="1">
      <alignment horizontal="center" vertical="center"/>
      <protection/>
    </xf>
    <xf numFmtId="202" fontId="40" fillId="22" borderId="30" xfId="0" applyNumberFormat="1" applyFont="1" applyFill="1" applyBorder="1" applyAlignment="1" applyProtection="1">
      <alignment horizontal="center" vertical="center"/>
      <protection/>
    </xf>
    <xf numFmtId="202" fontId="40" fillId="22" borderId="37" xfId="0" applyNumberFormat="1" applyFont="1" applyFill="1" applyBorder="1" applyAlignment="1" applyProtection="1">
      <alignment horizontal="center" vertical="center"/>
      <protection/>
    </xf>
    <xf numFmtId="202" fontId="40" fillId="22" borderId="130" xfId="0" applyNumberFormat="1" applyFont="1" applyFill="1" applyBorder="1" applyAlignment="1" applyProtection="1">
      <alignment horizontal="center" vertical="center"/>
      <protection/>
    </xf>
    <xf numFmtId="0" fontId="44" fillId="22" borderId="103" xfId="0" applyFont="1" applyFill="1" applyBorder="1" applyAlignment="1">
      <alignment vertical="center"/>
    </xf>
    <xf numFmtId="3" fontId="40" fillId="22" borderId="151" xfId="196" applyNumberFormat="1" applyFont="1" applyFill="1" applyBorder="1" applyAlignment="1">
      <alignment horizontal="center"/>
    </xf>
    <xf numFmtId="3" fontId="40" fillId="22" borderId="150" xfId="196" applyNumberFormat="1" applyFont="1" applyFill="1" applyBorder="1" applyAlignment="1">
      <alignment horizontal="center"/>
    </xf>
    <xf numFmtId="202" fontId="40" fillId="22" borderId="75" xfId="0" applyNumberFormat="1" applyFont="1" applyFill="1" applyBorder="1" applyAlignment="1" applyProtection="1">
      <alignment horizontal="center" vertical="center"/>
      <protection/>
    </xf>
    <xf numFmtId="202" fontId="40" fillId="22" borderId="25" xfId="0" applyNumberFormat="1" applyFont="1" applyFill="1" applyBorder="1" applyAlignment="1" applyProtection="1">
      <alignment horizontal="center" vertical="center"/>
      <protection/>
    </xf>
    <xf numFmtId="202" fontId="40" fillId="22" borderId="61" xfId="0" applyNumberFormat="1" applyFont="1" applyFill="1" applyBorder="1" applyAlignment="1" applyProtection="1">
      <alignment horizontal="center" vertical="center"/>
      <protection/>
    </xf>
    <xf numFmtId="0" fontId="44" fillId="22" borderId="148" xfId="0" applyFont="1" applyFill="1" applyBorder="1" applyAlignment="1">
      <alignment horizontal="left" vertical="center"/>
    </xf>
    <xf numFmtId="179" fontId="31" fillId="22" borderId="26" xfId="0" applyNumberFormat="1" applyFont="1" applyFill="1" applyBorder="1" applyAlignment="1" applyProtection="1" quotePrefix="1">
      <alignment horizontal="left"/>
      <protection/>
    </xf>
    <xf numFmtId="3" fontId="40" fillId="22" borderId="35" xfId="0" applyNumberFormat="1" applyFont="1" applyFill="1" applyBorder="1" applyAlignment="1">
      <alignment horizontal="center"/>
    </xf>
    <xf numFmtId="3" fontId="40" fillId="22" borderId="112" xfId="0" applyNumberFormat="1" applyFont="1" applyFill="1" applyBorder="1" applyAlignment="1">
      <alignment horizontal="center"/>
    </xf>
    <xf numFmtId="3" fontId="29" fillId="22" borderId="27" xfId="196" applyNumberFormat="1" applyFont="1" applyFill="1" applyBorder="1" applyAlignment="1">
      <alignment horizontal="center"/>
    </xf>
    <xf numFmtId="188" fontId="40" fillId="22" borderId="40" xfId="0" applyNumberFormat="1" applyFont="1" applyFill="1" applyBorder="1" applyAlignment="1">
      <alignment horizontal="center" vertical="center" wrapText="1"/>
    </xf>
    <xf numFmtId="0" fontId="1" fillId="22" borderId="0" xfId="105" applyFill="1" applyAlignment="1" applyProtection="1">
      <alignment horizontal="left"/>
      <protection/>
    </xf>
    <xf numFmtId="0" fontId="1" fillId="22" borderId="0" xfId="105" applyFill="1" applyBorder="1" applyAlignment="1" applyProtection="1">
      <alignment/>
      <protection/>
    </xf>
    <xf numFmtId="0" fontId="1" fillId="22" borderId="0" xfId="105" applyFill="1" applyAlignment="1" applyProtection="1">
      <alignment vertical="center"/>
      <protection/>
    </xf>
    <xf numFmtId="0" fontId="1" fillId="9" borderId="0" xfId="105" applyFill="1" applyBorder="1" applyAlignment="1" applyProtection="1" quotePrefix="1">
      <alignment horizontal="left"/>
      <protection/>
    </xf>
    <xf numFmtId="0" fontId="1" fillId="9" borderId="0" xfId="105" applyFill="1" applyBorder="1" applyAlignment="1" applyProtection="1" quotePrefix="1">
      <alignment horizontal="left"/>
      <protection/>
    </xf>
    <xf numFmtId="0" fontId="1" fillId="9" borderId="0" xfId="105" applyFill="1" applyAlignment="1" applyProtection="1">
      <alignment/>
      <protection/>
    </xf>
    <xf numFmtId="0" fontId="83" fillId="9" borderId="0" xfId="105" applyFont="1" applyFill="1" applyBorder="1" applyAlignment="1" applyProtection="1" quotePrefix="1">
      <alignment horizontal="left"/>
      <protection/>
    </xf>
    <xf numFmtId="0" fontId="83" fillId="9" borderId="0" xfId="105" applyFont="1" applyFill="1" applyAlignment="1" applyProtection="1">
      <alignment/>
      <protection/>
    </xf>
    <xf numFmtId="0" fontId="83" fillId="9" borderId="0" xfId="105" applyFont="1" applyFill="1" applyBorder="1" applyAlignment="1" applyProtection="1">
      <alignment/>
      <protection/>
    </xf>
    <xf numFmtId="0" fontId="80" fillId="9" borderId="0" xfId="0" applyFont="1" applyFill="1" applyAlignment="1">
      <alignment/>
    </xf>
    <xf numFmtId="0" fontId="83" fillId="22" borderId="0" xfId="105" applyFont="1" applyFill="1" applyBorder="1" applyAlignment="1" applyProtection="1" quotePrefix="1">
      <alignment horizontal="left"/>
      <protection/>
    </xf>
    <xf numFmtId="0" fontId="80" fillId="22" borderId="0" xfId="0" applyFont="1" applyFill="1" applyAlignment="1">
      <alignment/>
    </xf>
    <xf numFmtId="0" fontId="84" fillId="22" borderId="0" xfId="105" applyFont="1" applyFill="1" applyBorder="1" applyAlignment="1" applyProtection="1">
      <alignment/>
      <protection/>
    </xf>
    <xf numFmtId="0" fontId="77" fillId="0" borderId="0" xfId="0" applyFont="1" applyAlignment="1">
      <alignment/>
    </xf>
    <xf numFmtId="0" fontId="85" fillId="22" borderId="0" xfId="0" applyFont="1" applyFill="1" applyBorder="1" applyAlignment="1">
      <alignment horizontal="center"/>
    </xf>
    <xf numFmtId="0" fontId="85" fillId="22" borderId="0" xfId="0" applyFont="1" applyFill="1" applyBorder="1" applyAlignment="1" quotePrefix="1">
      <alignment horizontal="center"/>
    </xf>
    <xf numFmtId="0" fontId="85" fillId="0" borderId="0" xfId="0" applyFont="1" applyAlignment="1">
      <alignment horizontal="center"/>
    </xf>
    <xf numFmtId="0" fontId="37" fillId="22" borderId="56" xfId="0" applyFont="1" applyFill="1" applyBorder="1" applyAlignment="1" quotePrefix="1">
      <alignment horizontal="center" wrapText="1"/>
    </xf>
    <xf numFmtId="0" fontId="37" fillId="22" borderId="59" xfId="0" applyFont="1" applyFill="1" applyBorder="1" applyAlignment="1" quotePrefix="1">
      <alignment horizontal="center" wrapText="1"/>
    </xf>
    <xf numFmtId="0" fontId="39" fillId="22" borderId="0" xfId="105" applyFont="1" applyFill="1" applyBorder="1" applyAlignment="1" applyProtection="1">
      <alignment horizontal="center"/>
      <protection/>
    </xf>
    <xf numFmtId="17" fontId="49" fillId="22" borderId="38" xfId="0" applyNumberFormat="1" applyFont="1" applyFill="1" applyBorder="1" applyAlignment="1">
      <alignment horizontal="center"/>
    </xf>
    <xf numFmtId="17" fontId="49" fillId="22" borderId="39" xfId="0" applyNumberFormat="1" applyFont="1" applyFill="1" applyBorder="1" applyAlignment="1">
      <alignment horizontal="center"/>
    </xf>
    <xf numFmtId="17" fontId="49" fillId="22" borderId="53" xfId="0" applyNumberFormat="1" applyFont="1" applyFill="1" applyBorder="1" applyAlignment="1">
      <alignment horizontal="center"/>
    </xf>
    <xf numFmtId="17" fontId="49" fillId="22" borderId="54" xfId="0" applyNumberFormat="1" applyFont="1" applyFill="1" applyBorder="1" applyAlignment="1">
      <alignment horizontal="center"/>
    </xf>
    <xf numFmtId="0" fontId="33" fillId="22" borderId="0" xfId="0" applyFont="1" applyFill="1" applyBorder="1" applyAlignment="1" quotePrefix="1">
      <alignment horizontal="left"/>
    </xf>
    <xf numFmtId="0" fontId="42" fillId="22" borderId="56" xfId="105" applyFont="1" applyFill="1" applyBorder="1" applyAlignment="1" applyProtection="1">
      <alignment horizontal="center" vertical="center" wrapText="1"/>
      <protection/>
    </xf>
    <xf numFmtId="0" fontId="42" fillId="22" borderId="41" xfId="105" applyFont="1" applyFill="1" applyBorder="1" applyAlignment="1" applyProtection="1">
      <alignment horizontal="center" vertical="center" wrapText="1"/>
      <protection/>
    </xf>
    <xf numFmtId="0" fontId="33" fillId="22" borderId="0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57" fillId="22" borderId="0" xfId="0" applyFont="1" applyFill="1" applyAlignment="1" quotePrefix="1">
      <alignment horizontal="center"/>
    </xf>
    <xf numFmtId="0" fontId="37" fillId="22" borderId="44" xfId="0" applyFont="1" applyFill="1" applyBorder="1" applyAlignment="1" quotePrefix="1">
      <alignment horizontal="center" vertical="center"/>
    </xf>
    <xf numFmtId="0" fontId="37" fillId="22" borderId="69" xfId="0" applyFont="1" applyFill="1" applyBorder="1" applyAlignment="1" quotePrefix="1">
      <alignment horizontal="center" vertical="center"/>
    </xf>
    <xf numFmtId="3" fontId="37" fillId="22" borderId="56" xfId="0" applyNumberFormat="1" applyFont="1" applyFill="1" applyBorder="1" applyAlignment="1" quotePrefix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37" fillId="22" borderId="26" xfId="0" applyFont="1" applyFill="1" applyBorder="1" applyAlignment="1">
      <alignment horizontal="center"/>
    </xf>
    <xf numFmtId="0" fontId="37" fillId="22" borderId="29" xfId="0" applyFont="1" applyFill="1" applyBorder="1" applyAlignment="1" quotePrefix="1">
      <alignment horizontal="center"/>
    </xf>
    <xf numFmtId="0" fontId="37" fillId="22" borderId="56" xfId="0" applyFont="1" applyFill="1" applyBorder="1" applyAlignment="1">
      <alignment horizontal="center" vertical="center"/>
    </xf>
    <xf numFmtId="0" fontId="42" fillId="0" borderId="59" xfId="0" applyFont="1" applyBorder="1" applyAlignment="1">
      <alignment vertical="center"/>
    </xf>
    <xf numFmtId="0" fontId="37" fillId="22" borderId="44" xfId="0" applyNumberFormat="1" applyFont="1" applyFill="1" applyBorder="1" applyAlignment="1" quotePrefix="1">
      <alignment horizontal="center" vertical="center"/>
    </xf>
    <xf numFmtId="0" fontId="37" fillId="22" borderId="69" xfId="0" applyNumberFormat="1" applyFont="1" applyFill="1" applyBorder="1" applyAlignment="1" quotePrefix="1">
      <alignment horizontal="center" vertical="center"/>
    </xf>
    <xf numFmtId="0" fontId="33" fillId="22" borderId="0" xfId="0" applyFont="1" applyFill="1" applyAlignment="1" quotePrefix="1">
      <alignment horizontal="left"/>
    </xf>
    <xf numFmtId="0" fontId="52" fillId="0" borderId="0" xfId="0" applyFont="1" applyAlignment="1">
      <alignment horizontal="left"/>
    </xf>
    <xf numFmtId="0" fontId="33" fillId="22" borderId="53" xfId="0" applyFont="1" applyFill="1" applyBorder="1" applyAlignment="1">
      <alignment horizontal="center"/>
    </xf>
    <xf numFmtId="0" fontId="33" fillId="22" borderId="79" xfId="0" applyFont="1" applyFill="1" applyBorder="1" applyAlignment="1">
      <alignment horizontal="center"/>
    </xf>
    <xf numFmtId="0" fontId="32" fillId="22" borderId="53" xfId="0" applyFont="1" applyFill="1" applyBorder="1" applyAlignment="1">
      <alignment horizontal="center"/>
    </xf>
    <xf numFmtId="0" fontId="32" fillId="22" borderId="54" xfId="0" applyFont="1" applyFill="1" applyBorder="1" applyAlignment="1">
      <alignment horizontal="center"/>
    </xf>
    <xf numFmtId="190" fontId="32" fillId="0" borderId="0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 vertical="center"/>
    </xf>
    <xf numFmtId="0" fontId="40" fillId="22" borderId="53" xfId="0" applyFont="1" applyFill="1" applyBorder="1" applyAlignment="1">
      <alignment horizontal="center"/>
    </xf>
    <xf numFmtId="0" fontId="40" fillId="22" borderId="54" xfId="0" applyFont="1" applyFill="1" applyBorder="1" applyAlignment="1">
      <alignment horizontal="center"/>
    </xf>
    <xf numFmtId="1" fontId="37" fillId="22" borderId="0" xfId="0" applyNumberFormat="1" applyFont="1" applyFill="1" applyBorder="1" applyAlignment="1">
      <alignment horizontal="center"/>
    </xf>
    <xf numFmtId="1" fontId="37" fillId="22" borderId="53" xfId="0" applyNumberFormat="1" applyFont="1" applyFill="1" applyBorder="1" applyAlignment="1">
      <alignment horizontal="center"/>
    </xf>
    <xf numFmtId="1" fontId="37" fillId="22" borderId="79" xfId="0" applyNumberFormat="1" applyFont="1" applyFill="1" applyBorder="1" applyAlignment="1">
      <alignment horizontal="center"/>
    </xf>
    <xf numFmtId="1" fontId="37" fillId="22" borderId="54" xfId="0" applyNumberFormat="1" applyFont="1" applyFill="1" applyBorder="1" applyAlignment="1">
      <alignment horizontal="center"/>
    </xf>
    <xf numFmtId="0" fontId="37" fillId="22" borderId="42" xfId="0" applyFont="1" applyFill="1" applyBorder="1" applyAlignment="1" quotePrefix="1">
      <alignment horizontal="center"/>
    </xf>
    <xf numFmtId="0" fontId="37" fillId="22" borderId="43" xfId="0" applyFont="1" applyFill="1" applyBorder="1" applyAlignment="1" quotePrefix="1">
      <alignment horizontal="center"/>
    </xf>
    <xf numFmtId="0" fontId="69" fillId="22" borderId="53" xfId="0" applyFont="1" applyFill="1" applyBorder="1" applyAlignment="1" quotePrefix="1">
      <alignment horizontal="center"/>
    </xf>
    <xf numFmtId="0" fontId="69" fillId="22" borderId="79" xfId="0" applyFont="1" applyFill="1" applyBorder="1" applyAlignment="1" quotePrefix="1">
      <alignment horizontal="center"/>
    </xf>
    <xf numFmtId="0" fontId="69" fillId="22" borderId="54" xfId="0" applyFont="1" applyFill="1" applyBorder="1" applyAlignment="1" quotePrefix="1">
      <alignment horizontal="center"/>
    </xf>
    <xf numFmtId="0" fontId="44" fillId="22" borderId="41" xfId="0" applyFont="1" applyFill="1" applyBorder="1" applyAlignment="1" quotePrefix="1">
      <alignment vertical="center" wrapText="1"/>
    </xf>
    <xf numFmtId="0" fontId="44" fillId="22" borderId="59" xfId="0" applyFont="1" applyFill="1" applyBorder="1" applyAlignment="1" quotePrefix="1">
      <alignment vertical="center" wrapText="1"/>
    </xf>
    <xf numFmtId="0" fontId="37" fillId="22" borderId="65" xfId="0" applyFont="1" applyFill="1" applyBorder="1" applyAlignment="1">
      <alignment horizontal="center"/>
    </xf>
    <xf numFmtId="0" fontId="37" fillId="22" borderId="74" xfId="0" applyFont="1" applyFill="1" applyBorder="1" applyAlignment="1">
      <alignment horizontal="center"/>
    </xf>
    <xf numFmtId="0" fontId="37" fillId="22" borderId="75" xfId="0" applyFont="1" applyFill="1" applyBorder="1" applyAlignment="1">
      <alignment horizontal="center"/>
    </xf>
    <xf numFmtId="0" fontId="37" fillId="22" borderId="66" xfId="0" applyFont="1" applyFill="1" applyBorder="1" applyAlignment="1">
      <alignment horizontal="center"/>
    </xf>
    <xf numFmtId="0" fontId="37" fillId="22" borderId="27" xfId="0" applyFont="1" applyFill="1" applyBorder="1" applyAlignment="1">
      <alignment horizontal="center"/>
    </xf>
    <xf numFmtId="0" fontId="37" fillId="22" borderId="29" xfId="0" applyFont="1" applyFill="1" applyBorder="1" applyAlignment="1">
      <alignment horizontal="center"/>
    </xf>
    <xf numFmtId="0" fontId="44" fillId="22" borderId="56" xfId="0" applyFont="1" applyFill="1" applyBorder="1" applyAlignment="1" quotePrefix="1">
      <alignment vertical="center" wrapText="1"/>
    </xf>
    <xf numFmtId="185" fontId="37" fillId="22" borderId="53" xfId="0" applyNumberFormat="1" applyFont="1" applyFill="1" applyBorder="1" applyAlignment="1">
      <alignment horizontal="center"/>
    </xf>
    <xf numFmtId="185" fontId="37" fillId="22" borderId="54" xfId="0" applyNumberFormat="1" applyFont="1" applyFill="1" applyBorder="1" applyAlignment="1">
      <alignment horizontal="center"/>
    </xf>
    <xf numFmtId="0" fontId="32" fillId="22" borderId="0" xfId="0" applyFont="1" applyFill="1" applyBorder="1" applyAlignment="1" quotePrefix="1">
      <alignment horizontal="center"/>
    </xf>
    <xf numFmtId="190" fontId="32" fillId="0" borderId="0" xfId="0" applyNumberFormat="1" applyFont="1" applyFill="1" applyBorder="1" applyAlignment="1" quotePrefix="1">
      <alignment horizontal="center"/>
    </xf>
    <xf numFmtId="0" fontId="44" fillId="22" borderId="56" xfId="0" applyFont="1" applyFill="1" applyBorder="1" applyAlignment="1" quotePrefix="1">
      <alignment horizontal="center" vertical="center" wrapText="1"/>
    </xf>
    <xf numFmtId="0" fontId="44" fillId="22" borderId="41" xfId="0" applyFont="1" applyFill="1" applyBorder="1" applyAlignment="1" quotePrefix="1">
      <alignment horizontal="center" vertical="center" wrapText="1"/>
    </xf>
    <xf numFmtId="0" fontId="44" fillId="22" borderId="59" xfId="0" applyFont="1" applyFill="1" applyBorder="1" applyAlignment="1" quotePrefix="1">
      <alignment horizontal="center" vertical="center" wrapText="1"/>
    </xf>
    <xf numFmtId="0" fontId="32" fillId="22" borderId="38" xfId="0" applyFont="1" applyFill="1" applyBorder="1" applyAlignment="1" quotePrefix="1">
      <alignment horizontal="center"/>
    </xf>
    <xf numFmtId="0" fontId="32" fillId="22" borderId="104" xfId="0" applyFont="1" applyFill="1" applyBorder="1" applyAlignment="1" quotePrefix="1">
      <alignment horizontal="center"/>
    </xf>
    <xf numFmtId="0" fontId="32" fillId="22" borderId="39" xfId="0" applyFont="1" applyFill="1" applyBorder="1" applyAlignment="1" quotePrefix="1">
      <alignment horizontal="center"/>
    </xf>
    <xf numFmtId="0" fontId="32" fillId="22" borderId="45" xfId="0" applyFont="1" applyFill="1" applyBorder="1" applyAlignment="1" quotePrefix="1">
      <alignment horizontal="center" wrapText="1"/>
    </xf>
    <xf numFmtId="0" fontId="32" fillId="22" borderId="80" xfId="0" applyFont="1" applyFill="1" applyBorder="1" applyAlignment="1" quotePrefix="1">
      <alignment horizontal="center" wrapText="1"/>
    </xf>
    <xf numFmtId="0" fontId="32" fillId="22" borderId="46" xfId="0" applyFont="1" applyFill="1" applyBorder="1" applyAlignment="1" quotePrefix="1">
      <alignment horizontal="center" wrapText="1"/>
    </xf>
    <xf numFmtId="0" fontId="32" fillId="22" borderId="79" xfId="0" applyFont="1" applyFill="1" applyBorder="1" applyAlignment="1">
      <alignment horizontal="center"/>
    </xf>
    <xf numFmtId="0" fontId="44" fillId="22" borderId="56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44" fillId="22" borderId="59" xfId="0" applyFont="1" applyFill="1" applyBorder="1" applyAlignment="1">
      <alignment horizontal="center" vertical="center" wrapText="1"/>
    </xf>
    <xf numFmtId="0" fontId="32" fillId="22" borderId="38" xfId="0" applyFont="1" applyFill="1" applyBorder="1" applyAlignment="1">
      <alignment horizontal="center"/>
    </xf>
    <xf numFmtId="0" fontId="32" fillId="22" borderId="104" xfId="0" applyFont="1" applyFill="1" applyBorder="1" applyAlignment="1">
      <alignment horizontal="center"/>
    </xf>
    <xf numFmtId="0" fontId="32" fillId="22" borderId="39" xfId="0" applyFont="1" applyFill="1" applyBorder="1" applyAlignment="1">
      <alignment horizontal="center"/>
    </xf>
    <xf numFmtId="0" fontId="70" fillId="22" borderId="56" xfId="0" applyFont="1" applyFill="1" applyBorder="1" applyAlignment="1" quotePrefix="1">
      <alignment horizontal="center" vertical="center" wrapText="1"/>
    </xf>
    <xf numFmtId="0" fontId="70" fillId="22" borderId="41" xfId="0" applyFont="1" applyFill="1" applyBorder="1" applyAlignment="1">
      <alignment horizontal="center" vertical="center" wrapText="1"/>
    </xf>
    <xf numFmtId="0" fontId="70" fillId="22" borderId="59" xfId="0" applyFont="1" applyFill="1" applyBorder="1" applyAlignment="1">
      <alignment horizontal="center" vertical="center" wrapText="1"/>
    </xf>
    <xf numFmtId="1" fontId="32" fillId="22" borderId="57" xfId="0" applyNumberFormat="1" applyFont="1" applyFill="1" applyBorder="1" applyAlignment="1">
      <alignment horizontal="center" vertical="center" wrapText="1"/>
    </xf>
    <xf numFmtId="1" fontId="32" fillId="22" borderId="63" xfId="0" applyNumberFormat="1" applyFont="1" applyFill="1" applyBorder="1" applyAlignment="1">
      <alignment horizontal="center" vertical="center" wrapText="1"/>
    </xf>
    <xf numFmtId="1" fontId="32" fillId="22" borderId="72" xfId="0" applyNumberFormat="1" applyFont="1" applyFill="1" applyBorder="1" applyAlignment="1">
      <alignment horizontal="center" vertical="center" wrapText="1"/>
    </xf>
    <xf numFmtId="1" fontId="32" fillId="22" borderId="44" xfId="0" applyNumberFormat="1" applyFont="1" applyFill="1" applyBorder="1" applyAlignment="1">
      <alignment horizontal="center" vertical="center" wrapText="1"/>
    </xf>
    <xf numFmtId="1" fontId="32" fillId="22" borderId="49" xfId="0" applyNumberFormat="1" applyFont="1" applyFill="1" applyBorder="1" applyAlignment="1">
      <alignment horizontal="center" vertical="center" wrapText="1"/>
    </xf>
    <xf numFmtId="1" fontId="32" fillId="22" borderId="69" xfId="0" applyNumberFormat="1" applyFont="1" applyFill="1" applyBorder="1" applyAlignment="1">
      <alignment horizontal="center" vertical="center" wrapText="1"/>
    </xf>
    <xf numFmtId="0" fontId="33" fillId="22" borderId="0" xfId="0" applyFont="1" applyFill="1" applyBorder="1" applyAlignment="1" quotePrefix="1">
      <alignment horizontal="center"/>
    </xf>
    <xf numFmtId="1" fontId="32" fillId="22" borderId="56" xfId="0" applyNumberFormat="1" applyFont="1" applyFill="1" applyBorder="1" applyAlignment="1">
      <alignment horizontal="center" vertical="center" wrapText="1"/>
    </xf>
    <xf numFmtId="1" fontId="32" fillId="22" borderId="41" xfId="0" applyNumberFormat="1" applyFont="1" applyFill="1" applyBorder="1" applyAlignment="1">
      <alignment horizontal="center" vertical="center" wrapText="1"/>
    </xf>
    <xf numFmtId="1" fontId="32" fillId="22" borderId="59" xfId="0" applyNumberFormat="1" applyFont="1" applyFill="1" applyBorder="1" applyAlignment="1">
      <alignment horizontal="center" vertical="center" wrapText="1"/>
    </xf>
    <xf numFmtId="1" fontId="37" fillId="22" borderId="56" xfId="0" applyNumberFormat="1" applyFont="1" applyFill="1" applyBorder="1" applyAlignment="1">
      <alignment horizontal="center" vertical="center" wrapText="1"/>
    </xf>
    <xf numFmtId="1" fontId="37" fillId="22" borderId="41" xfId="0" applyNumberFormat="1" applyFont="1" applyFill="1" applyBorder="1" applyAlignment="1">
      <alignment horizontal="center" vertical="center" wrapText="1"/>
    </xf>
    <xf numFmtId="1" fontId="37" fillId="22" borderId="59" xfId="0" applyNumberFormat="1" applyFont="1" applyFill="1" applyBorder="1" applyAlignment="1">
      <alignment horizontal="center" vertical="center" wrapText="1"/>
    </xf>
    <xf numFmtId="0" fontId="70" fillId="22" borderId="41" xfId="0" applyFont="1" applyFill="1" applyBorder="1" applyAlignment="1" quotePrefix="1">
      <alignment horizontal="center" vertical="center" wrapText="1"/>
    </xf>
    <xf numFmtId="0" fontId="70" fillId="22" borderId="59" xfId="0" applyFont="1" applyFill="1" applyBorder="1" applyAlignment="1" quotePrefix="1">
      <alignment horizontal="center" vertical="center" wrapText="1"/>
    </xf>
    <xf numFmtId="0" fontId="53" fillId="22" borderId="0" xfId="0" applyFont="1" applyFill="1" applyBorder="1" applyAlignment="1" quotePrefix="1">
      <alignment horizontal="center"/>
    </xf>
    <xf numFmtId="0" fontId="53" fillId="22" borderId="104" xfId="0" applyFont="1" applyFill="1" applyBorder="1" applyAlignment="1" quotePrefix="1">
      <alignment horizontal="center" vertical="center"/>
    </xf>
    <xf numFmtId="0" fontId="53" fillId="0" borderId="104" xfId="0" applyFont="1" applyBorder="1" applyAlignment="1">
      <alignment horizontal="center"/>
    </xf>
    <xf numFmtId="3" fontId="37" fillId="22" borderId="56" xfId="0" applyNumberFormat="1" applyFont="1" applyFill="1" applyBorder="1" applyAlignment="1" applyProtection="1">
      <alignment horizontal="center" vertical="center" wrapText="1"/>
      <protection/>
    </xf>
    <xf numFmtId="0" fontId="38" fillId="0" borderId="59" xfId="0" applyFont="1" applyBorder="1" applyAlignment="1">
      <alignment horizontal="center" vertical="center" wrapText="1"/>
    </xf>
    <xf numFmtId="1" fontId="37" fillId="22" borderId="44" xfId="0" applyNumberFormat="1" applyFont="1" applyFill="1" applyBorder="1" applyAlignment="1">
      <alignment horizontal="center" vertical="center" wrapText="1"/>
    </xf>
    <xf numFmtId="1" fontId="37" fillId="22" borderId="49" xfId="0" applyNumberFormat="1" applyFont="1" applyFill="1" applyBorder="1" applyAlignment="1">
      <alignment horizontal="center" vertical="center" wrapText="1"/>
    </xf>
    <xf numFmtId="1" fontId="37" fillId="22" borderId="52" xfId="0" applyNumberFormat="1" applyFont="1" applyFill="1" applyBorder="1" applyAlignment="1">
      <alignment horizontal="center" vertical="center" wrapText="1"/>
    </xf>
    <xf numFmtId="0" fontId="69" fillId="22" borderId="0" xfId="0" applyFont="1" applyFill="1" applyBorder="1" applyAlignment="1" quotePrefix="1">
      <alignment horizontal="center"/>
    </xf>
    <xf numFmtId="0" fontId="69" fillId="22" borderId="0" xfId="0" applyFont="1" applyFill="1" applyAlignment="1">
      <alignment horizontal="center"/>
    </xf>
    <xf numFmtId="1" fontId="37" fillId="22" borderId="130" xfId="0" applyNumberFormat="1" applyFont="1" applyFill="1" applyBorder="1" applyAlignment="1">
      <alignment horizontal="center" vertical="center" wrapText="1"/>
    </xf>
    <xf numFmtId="1" fontId="37" fillId="22" borderId="152" xfId="0" applyNumberFormat="1" applyFont="1" applyFill="1" applyBorder="1" applyAlignment="1">
      <alignment horizontal="center" vertical="center" wrapText="1"/>
    </xf>
    <xf numFmtId="1" fontId="37" fillId="22" borderId="78" xfId="0" applyNumberFormat="1" applyFont="1" applyFill="1" applyBorder="1" applyAlignment="1">
      <alignment horizontal="center" vertical="center" wrapText="1"/>
    </xf>
    <xf numFmtId="0" fontId="32" fillId="22" borderId="0" xfId="0" applyFont="1" applyFill="1" applyBorder="1" applyAlignment="1">
      <alignment horizontal="center"/>
    </xf>
    <xf numFmtId="0" fontId="59" fillId="22" borderId="0" xfId="0" applyFont="1" applyFill="1" applyBorder="1" applyAlignment="1">
      <alignment/>
    </xf>
    <xf numFmtId="0" fontId="42" fillId="22" borderId="102" xfId="0" applyFont="1" applyFill="1" applyBorder="1" applyAlignment="1" quotePrefix="1">
      <alignment horizontal="center" vertical="center" wrapText="1"/>
    </xf>
    <xf numFmtId="0" fontId="42" fillId="22" borderId="103" xfId="0" applyFont="1" applyFill="1" applyBorder="1" applyAlignment="1">
      <alignment horizontal="center" vertical="center" wrapText="1"/>
    </xf>
    <xf numFmtId="0" fontId="42" fillId="22" borderId="77" xfId="0" applyFont="1" applyFill="1" applyBorder="1" applyAlignment="1">
      <alignment horizontal="center" vertical="center" wrapText="1"/>
    </xf>
    <xf numFmtId="0" fontId="37" fillId="22" borderId="27" xfId="0" applyNumberFormat="1" applyFont="1" applyFill="1" applyBorder="1" applyAlignment="1">
      <alignment horizontal="center" vertical="center" wrapText="1"/>
    </xf>
    <xf numFmtId="0" fontId="37" fillId="22" borderId="32" xfId="0" applyNumberFormat="1" applyFont="1" applyFill="1" applyBorder="1" applyAlignment="1">
      <alignment horizontal="center" vertical="center" wrapText="1"/>
    </xf>
    <xf numFmtId="0" fontId="37" fillId="22" borderId="112" xfId="0" applyNumberFormat="1" applyFont="1" applyFill="1" applyBorder="1" applyAlignment="1">
      <alignment horizontal="center" vertical="center" wrapText="1"/>
    </xf>
    <xf numFmtId="0" fontId="37" fillId="22" borderId="150" xfId="0" applyNumberFormat="1" applyFont="1" applyFill="1" applyBorder="1" applyAlignment="1">
      <alignment horizontal="center" vertical="center" wrapText="1"/>
    </xf>
    <xf numFmtId="0" fontId="37" fillId="22" borderId="151" xfId="0" applyNumberFormat="1" applyFont="1" applyFill="1" applyBorder="1" applyAlignment="1">
      <alignment horizontal="center" vertical="center" wrapText="1"/>
    </xf>
    <xf numFmtId="0" fontId="37" fillId="22" borderId="1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4" fillId="0" borderId="153" xfId="0" applyFont="1" applyFill="1" applyBorder="1" applyAlignment="1">
      <alignment horizontal="center" vertical="center"/>
    </xf>
    <xf numFmtId="179" fontId="33" fillId="22" borderId="0" xfId="0" applyNumberFormat="1" applyFont="1" applyFill="1" applyBorder="1" applyAlignment="1" applyProtection="1">
      <alignment horizontal="left" vertical="center"/>
      <protection/>
    </xf>
    <xf numFmtId="0" fontId="37" fillId="9" borderId="56" xfId="0" applyFont="1" applyFill="1" applyBorder="1" applyAlignment="1">
      <alignment horizontal="center" vertical="center" wrapText="1"/>
    </xf>
    <xf numFmtId="0" fontId="31" fillId="9" borderId="59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7" fillId="22" borderId="104" xfId="0" applyFont="1" applyFill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37" fillId="22" borderId="59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 quotePrefix="1">
      <alignment horizontal="left" vertical="center" wrapText="1"/>
    </xf>
    <xf numFmtId="0" fontId="37" fillId="0" borderId="59" xfId="0" applyFont="1" applyBorder="1" applyAlignment="1">
      <alignment horizontal="left" vertical="center" wrapText="1"/>
    </xf>
    <xf numFmtId="0" fontId="46" fillId="22" borderId="44" xfId="0" applyFont="1" applyFill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8" fillId="22" borderId="0" xfId="105" applyFont="1" applyFill="1" applyAlignment="1" applyProtection="1">
      <alignment horizontal="center"/>
      <protection/>
    </xf>
    <xf numFmtId="0" fontId="69" fillId="22" borderId="0" xfId="0" applyFont="1" applyFill="1" applyBorder="1" applyAlignment="1">
      <alignment horizontal="center"/>
    </xf>
    <xf numFmtId="0" fontId="30" fillId="22" borderId="0" xfId="105" applyFont="1" applyFill="1" applyAlignment="1" applyProtection="1">
      <alignment horizontal="center"/>
      <protection/>
    </xf>
    <xf numFmtId="0" fontId="33" fillId="22" borderId="0" xfId="0" applyFont="1" applyFill="1" applyBorder="1" applyAlignment="1">
      <alignment horizontal="left"/>
    </xf>
    <xf numFmtId="0" fontId="72" fillId="0" borderId="0" xfId="0" applyFont="1" applyAlignment="1">
      <alignment horizontal="left"/>
    </xf>
    <xf numFmtId="0" fontId="46" fillId="22" borderId="38" xfId="0" applyFont="1" applyFill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46" fillId="22" borderId="56" xfId="0" applyFont="1" applyFill="1" applyBorder="1" applyAlignment="1">
      <alignment horizontal="center" vertical="center" wrapText="1"/>
    </xf>
    <xf numFmtId="0" fontId="46" fillId="22" borderId="41" xfId="0" applyFont="1" applyFill="1" applyBorder="1" applyAlignment="1">
      <alignment horizontal="center" vertical="center" wrapText="1"/>
    </xf>
    <xf numFmtId="195" fontId="32" fillId="22" borderId="56" xfId="0" applyNumberFormat="1" applyFont="1" applyFill="1" applyBorder="1" applyAlignment="1">
      <alignment horizontal="center" vertical="center"/>
    </xf>
    <xf numFmtId="195" fontId="31" fillId="0" borderId="59" xfId="0" applyNumberFormat="1" applyFont="1" applyBorder="1" applyAlignment="1">
      <alignment horizontal="center" vertical="center"/>
    </xf>
    <xf numFmtId="0" fontId="46" fillId="22" borderId="102" xfId="0" applyNumberFormat="1" applyFont="1" applyFill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 wrapText="1"/>
    </xf>
    <xf numFmtId="0" fontId="46" fillId="22" borderId="56" xfId="0" applyNumberFormat="1" applyFont="1" applyFill="1" applyBorder="1" applyAlignment="1">
      <alignment horizontal="center" vertical="center" wrapText="1"/>
    </xf>
    <xf numFmtId="0" fontId="31" fillId="0" borderId="59" xfId="0" applyNumberFormat="1" applyFont="1" applyBorder="1" applyAlignment="1">
      <alignment horizontal="center" vertical="center" wrapText="1"/>
    </xf>
    <xf numFmtId="0" fontId="46" fillId="22" borderId="59" xfId="0" applyFont="1" applyFill="1" applyBorder="1" applyAlignment="1">
      <alignment horizontal="center" vertical="center" wrapText="1"/>
    </xf>
    <xf numFmtId="0" fontId="40" fillId="22" borderId="22" xfId="0" applyFont="1" applyFill="1" applyBorder="1" applyAlignment="1" quotePrefix="1">
      <alignment horizontal="left"/>
    </xf>
    <xf numFmtId="0" fontId="40" fillId="22" borderId="25" xfId="0" applyFont="1" applyFill="1" applyBorder="1" applyAlignment="1" quotePrefix="1">
      <alignment horizontal="left"/>
    </xf>
    <xf numFmtId="0" fontId="29" fillId="22" borderId="22" xfId="0" applyFont="1" applyFill="1" applyBorder="1" applyAlignment="1" quotePrefix="1">
      <alignment horizontal="left"/>
    </xf>
    <xf numFmtId="0" fontId="29" fillId="22" borderId="24" xfId="0" applyFont="1" applyFill="1" applyBorder="1" applyAlignment="1" quotePrefix="1">
      <alignment horizontal="left"/>
    </xf>
    <xf numFmtId="0" fontId="29" fillId="22" borderId="148" xfId="0" applyFont="1" applyFill="1" applyBorder="1" applyAlignment="1" quotePrefix="1">
      <alignment horizontal="left"/>
    </xf>
    <xf numFmtId="0" fontId="29" fillId="22" borderId="61" xfId="0" applyFont="1" applyFill="1" applyBorder="1" applyAlignment="1" quotePrefix="1">
      <alignment horizontal="left"/>
    </xf>
    <xf numFmtId="0" fontId="29" fillId="22" borderId="103" xfId="0" applyFont="1" applyFill="1" applyBorder="1" applyAlignment="1" quotePrefix="1">
      <alignment horizontal="left"/>
    </xf>
    <xf numFmtId="0" fontId="29" fillId="22" borderId="152" xfId="0" applyFont="1" applyFill="1" applyBorder="1" applyAlignment="1" quotePrefix="1">
      <alignment horizontal="left"/>
    </xf>
    <xf numFmtId="0" fontId="40" fillId="22" borderId="53" xfId="0" applyFont="1" applyFill="1" applyBorder="1" applyAlignment="1" quotePrefix="1">
      <alignment horizontal="left" vertical="center"/>
    </xf>
    <xf numFmtId="0" fontId="40" fillId="22" borderId="79" xfId="0" applyFont="1" applyFill="1" applyBorder="1" applyAlignment="1" quotePrefix="1">
      <alignment horizontal="left" vertical="center"/>
    </xf>
    <xf numFmtId="0" fontId="40" fillId="22" borderId="54" xfId="0" applyFont="1" applyFill="1" applyBorder="1" applyAlignment="1" quotePrefix="1">
      <alignment horizontal="left" vertical="center"/>
    </xf>
    <xf numFmtId="0" fontId="29" fillId="22" borderId="26" xfId="0" applyFont="1" applyFill="1" applyBorder="1" applyAlignment="1" quotePrefix="1">
      <alignment horizontal="left"/>
    </xf>
    <xf numFmtId="0" fontId="29" fillId="22" borderId="29" xfId="0" applyFont="1" applyFill="1" applyBorder="1" applyAlignment="1" quotePrefix="1">
      <alignment horizontal="left"/>
    </xf>
    <xf numFmtId="0" fontId="47" fillId="22" borderId="0" xfId="0" applyFont="1" applyFill="1" applyBorder="1" applyAlignment="1" quotePrefix="1">
      <alignment horizontal="center"/>
    </xf>
    <xf numFmtId="0" fontId="40" fillId="22" borderId="28" xfId="0" applyFont="1" applyFill="1" applyBorder="1" applyAlignment="1">
      <alignment horizontal="center" vertical="center" wrapText="1"/>
    </xf>
    <xf numFmtId="0" fontId="40" fillId="22" borderId="43" xfId="0" applyFont="1" applyFill="1" applyBorder="1" applyAlignment="1">
      <alignment horizontal="center" vertical="center" wrapText="1"/>
    </xf>
    <xf numFmtId="0" fontId="37" fillId="22" borderId="53" xfId="0" applyFont="1" applyFill="1" applyBorder="1" applyAlignment="1">
      <alignment horizontal="center" vertical="center"/>
    </xf>
    <xf numFmtId="0" fontId="37" fillId="22" borderId="79" xfId="0" applyFont="1" applyFill="1" applyBorder="1" applyAlignment="1">
      <alignment horizontal="center" vertical="center"/>
    </xf>
    <xf numFmtId="0" fontId="37" fillId="22" borderId="54" xfId="0" applyFont="1" applyFill="1" applyBorder="1" applyAlignment="1">
      <alignment horizontal="center" vertical="center"/>
    </xf>
    <xf numFmtId="17" fontId="40" fillId="22" borderId="53" xfId="0" applyNumberFormat="1" applyFont="1" applyFill="1" applyBorder="1" applyAlignment="1" quotePrefix="1">
      <alignment horizontal="center" vertical="center"/>
    </xf>
    <xf numFmtId="17" fontId="40" fillId="22" borderId="79" xfId="0" applyNumberFormat="1" applyFont="1" applyFill="1" applyBorder="1" applyAlignment="1" quotePrefix="1">
      <alignment horizontal="center" vertical="center"/>
    </xf>
    <xf numFmtId="17" fontId="40" fillId="22" borderId="54" xfId="0" applyNumberFormat="1" applyFont="1" applyFill="1" applyBorder="1" applyAlignment="1" quotePrefix="1">
      <alignment horizontal="center" vertical="center"/>
    </xf>
    <xf numFmtId="0" fontId="33" fillId="22" borderId="0" xfId="0" applyFont="1" applyFill="1" applyAlignment="1">
      <alignment horizontal="left"/>
    </xf>
    <xf numFmtId="0" fontId="32" fillId="22" borderId="56" xfId="0" applyFont="1" applyFill="1" applyBorder="1" applyAlignment="1" quotePrefix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22" borderId="56" xfId="0" applyFont="1" applyFill="1" applyBorder="1" applyAlignment="1">
      <alignment horizontal="center" vertical="center" wrapText="1"/>
    </xf>
    <xf numFmtId="0" fontId="46" fillId="22" borderId="56" xfId="0" applyFont="1" applyFill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0" fillId="22" borderId="28" xfId="0" applyFont="1" applyFill="1" applyBorder="1" applyAlignment="1">
      <alignment horizontal="center" vertical="center"/>
    </xf>
    <xf numFmtId="0" fontId="40" fillId="22" borderId="43" xfId="0" applyFont="1" applyFill="1" applyBorder="1" applyAlignment="1">
      <alignment horizontal="center" vertical="center"/>
    </xf>
    <xf numFmtId="0" fontId="32" fillId="22" borderId="38" xfId="0" applyFont="1" applyFill="1" applyBorder="1" applyAlignment="1">
      <alignment horizontal="center" vertical="center"/>
    </xf>
    <xf numFmtId="0" fontId="32" fillId="22" borderId="110" xfId="0" applyFont="1" applyFill="1" applyBorder="1" applyAlignment="1">
      <alignment horizontal="center" vertical="center"/>
    </xf>
    <xf numFmtId="0" fontId="43" fillId="22" borderId="0" xfId="0" applyFont="1" applyFill="1" applyBorder="1" applyAlignment="1">
      <alignment horizontal="center"/>
    </xf>
    <xf numFmtId="0" fontId="55" fillId="22" borderId="0" xfId="0" applyFont="1" applyFill="1" applyAlignment="1">
      <alignment/>
    </xf>
  </cellXfs>
  <cellStyles count="208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vinculada" xfId="77"/>
    <cellStyle name="Celda vinculada 2" xfId="78"/>
    <cellStyle name="Celda vinculada 3" xfId="79"/>
    <cellStyle name="Encabezado 1" xfId="80"/>
    <cellStyle name="Encabezado 4" xfId="81"/>
    <cellStyle name="Encabezado 4 2" xfId="82"/>
    <cellStyle name="Énfasis1" xfId="83"/>
    <cellStyle name="Énfasis1 2" xfId="84"/>
    <cellStyle name="Énfasis1 3" xfId="85"/>
    <cellStyle name="Énfasis2" xfId="86"/>
    <cellStyle name="Énfasis2 2" xfId="87"/>
    <cellStyle name="Énfasis2 3" xfId="88"/>
    <cellStyle name="Énfasis3" xfId="89"/>
    <cellStyle name="Énfasis3 2" xfId="90"/>
    <cellStyle name="Énfasis3 3" xfId="91"/>
    <cellStyle name="Énfasis4" xfId="92"/>
    <cellStyle name="Énfasis4 2" xfId="93"/>
    <cellStyle name="Énfasis5" xfId="94"/>
    <cellStyle name="Énfasis5 2" xfId="95"/>
    <cellStyle name="Énfasis6" xfId="96"/>
    <cellStyle name="Énfasis6 2" xfId="97"/>
    <cellStyle name="Énfasis6 3" xfId="98"/>
    <cellStyle name="Entrada" xfId="99"/>
    <cellStyle name="Entrada 2" xfId="100"/>
    <cellStyle name="Entrada 3" xfId="101"/>
    <cellStyle name="Euro" xfId="102"/>
    <cellStyle name="Euro 2" xfId="103"/>
    <cellStyle name="Euro 3" xfId="104"/>
    <cellStyle name="Hyperlink" xfId="105"/>
    <cellStyle name="Hipervínculo 2" xfId="106"/>
    <cellStyle name="Followed Hyperlink" xfId="107"/>
    <cellStyle name="Incorrecto" xfId="108"/>
    <cellStyle name="Incorrecto 2" xfId="109"/>
    <cellStyle name="Incorrecto 3" xfId="110"/>
    <cellStyle name="Comma" xfId="111"/>
    <cellStyle name="Comma [0]" xfId="112"/>
    <cellStyle name="Millares [0] 10" xfId="113"/>
    <cellStyle name="Millares 10" xfId="114"/>
    <cellStyle name="Millares 11" xfId="115"/>
    <cellStyle name="Millares 11 3" xfId="116"/>
    <cellStyle name="Millares 12" xfId="117"/>
    <cellStyle name="Millares 13" xfId="118"/>
    <cellStyle name="Millares 130" xfId="119"/>
    <cellStyle name="Millares 14" xfId="120"/>
    <cellStyle name="Millares 142 2" xfId="121"/>
    <cellStyle name="Millares 15" xfId="122"/>
    <cellStyle name="Millares 16" xfId="123"/>
    <cellStyle name="Millares 17" xfId="124"/>
    <cellStyle name="Millares 18" xfId="125"/>
    <cellStyle name="Millares 19" xfId="126"/>
    <cellStyle name="Millares 2" xfId="127"/>
    <cellStyle name="Millares 2 2" xfId="128"/>
    <cellStyle name="Millares 2 2 2" xfId="129"/>
    <cellStyle name="Millares 2 3" xfId="130"/>
    <cellStyle name="Millares 2 3 2" xfId="131"/>
    <cellStyle name="Millares 2 4" xfId="132"/>
    <cellStyle name="Millares 2 4 2" xfId="133"/>
    <cellStyle name="Millares 2 5" xfId="134"/>
    <cellStyle name="Millares 20" xfId="135"/>
    <cellStyle name="Millares 21" xfId="136"/>
    <cellStyle name="Millares 22" xfId="137"/>
    <cellStyle name="Millares 23" xfId="138"/>
    <cellStyle name="Millares 24" xfId="139"/>
    <cellStyle name="Millares 25" xfId="140"/>
    <cellStyle name="Millares 26" xfId="141"/>
    <cellStyle name="Millares 27" xfId="142"/>
    <cellStyle name="Millares 28" xfId="143"/>
    <cellStyle name="Millares 29" xfId="144"/>
    <cellStyle name="Millares 3" xfId="145"/>
    <cellStyle name="Millares 3 2" xfId="146"/>
    <cellStyle name="Millares 3 2 2" xfId="147"/>
    <cellStyle name="Millares 30" xfId="148"/>
    <cellStyle name="Millares 31" xfId="149"/>
    <cellStyle name="Millares 32" xfId="150"/>
    <cellStyle name="Millares 33" xfId="151"/>
    <cellStyle name="Millares 34" xfId="152"/>
    <cellStyle name="Millares 35" xfId="153"/>
    <cellStyle name="Millares 4" xfId="154"/>
    <cellStyle name="Millares 4 2" xfId="155"/>
    <cellStyle name="Millares 4 2 2" xfId="156"/>
    <cellStyle name="Millares 5" xfId="157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9" xfId="164"/>
    <cellStyle name="Currency" xfId="165"/>
    <cellStyle name="Currency [0]" xfId="166"/>
    <cellStyle name="Moneda 2" xfId="167"/>
    <cellStyle name="Neutral" xfId="168"/>
    <cellStyle name="Neutral 2" xfId="169"/>
    <cellStyle name="Neutral 3" xfId="170"/>
    <cellStyle name="Normal 10" xfId="171"/>
    <cellStyle name="Normal 10 2 2" xfId="172"/>
    <cellStyle name="Normal 10 6" xfId="173"/>
    <cellStyle name="Normal 130 2" xfId="174"/>
    <cellStyle name="Normal 131" xfId="175"/>
    <cellStyle name="Normal 157" xfId="176"/>
    <cellStyle name="Normal 2" xfId="177"/>
    <cellStyle name="Normal 2 2" xfId="178"/>
    <cellStyle name="Normal 2 2 2" xfId="179"/>
    <cellStyle name="Normal 2 3" xfId="180"/>
    <cellStyle name="Normal 2 9" xfId="181"/>
    <cellStyle name="Normal 3" xfId="182"/>
    <cellStyle name="Normal 3 2" xfId="183"/>
    <cellStyle name="Normal 3 3" xfId="184"/>
    <cellStyle name="Normal 4" xfId="185"/>
    <cellStyle name="Normal 4 2" xfId="186"/>
    <cellStyle name="Normal 4 3" xfId="187"/>
    <cellStyle name="Normal 5" xfId="188"/>
    <cellStyle name="Normal 5 2" xfId="189"/>
    <cellStyle name="Normal 6" xfId="190"/>
    <cellStyle name="Normal 7" xfId="191"/>
    <cellStyle name="Normal_Cuadro B1" xfId="192"/>
    <cellStyle name="Normal_PiboferKWEB2002-II" xfId="193"/>
    <cellStyle name="Notas" xfId="194"/>
    <cellStyle name="Notas 2" xfId="195"/>
    <cellStyle name="Percent" xfId="196"/>
    <cellStyle name="Porcentaje 10" xfId="197"/>
    <cellStyle name="Porcentaje 2" xfId="198"/>
    <cellStyle name="Porcentaje 20" xfId="199"/>
    <cellStyle name="Porcentaje 3" xfId="200"/>
    <cellStyle name="Porcentual 2" xfId="201"/>
    <cellStyle name="Salida" xfId="202"/>
    <cellStyle name="Salida 2" xfId="203"/>
    <cellStyle name="Salida 3" xfId="204"/>
    <cellStyle name="Texto de advertencia" xfId="205"/>
    <cellStyle name="Texto de advertencia 2" xfId="206"/>
    <cellStyle name="Texto explicativo" xfId="207"/>
    <cellStyle name="Texto explicativo 2" xfId="208"/>
    <cellStyle name="Título" xfId="209"/>
    <cellStyle name="Título 1 2" xfId="210"/>
    <cellStyle name="Título 1 3" xfId="211"/>
    <cellStyle name="Título 2" xfId="212"/>
    <cellStyle name="Título 2 2" xfId="213"/>
    <cellStyle name="Título 2 3" xfId="214"/>
    <cellStyle name="Título 3" xfId="215"/>
    <cellStyle name="Título 3 2" xfId="216"/>
    <cellStyle name="Título 3 3" xfId="217"/>
    <cellStyle name="Título 4" xfId="218"/>
    <cellStyle name="Total" xfId="219"/>
    <cellStyle name="Total 2" xfId="220"/>
    <cellStyle name="Total 3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5</xdr:row>
      <xdr:rowOff>495300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0</xdr:row>
      <xdr:rowOff>47625</xdr:rowOff>
    </xdr:from>
    <xdr:to>
      <xdr:col>3</xdr:col>
      <xdr:colOff>561975</xdr:colOff>
      <xdr:row>5</xdr:row>
      <xdr:rowOff>781050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47625"/>
          <a:ext cx="34385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219075</xdr:rowOff>
    </xdr:from>
    <xdr:to>
      <xdr:col>2</xdr:col>
      <xdr:colOff>133350</xdr:colOff>
      <xdr:row>4</xdr:row>
      <xdr:rowOff>876300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219075" y="981075"/>
          <a:ext cx="4429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0</xdr:col>
      <xdr:colOff>1438275</xdr:colOff>
      <xdr:row>0</xdr:row>
      <xdr:rowOff>0</xdr:rowOff>
    </xdr:from>
    <xdr:to>
      <xdr:col>1</xdr:col>
      <xdr:colOff>800100</xdr:colOff>
      <xdr:row>4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1695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rep.gov.co/economia/ctanal1sec_ext.htm#reservas" TargetMode="External" /><Relationship Id="rId2" Type="http://schemas.openxmlformats.org/officeDocument/2006/relationships/hyperlink" Target="http://www.banrep.gov.co/informes-economicos/ine_bol_deupu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73"/>
  <sheetViews>
    <sheetView showGridLines="0" zoomScalePageLayoutView="0" workbookViewId="0" topLeftCell="A1">
      <pane ySplit="6" topLeftCell="A7" activePane="bottomLeft" state="frozen"/>
      <selection pane="topLeft" activeCell="D32" sqref="D32"/>
      <selection pane="bottomLeft" activeCell="A9" sqref="A9:D9"/>
    </sheetView>
  </sheetViews>
  <sheetFormatPr defaultColWidth="11.421875" defaultRowHeight="12.75"/>
  <cols>
    <col min="1" max="1" width="7.00390625" style="8" customWidth="1"/>
    <col min="2" max="2" width="54.57421875" style="8" customWidth="1"/>
    <col min="3" max="3" width="11.421875" style="8" customWidth="1"/>
    <col min="4" max="4" width="37.140625" style="8" customWidth="1"/>
    <col min="5" max="5" width="23.140625" style="8" customWidth="1"/>
    <col min="6" max="6" width="13.00390625" style="8" customWidth="1"/>
    <col min="7" max="16384" width="11.421875" style="8" customWidth="1"/>
  </cols>
  <sheetData>
    <row r="1" ht="15.75">
      <c r="A1" s="177"/>
    </row>
    <row r="2" ht="12.75"/>
    <row r="3" spans="3:5" ht="15">
      <c r="C3" s="883"/>
      <c r="E3" s="884"/>
    </row>
    <row r="4" ht="12.75"/>
    <row r="5" ht="12.75">
      <c r="A5" s="8" t="s">
        <v>393</v>
      </c>
    </row>
    <row r="6" ht="71.25" customHeight="1"/>
    <row r="7" spans="1:5" ht="21">
      <c r="A7" s="1328" t="s">
        <v>140</v>
      </c>
      <c r="B7" s="1328"/>
      <c r="C7" s="1328"/>
      <c r="D7" s="1328"/>
      <c r="E7" s="968"/>
    </row>
    <row r="8" spans="1:5" ht="21">
      <c r="A8" s="1329" t="s">
        <v>901</v>
      </c>
      <c r="B8" s="1329"/>
      <c r="C8" s="1329"/>
      <c r="D8" s="1329"/>
      <c r="E8" s="969"/>
    </row>
    <row r="9" spans="1:5" ht="21">
      <c r="A9" s="1330" t="s">
        <v>871</v>
      </c>
      <c r="B9" s="1330"/>
      <c r="C9" s="1330"/>
      <c r="D9" s="1330"/>
      <c r="E9" s="970"/>
    </row>
    <row r="10" spans="1:5" ht="18.75">
      <c r="A10" s="954"/>
      <c r="B10" s="955"/>
      <c r="C10" s="955"/>
      <c r="D10" s="955"/>
      <c r="E10" s="955"/>
    </row>
    <row r="11" spans="1:5" s="177" customFormat="1" ht="15.75">
      <c r="A11" s="1322" t="s">
        <v>133</v>
      </c>
      <c r="B11" s="1323"/>
      <c r="C11" s="1320" t="s">
        <v>545</v>
      </c>
      <c r="D11" s="1323"/>
      <c r="E11" s="956"/>
    </row>
    <row r="12" spans="1:5" ht="11.25" customHeight="1">
      <c r="A12" s="957"/>
      <c r="B12" s="956"/>
      <c r="C12" s="956"/>
      <c r="D12" s="956"/>
      <c r="E12" s="958"/>
    </row>
    <row r="13" spans="1:5" s="648" customFormat="1" ht="12.75">
      <c r="A13" s="959" t="s">
        <v>150</v>
      </c>
      <c r="B13" s="958"/>
      <c r="C13" s="956" t="s">
        <v>112</v>
      </c>
      <c r="D13" s="956"/>
      <c r="E13" s="958"/>
    </row>
    <row r="14" spans="1:5" s="648" customFormat="1" ht="12.75">
      <c r="A14" s="960" t="s">
        <v>147</v>
      </c>
      <c r="B14" s="958"/>
      <c r="C14" s="956" t="s">
        <v>526</v>
      </c>
      <c r="D14" s="956"/>
      <c r="E14" s="958"/>
    </row>
    <row r="15" spans="1:5" s="648" customFormat="1" ht="12.75">
      <c r="A15" s="959" t="s">
        <v>515</v>
      </c>
      <c r="B15" s="958"/>
      <c r="C15" s="956" t="s">
        <v>210</v>
      </c>
      <c r="D15" s="956"/>
      <c r="E15" s="958"/>
    </row>
    <row r="16" spans="1:5" ht="12.75">
      <c r="A16" s="959" t="s">
        <v>148</v>
      </c>
      <c r="B16" s="956"/>
      <c r="C16" s="956"/>
      <c r="D16" s="956"/>
      <c r="E16" s="956"/>
    </row>
    <row r="17" spans="1:5" ht="15.75">
      <c r="A17" s="956" t="s">
        <v>149</v>
      </c>
      <c r="B17" s="956"/>
      <c r="C17" s="1320" t="s">
        <v>546</v>
      </c>
      <c r="D17" s="1323"/>
      <c r="E17" s="956"/>
    </row>
    <row r="18" spans="1:5" ht="12.75">
      <c r="A18" s="956"/>
      <c r="B18" s="956"/>
      <c r="C18" s="956"/>
      <c r="D18" s="956"/>
      <c r="E18" s="956"/>
    </row>
    <row r="19" spans="1:5" s="177" customFormat="1" ht="15.75">
      <c r="A19" s="1322" t="s">
        <v>134</v>
      </c>
      <c r="B19" s="1323"/>
      <c r="C19" s="956" t="s">
        <v>527</v>
      </c>
      <c r="D19" s="956"/>
      <c r="E19" s="961"/>
    </row>
    <row r="20" spans="1:5" ht="12.75">
      <c r="A20" s="956"/>
      <c r="B20" s="956"/>
      <c r="C20" s="962"/>
      <c r="D20" s="962"/>
      <c r="E20" s="956"/>
    </row>
    <row r="21" spans="1:5" ht="15.75">
      <c r="A21" s="1322" t="s">
        <v>538</v>
      </c>
      <c r="B21" s="1323"/>
      <c r="C21" s="1320" t="s">
        <v>547</v>
      </c>
      <c r="D21" s="1323"/>
      <c r="E21" s="956"/>
    </row>
    <row r="22" spans="1:5" ht="12.75">
      <c r="A22" s="963"/>
      <c r="B22" s="956"/>
      <c r="C22" s="964"/>
      <c r="D22" s="956"/>
      <c r="E22" s="956"/>
    </row>
    <row r="23" spans="1:5" ht="12.75">
      <c r="A23" s="965" t="s">
        <v>516</v>
      </c>
      <c r="B23" s="956"/>
      <c r="C23" s="956" t="s">
        <v>78</v>
      </c>
      <c r="D23" s="956"/>
      <c r="E23" s="956"/>
    </row>
    <row r="24" spans="1:5" ht="15.75">
      <c r="A24" s="965" t="s">
        <v>517</v>
      </c>
      <c r="B24" s="956"/>
      <c r="C24" s="966"/>
      <c r="D24" s="956"/>
      <c r="E24" s="956"/>
    </row>
    <row r="25" spans="1:5" ht="15.75">
      <c r="A25" s="956"/>
      <c r="B25" s="956"/>
      <c r="C25" s="1320" t="s">
        <v>548</v>
      </c>
      <c r="D25" s="1323"/>
      <c r="E25" s="956"/>
    </row>
    <row r="26" spans="1:5" ht="15.75">
      <c r="A26" s="1322" t="s">
        <v>539</v>
      </c>
      <c r="B26" s="1323"/>
      <c r="C26" s="966"/>
      <c r="D26" s="956"/>
      <c r="E26" s="956"/>
    </row>
    <row r="27" spans="1:5" ht="15.75">
      <c r="A27" s="956"/>
      <c r="B27" s="956"/>
      <c r="C27" s="1320" t="s">
        <v>576</v>
      </c>
      <c r="D27" s="1323"/>
      <c r="E27" s="956"/>
    </row>
    <row r="28" spans="1:5" ht="15.75">
      <c r="A28" s="956" t="s">
        <v>444</v>
      </c>
      <c r="B28" s="956"/>
      <c r="C28" s="966"/>
      <c r="D28" s="956"/>
      <c r="E28" s="956"/>
    </row>
    <row r="29" spans="1:5" ht="15.75">
      <c r="A29" s="956" t="s">
        <v>384</v>
      </c>
      <c r="B29" s="956"/>
      <c r="C29" s="966"/>
      <c r="D29" s="956"/>
      <c r="E29" s="967"/>
    </row>
    <row r="30" spans="1:5" s="177" customFormat="1" ht="15.75">
      <c r="A30" s="956" t="s">
        <v>518</v>
      </c>
      <c r="B30" s="956"/>
      <c r="C30" s="1320" t="s">
        <v>549</v>
      </c>
      <c r="D30" s="1323"/>
      <c r="E30" s="967"/>
    </row>
    <row r="31" spans="1:5" ht="15.75">
      <c r="A31" s="961"/>
      <c r="B31" s="961"/>
      <c r="C31" s="956"/>
      <c r="D31" s="956"/>
      <c r="E31" s="956"/>
    </row>
    <row r="32" spans="1:5" ht="15.75">
      <c r="A32" s="1317" t="s">
        <v>540</v>
      </c>
      <c r="B32" s="972"/>
      <c r="C32" s="956" t="s">
        <v>528</v>
      </c>
      <c r="D32" s="958"/>
      <c r="E32" s="961"/>
    </row>
    <row r="33" spans="1:5" ht="12.75">
      <c r="A33" s="956"/>
      <c r="B33" s="956"/>
      <c r="C33" s="956"/>
      <c r="D33" s="956"/>
      <c r="E33" s="956"/>
    </row>
    <row r="34" spans="1:5" ht="15.75">
      <c r="A34" s="956" t="s">
        <v>519</v>
      </c>
      <c r="B34" s="956"/>
      <c r="C34" s="1320" t="s">
        <v>550</v>
      </c>
      <c r="D34" s="1323"/>
      <c r="E34" s="956"/>
    </row>
    <row r="35" spans="1:5" s="177" customFormat="1" ht="15.75">
      <c r="A35" s="956" t="s">
        <v>520</v>
      </c>
      <c r="B35" s="956"/>
      <c r="C35" s="956"/>
      <c r="D35" s="956"/>
      <c r="E35" s="956"/>
    </row>
    <row r="36" spans="1:5" ht="12.75">
      <c r="A36" s="956"/>
      <c r="B36" s="956"/>
      <c r="C36" s="956" t="s">
        <v>135</v>
      </c>
      <c r="D36" s="956"/>
      <c r="E36" s="956"/>
    </row>
    <row r="37" spans="1:5" ht="15.75">
      <c r="A37" s="1322" t="s">
        <v>541</v>
      </c>
      <c r="B37" s="1323"/>
      <c r="C37" s="956"/>
      <c r="D37" s="956"/>
      <c r="E37" s="961"/>
    </row>
    <row r="38" spans="1:5" ht="15.75">
      <c r="A38" s="956"/>
      <c r="B38" s="956"/>
      <c r="C38" s="1320" t="s">
        <v>577</v>
      </c>
      <c r="D38" s="1323"/>
      <c r="E38" s="956"/>
    </row>
    <row r="39" spans="1:5" ht="12.75">
      <c r="A39" s="956" t="s">
        <v>521</v>
      </c>
      <c r="B39" s="956"/>
      <c r="C39" s="956"/>
      <c r="D39" s="956"/>
      <c r="E39" s="956"/>
    </row>
    <row r="40" spans="1:5" s="177" customFormat="1" ht="15.75">
      <c r="A40" s="956" t="s">
        <v>522</v>
      </c>
      <c r="B40" s="956"/>
      <c r="C40" s="956" t="s">
        <v>141</v>
      </c>
      <c r="D40" s="956"/>
      <c r="E40" s="956"/>
    </row>
    <row r="41" spans="1:5" ht="12.75">
      <c r="A41" s="956"/>
      <c r="B41" s="956"/>
      <c r="C41" s="956" t="s">
        <v>114</v>
      </c>
      <c r="D41" s="956"/>
      <c r="E41" s="956"/>
    </row>
    <row r="42" spans="1:5" ht="15.75">
      <c r="A42" s="971" t="s">
        <v>542</v>
      </c>
      <c r="B42" s="973"/>
      <c r="C42" s="956" t="s">
        <v>142</v>
      </c>
      <c r="D42" s="956"/>
      <c r="E42" s="961"/>
    </row>
    <row r="43" spans="1:5" ht="12.75">
      <c r="A43" s="956"/>
      <c r="B43" s="956"/>
      <c r="C43" s="956"/>
      <c r="D43" s="956"/>
      <c r="E43" s="956"/>
    </row>
    <row r="44" spans="1:5" s="177" customFormat="1" ht="15.75">
      <c r="A44" s="956" t="s">
        <v>523</v>
      </c>
      <c r="B44" s="956"/>
      <c r="C44" s="1320" t="s">
        <v>551</v>
      </c>
      <c r="D44" s="1323"/>
      <c r="E44" s="956"/>
    </row>
    <row r="45" spans="1:5" ht="12.75">
      <c r="A45" s="956"/>
      <c r="B45" s="956"/>
      <c r="C45" s="956"/>
      <c r="D45" s="956"/>
      <c r="E45" s="956"/>
    </row>
    <row r="46" spans="1:5" ht="15.75">
      <c r="A46" s="1318" t="s">
        <v>543</v>
      </c>
      <c r="B46" s="1319"/>
      <c r="C46" s="956" t="s">
        <v>144</v>
      </c>
      <c r="D46" s="956"/>
      <c r="E46" s="961"/>
    </row>
    <row r="47" spans="1:5" ht="12.75">
      <c r="A47" s="956"/>
      <c r="B47" s="956"/>
      <c r="C47" s="956" t="s">
        <v>143</v>
      </c>
      <c r="D47" s="956"/>
      <c r="E47" s="956"/>
    </row>
    <row r="48" spans="1:5" ht="12.75">
      <c r="A48" s="956" t="s">
        <v>4</v>
      </c>
      <c r="B48" s="956"/>
      <c r="C48" s="956"/>
      <c r="D48" s="956"/>
      <c r="E48" s="956"/>
    </row>
    <row r="49" spans="1:5" ht="15.75">
      <c r="A49" s="956" t="s">
        <v>524</v>
      </c>
      <c r="B49" s="956"/>
      <c r="C49" s="1320" t="s">
        <v>552</v>
      </c>
      <c r="D49" s="1321"/>
      <c r="E49" s="956"/>
    </row>
    <row r="50" spans="1:5" ht="15.75">
      <c r="A50" s="956"/>
      <c r="B50" s="956"/>
      <c r="C50" s="1326"/>
      <c r="D50" s="1327"/>
      <c r="E50" s="956"/>
    </row>
    <row r="51" spans="1:5" ht="12.75">
      <c r="A51" s="1318" t="s">
        <v>544</v>
      </c>
      <c r="B51" s="1319"/>
      <c r="C51" s="956" t="s">
        <v>145</v>
      </c>
      <c r="D51" s="956"/>
      <c r="E51" s="956"/>
    </row>
    <row r="52" spans="1:5" ht="12.75">
      <c r="A52" s="956"/>
      <c r="B52" s="956"/>
      <c r="C52" s="956" t="s">
        <v>529</v>
      </c>
      <c r="D52" s="956"/>
      <c r="E52" s="956"/>
    </row>
    <row r="53" spans="1:5" ht="12.75">
      <c r="A53" s="956" t="s">
        <v>525</v>
      </c>
      <c r="B53" s="956"/>
      <c r="C53" s="956"/>
      <c r="D53" s="956"/>
      <c r="E53" s="956"/>
    </row>
    <row r="54" spans="1:5" s="177" customFormat="1" ht="15.75">
      <c r="A54" s="956" t="s">
        <v>279</v>
      </c>
      <c r="B54" s="956"/>
      <c r="C54" s="1320" t="s">
        <v>553</v>
      </c>
      <c r="D54" s="1323"/>
      <c r="E54" s="956"/>
    </row>
    <row r="55" spans="1:5" ht="12.75">
      <c r="A55" s="956"/>
      <c r="B55" s="956"/>
      <c r="C55" s="956"/>
      <c r="D55" s="956"/>
      <c r="E55" s="956"/>
    </row>
    <row r="56" spans="1:5" ht="15.75">
      <c r="A56" s="1324"/>
      <c r="B56" s="1325"/>
      <c r="C56" s="956"/>
      <c r="D56" s="956"/>
      <c r="E56" s="961"/>
    </row>
    <row r="57" spans="1:5" ht="12.75">
      <c r="A57" s="956"/>
      <c r="B57" s="956"/>
      <c r="C57" s="956"/>
      <c r="D57" s="956"/>
      <c r="E57" s="956"/>
    </row>
    <row r="58" spans="1:5" ht="12.75">
      <c r="A58" s="956"/>
      <c r="B58" s="956"/>
      <c r="C58" s="956"/>
      <c r="D58" s="956"/>
      <c r="E58" s="956"/>
    </row>
    <row r="59" spans="1:5" ht="15.75">
      <c r="A59" s="956"/>
      <c r="B59" s="956"/>
      <c r="C59" s="961"/>
      <c r="D59" s="961"/>
      <c r="E59" s="956"/>
    </row>
    <row r="60" spans="1:5" ht="15.75">
      <c r="A60" s="961"/>
      <c r="B60" s="961"/>
      <c r="C60" s="956"/>
      <c r="D60" s="956"/>
      <c r="E60" s="956"/>
    </row>
    <row r="63" spans="3:4" ht="15.75">
      <c r="C63" s="177"/>
      <c r="D63" s="177"/>
    </row>
    <row r="73" spans="3:4" ht="15.75">
      <c r="C73" s="177"/>
      <c r="D73" s="177"/>
    </row>
  </sheetData>
  <sheetProtection/>
  <mergeCells count="23">
    <mergeCell ref="A7:D7"/>
    <mergeCell ref="A8:D8"/>
    <mergeCell ref="A9:D9"/>
    <mergeCell ref="C25:D25"/>
    <mergeCell ref="C17:D17"/>
    <mergeCell ref="A11:B11"/>
    <mergeCell ref="C11:D11"/>
    <mergeCell ref="A56:B56"/>
    <mergeCell ref="C30:D30"/>
    <mergeCell ref="C38:D38"/>
    <mergeCell ref="C34:D34"/>
    <mergeCell ref="C44:D44"/>
    <mergeCell ref="A21:B21"/>
    <mergeCell ref="A46:B46"/>
    <mergeCell ref="C27:D27"/>
    <mergeCell ref="C54:D54"/>
    <mergeCell ref="C50:D50"/>
    <mergeCell ref="A51:B51"/>
    <mergeCell ref="C49:D49"/>
    <mergeCell ref="A37:B37"/>
    <mergeCell ref="A19:B19"/>
    <mergeCell ref="C21:D21"/>
    <mergeCell ref="A26:B26"/>
  </mergeCells>
  <hyperlinks>
    <hyperlink ref="A11" location="PIB!A1" display="1. PIB "/>
    <hyperlink ref="A19" location="'Indicadores Mercado Laboral'!A1" display="2. INDICADORES MERCADO LABORAL"/>
    <hyperlink ref="C11" location="Exportaciones!A1" display="8. EXPORTACIONES"/>
    <hyperlink ref="C17" location="Importaciones!A1" display="9. IMPORTACIONES "/>
    <hyperlink ref="C21" location="'Balanza Comercial '!A1" display="10.  BALANZA COMERCIAL "/>
    <hyperlink ref="C30" location="'Tasas de Interes'!A1" display="11. TASAS DE INTERES "/>
    <hyperlink ref="C34" location="'Cartera Sistema Financiero '!A1" display="12. CARTERA SISTEMA FINANCIERO"/>
    <hyperlink ref="C38" location="'Sector Publico'!A1" display="13. SECTOR PUBLICO"/>
    <hyperlink ref="C44" location="'Mercado Cambiario '!A1" display="14. MERCADO CAMBIARIO "/>
    <hyperlink ref="C49" location="'Reservas Internacionales'!A1" display="15. RESERVAS INTERNACIONALES "/>
    <hyperlink ref="C54" location="Fuentes!A1" display="16. FUENTES "/>
    <hyperlink ref="C49:D49" location="Reservas!A1" display="20 RESERVAS INTERNACIONALES "/>
    <hyperlink ref="C38:D38" location="'Sector Público'!A1" display="17. SECTOR PÚBLICO"/>
    <hyperlink ref="A32" location="Inflación!A32" display="5. INFLACIÓN "/>
    <hyperlink ref="A37" location="'Demanda de Energía'!A1" display="6. DEMANDA DE ENERGÍA "/>
    <hyperlink ref="A42" location="Industria!A1" display="7. INDUSTRIA "/>
    <hyperlink ref="A46" location="'Comercio al por Menor '!A1" display="8. COMERCIO AL POR MENOR"/>
    <hyperlink ref="A21:B21" location="'Tasas de Interés'!A1" display="16. TASAS DE INTERÉS "/>
    <hyperlink ref="A26" location="'Indicadores de Pobreza'!A2" display="4. INDICADORES DE POBREZA"/>
    <hyperlink ref="A51" location="Construcción!A1" display="9. CONSTRUCCIÓN"/>
    <hyperlink ref="A26:B26" location="'Indicadores de Pobreza'!A1" display="4. INDICADORES DE POBREZA"/>
    <hyperlink ref="A46:B46" location="'Comercio al por Menor '!A46" display="8. COMERCIO AL POR MENOR"/>
    <hyperlink ref="A51:B51" location="Construcción!A51" display="9. CONSTRUCCIÓN"/>
    <hyperlink ref="C30:D30" location="'Tasas de Interés'!A1" display="16. TASAS DE INTERÉS "/>
    <hyperlink ref="C27:D27" location="'Inversión Extranjera'!A1" display="14. INVERSIÓN EXTRANJERA"/>
    <hyperlink ref="C25:D25" location="'Balanza de Pagos'!A1" display="13. BALANZA DE PAGOS"/>
  </hyperlinks>
  <printOptions/>
  <pageMargins left="0" right="0" top="0.3937007874015748" bottom="0.3937007874015748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R81"/>
  <sheetViews>
    <sheetView showGridLines="0" zoomScale="90" zoomScaleNormal="90" zoomScalePageLayoutView="0" workbookViewId="0" topLeftCell="A1">
      <pane ySplit="2" topLeftCell="A3" activePane="bottomLeft" state="frozen"/>
      <selection pane="topLeft" activeCell="D32" sqref="D32"/>
      <selection pane="bottomLeft" activeCell="H48" sqref="H48"/>
    </sheetView>
  </sheetViews>
  <sheetFormatPr defaultColWidth="11.421875" defaultRowHeight="12.75"/>
  <cols>
    <col min="1" max="1" width="7.8515625" style="7" customWidth="1"/>
    <col min="2" max="2" width="33.140625" style="7" customWidth="1"/>
    <col min="3" max="3" width="18.421875" style="7" customWidth="1"/>
    <col min="4" max="4" width="25.421875" style="7" customWidth="1"/>
    <col min="5" max="5" width="18.8515625" style="7" customWidth="1"/>
    <col min="6" max="10" width="15.7109375" style="7" customWidth="1"/>
    <col min="11" max="11" width="24.7109375" style="6" customWidth="1"/>
    <col min="12" max="12" width="26.28125" style="6" customWidth="1"/>
    <col min="13" max="13" width="14.8515625" style="6" customWidth="1"/>
    <col min="14" max="14" width="25.140625" style="6" customWidth="1"/>
    <col min="15" max="15" width="16.140625" style="6" customWidth="1"/>
    <col min="16" max="16" width="23.28125" style="6" customWidth="1"/>
    <col min="17" max="16384" width="11.421875" style="7" customWidth="1"/>
  </cols>
  <sheetData>
    <row r="1" spans="2:8" ht="12.75">
      <c r="B1" s="97" t="s">
        <v>583</v>
      </c>
      <c r="C1" s="97"/>
      <c r="D1" s="97"/>
      <c r="E1" s="97"/>
      <c r="F1" s="97"/>
      <c r="G1" s="97"/>
      <c r="H1" s="97"/>
    </row>
    <row r="2" spans="2:16" s="20" customFormat="1" ht="18.75">
      <c r="B2" s="522" t="s">
        <v>119</v>
      </c>
      <c r="C2" s="522"/>
      <c r="D2" s="522"/>
      <c r="E2" s="522"/>
      <c r="F2" s="522"/>
      <c r="G2" s="522"/>
      <c r="H2" s="522"/>
      <c r="I2" s="228"/>
      <c r="J2" s="16"/>
      <c r="K2" s="1127"/>
      <c r="L2" s="1127"/>
      <c r="M2" s="1127"/>
      <c r="N2" s="1127"/>
      <c r="O2" s="1128"/>
      <c r="P2" s="1128"/>
    </row>
    <row r="3" spans="1:16" s="20" customFormat="1" ht="18.75">
      <c r="A3" s="464"/>
      <c r="B3" s="16"/>
      <c r="C3" s="16"/>
      <c r="D3" s="16"/>
      <c r="E3" s="16"/>
      <c r="F3" s="16"/>
      <c r="G3" s="16"/>
      <c r="H3" s="16"/>
      <c r="I3" s="16"/>
      <c r="J3" s="16"/>
      <c r="K3" s="1127"/>
      <c r="L3" s="1127"/>
      <c r="M3" s="1127"/>
      <c r="N3" s="1127"/>
      <c r="O3" s="1128"/>
      <c r="P3" s="1128"/>
    </row>
    <row r="4" spans="1:16" s="20" customFormat="1" ht="18.75">
      <c r="A4" s="464"/>
      <c r="B4" s="465" t="s">
        <v>323</v>
      </c>
      <c r="C4" s="98" t="s">
        <v>878</v>
      </c>
      <c r="D4" s="465"/>
      <c r="F4" s="465"/>
      <c r="G4" s="465"/>
      <c r="H4" s="465"/>
      <c r="I4" s="98"/>
      <c r="K4" s="1128"/>
      <c r="L4" s="1127"/>
      <c r="M4" s="1127"/>
      <c r="N4" s="1127"/>
      <c r="O4" s="1128"/>
      <c r="P4" s="1128"/>
    </row>
    <row r="5" spans="1:16" s="20" customFormat="1" ht="18.75">
      <c r="A5" s="464"/>
      <c r="B5" s="465" t="s">
        <v>323</v>
      </c>
      <c r="C5" s="41" t="s">
        <v>879</v>
      </c>
      <c r="D5" s="465"/>
      <c r="F5" s="465"/>
      <c r="G5" s="465"/>
      <c r="H5" s="465"/>
      <c r="I5" s="41"/>
      <c r="K5" s="1128"/>
      <c r="L5" s="1127"/>
      <c r="M5" s="1127"/>
      <c r="N5" s="1127"/>
      <c r="O5" s="1128"/>
      <c r="P5" s="1128"/>
    </row>
    <row r="6" spans="1:16" s="20" customFormat="1" ht="19.5" thickBot="1">
      <c r="A6" s="464"/>
      <c r="B6" s="175"/>
      <c r="C6" s="175"/>
      <c r="D6" s="175"/>
      <c r="E6" s="175"/>
      <c r="F6" s="175"/>
      <c r="G6" s="175"/>
      <c r="H6" s="175"/>
      <c r="I6" s="175"/>
      <c r="J6" s="175"/>
      <c r="K6" s="1129"/>
      <c r="L6" s="1129"/>
      <c r="M6" s="1128"/>
      <c r="N6" s="1128"/>
      <c r="O6" s="1128"/>
      <c r="P6" s="1128"/>
    </row>
    <row r="7" spans="2:18" s="177" customFormat="1" ht="16.5" thickBot="1">
      <c r="B7" s="20"/>
      <c r="C7" s="1382">
        <v>2018</v>
      </c>
      <c r="D7" s="1383"/>
      <c r="E7" s="1382">
        <v>2017</v>
      </c>
      <c r="F7" s="1383"/>
      <c r="G7" s="1382">
        <v>2016</v>
      </c>
      <c r="H7" s="1383"/>
      <c r="I7" s="1382">
        <v>2015</v>
      </c>
      <c r="J7" s="1383"/>
      <c r="K7" s="1382">
        <v>2014</v>
      </c>
      <c r="L7" s="1383"/>
      <c r="M7" s="864"/>
      <c r="N7" s="864"/>
      <c r="O7" s="864"/>
      <c r="P7" s="864"/>
      <c r="Q7" s="864"/>
      <c r="R7" s="864"/>
    </row>
    <row r="8" spans="2:18" s="177" customFormat="1" ht="19.5" thickBot="1">
      <c r="B8" s="523"/>
      <c r="C8" s="524" t="s">
        <v>11</v>
      </c>
      <c r="D8" s="525" t="s">
        <v>13</v>
      </c>
      <c r="E8" s="524" t="s">
        <v>11</v>
      </c>
      <c r="F8" s="525" t="s">
        <v>13</v>
      </c>
      <c r="G8" s="524" t="s">
        <v>11</v>
      </c>
      <c r="H8" s="525" t="s">
        <v>13</v>
      </c>
      <c r="I8" s="524" t="s">
        <v>11</v>
      </c>
      <c r="J8" s="525" t="s">
        <v>13</v>
      </c>
      <c r="K8" s="524" t="s">
        <v>11</v>
      </c>
      <c r="L8" s="525" t="s">
        <v>13</v>
      </c>
      <c r="M8" s="864"/>
      <c r="N8" s="864"/>
      <c r="O8" s="864"/>
      <c r="P8" s="864"/>
      <c r="Q8" s="864"/>
      <c r="R8" s="864"/>
    </row>
    <row r="9" spans="2:18" s="177" customFormat="1" ht="15.75">
      <c r="B9" s="473" t="s">
        <v>18</v>
      </c>
      <c r="C9" s="1137">
        <v>5.3454570509060995</v>
      </c>
      <c r="D9" s="1022">
        <v>5.3454570509060995</v>
      </c>
      <c r="E9" s="1022">
        <v>-1.6307003800517195</v>
      </c>
      <c r="F9" s="1022">
        <v>-1.6307003800517195</v>
      </c>
      <c r="G9" s="1021">
        <v>3.2071867997375714</v>
      </c>
      <c r="H9" s="1022">
        <v>3.2071867997375714</v>
      </c>
      <c r="I9" s="1022">
        <v>7.56646216768917</v>
      </c>
      <c r="J9" s="1027">
        <v>7.56646216768917</v>
      </c>
      <c r="K9" s="1022">
        <v>6.768558951965065</v>
      </c>
      <c r="L9" s="1027">
        <v>6.768558951965065</v>
      </c>
      <c r="M9" s="864"/>
      <c r="N9" s="864"/>
      <c r="O9" s="864"/>
      <c r="P9" s="864"/>
      <c r="Q9" s="864"/>
      <c r="R9" s="864"/>
    </row>
    <row r="10" spans="2:18" s="177" customFormat="1" ht="15.75">
      <c r="B10" s="477" t="s">
        <v>19</v>
      </c>
      <c r="C10" s="1138">
        <v>5.149287967642624</v>
      </c>
      <c r="D10" s="1025">
        <v>5.251171572568136</v>
      </c>
      <c r="E10" s="1138">
        <v>-6.709176741363343</v>
      </c>
      <c r="F10" s="1025">
        <v>-4.138838465243078</v>
      </c>
      <c r="G10" s="1025">
        <v>6.329092242107048</v>
      </c>
      <c r="H10" s="1023">
        <v>4.725715398139507</v>
      </c>
      <c r="I10" s="1025">
        <v>4.6267087276551155</v>
      </c>
      <c r="J10" s="1023">
        <v>6.117159149818563</v>
      </c>
      <c r="K10" s="1025">
        <v>7.215332581736189</v>
      </c>
      <c r="L10" s="1023">
        <v>6.988352745424264</v>
      </c>
      <c r="M10" s="864"/>
      <c r="N10" s="864"/>
      <c r="O10" s="864"/>
      <c r="P10" s="864"/>
      <c r="Q10" s="864"/>
      <c r="R10" s="864"/>
    </row>
    <row r="11" spans="2:18" s="177" customFormat="1" ht="15.75">
      <c r="B11" s="477" t="s">
        <v>20</v>
      </c>
      <c r="C11" s="1138">
        <v>5.481409442592011</v>
      </c>
      <c r="D11" s="1025">
        <v>5.331228805730048</v>
      </c>
      <c r="E11" s="1138">
        <v>2.3322980856536946</v>
      </c>
      <c r="F11" s="1025">
        <v>-1.9836250023851032</v>
      </c>
      <c r="G11" s="1025">
        <v>-2.2213807753017845</v>
      </c>
      <c r="H11" s="1023">
        <v>2.3049045146573466</v>
      </c>
      <c r="I11" s="1025">
        <v>4.580152671755733</v>
      </c>
      <c r="J11" s="1023">
        <v>5.57608330534094</v>
      </c>
      <c r="K11" s="1025">
        <v>9.738219895287958</v>
      </c>
      <c r="L11" s="1023">
        <v>7.940536620739658</v>
      </c>
      <c r="M11" s="864"/>
      <c r="N11" s="864"/>
      <c r="O11" s="864"/>
      <c r="P11" s="864"/>
      <c r="Q11" s="864"/>
      <c r="R11" s="864"/>
    </row>
    <row r="12" spans="2:18" s="177" customFormat="1" ht="15.75">
      <c r="B12" s="477" t="s">
        <v>21</v>
      </c>
      <c r="C12" s="1138">
        <v>6.268259209818394</v>
      </c>
      <c r="D12" s="1025">
        <v>5.563444688063202</v>
      </c>
      <c r="E12" s="1138">
        <v>-2.536263262956373</v>
      </c>
      <c r="F12" s="1025">
        <v>-2.1211637055677746</v>
      </c>
      <c r="G12" s="1025">
        <v>5.902347433453148</v>
      </c>
      <c r="H12" s="1023">
        <v>3.1771861409147117</v>
      </c>
      <c r="I12" s="1025">
        <v>-0.09940357852882276</v>
      </c>
      <c r="J12" s="1023">
        <v>4.142606075822242</v>
      </c>
      <c r="K12" s="1025">
        <v>7.8242229367631255</v>
      </c>
      <c r="L12" s="1023">
        <v>7.911135193714425</v>
      </c>
      <c r="M12" s="864"/>
      <c r="N12" s="864"/>
      <c r="O12" s="864"/>
      <c r="P12" s="864"/>
      <c r="Q12" s="864"/>
      <c r="R12" s="864"/>
    </row>
    <row r="13" spans="2:18" s="177" customFormat="1" ht="15.75">
      <c r="B13" s="477" t="s">
        <v>22</v>
      </c>
      <c r="C13" s="1209"/>
      <c r="D13" s="1209"/>
      <c r="E13" s="1138">
        <v>-0.4031082856577495</v>
      </c>
      <c r="F13" s="1025">
        <v>-1.7731204255336475</v>
      </c>
      <c r="G13" s="1025">
        <v>0.7478924578446344</v>
      </c>
      <c r="H13" s="1023">
        <v>2.6756644367356586</v>
      </c>
      <c r="I13" s="1025">
        <v>2.1759697256386046</v>
      </c>
      <c r="J13" s="1023">
        <v>3.730158730158739</v>
      </c>
      <c r="K13" s="1025">
        <v>9.081527347781204</v>
      </c>
      <c r="L13" s="1023">
        <v>8.154506437768227</v>
      </c>
      <c r="M13" s="864"/>
      <c r="N13" s="864"/>
      <c r="O13" s="864"/>
      <c r="P13" s="864"/>
      <c r="Q13" s="864"/>
      <c r="R13" s="864"/>
    </row>
    <row r="14" spans="2:18" s="177" customFormat="1" ht="15.75">
      <c r="B14" s="477" t="s">
        <v>24</v>
      </c>
      <c r="C14" s="1209"/>
      <c r="D14" s="1209"/>
      <c r="E14" s="1138">
        <v>0.6296233732532519</v>
      </c>
      <c r="F14" s="1025">
        <v>-1.371361537239324</v>
      </c>
      <c r="G14" s="1025">
        <v>-0.36783849561681237</v>
      </c>
      <c r="H14" s="1023">
        <v>2.15389130703294</v>
      </c>
      <c r="I14" s="1025">
        <v>6.594488188976388</v>
      </c>
      <c r="J14" s="1023">
        <v>4.210700132100387</v>
      </c>
      <c r="K14" s="1025">
        <v>3.567787971457692</v>
      </c>
      <c r="L14" s="1023">
        <v>7.356851622052818</v>
      </c>
      <c r="M14" s="864"/>
      <c r="N14" s="864"/>
      <c r="O14" s="864"/>
      <c r="P14" s="864"/>
      <c r="Q14" s="864"/>
      <c r="R14" s="864"/>
    </row>
    <row r="15" spans="2:18" s="177" customFormat="1" ht="15.75">
      <c r="B15" s="477" t="s">
        <v>32</v>
      </c>
      <c r="C15" s="1209"/>
      <c r="D15" s="1209"/>
      <c r="E15" s="1138">
        <v>3.206760360171801</v>
      </c>
      <c r="F15" s="1025">
        <v>-0.7043047243770251</v>
      </c>
      <c r="G15" s="1025">
        <v>-3.763295016912982</v>
      </c>
      <c r="H15" s="1023">
        <v>1.2468106953861247</v>
      </c>
      <c r="I15" s="1025">
        <v>5.642923219241447</v>
      </c>
      <c r="J15" s="1023">
        <v>4.427630657138848</v>
      </c>
      <c r="K15" s="1025">
        <v>6.08439646712462</v>
      </c>
      <c r="L15" s="1023">
        <v>7.1621621621621445</v>
      </c>
      <c r="M15" s="864"/>
      <c r="N15" s="864"/>
      <c r="O15" s="864"/>
      <c r="P15" s="864"/>
      <c r="Q15" s="864"/>
      <c r="R15" s="864"/>
    </row>
    <row r="16" spans="2:18" s="177" customFormat="1" ht="15.75">
      <c r="B16" s="477" t="s">
        <v>33</v>
      </c>
      <c r="C16" s="1209"/>
      <c r="D16" s="1209"/>
      <c r="E16" s="1138">
        <v>-1.2444065637570612</v>
      </c>
      <c r="F16" s="1025">
        <v>-0.7747742881340169</v>
      </c>
      <c r="G16" s="1025">
        <v>-1.2501338081260749</v>
      </c>
      <c r="H16" s="1023">
        <v>0.9138818560688433</v>
      </c>
      <c r="I16" s="1025">
        <v>6.197964847363546</v>
      </c>
      <c r="J16" s="1023">
        <v>4.66050133852518</v>
      </c>
      <c r="K16" s="1025">
        <v>8.971774193548377</v>
      </c>
      <c r="L16" s="1023">
        <v>7.396759017250387</v>
      </c>
      <c r="M16" s="864"/>
      <c r="N16" s="864"/>
      <c r="O16" s="864"/>
      <c r="P16" s="864"/>
      <c r="Q16" s="864"/>
      <c r="R16" s="864"/>
    </row>
    <row r="17" spans="2:18" s="20" customFormat="1" ht="15">
      <c r="B17" s="477" t="s">
        <v>37</v>
      </c>
      <c r="C17" s="1209"/>
      <c r="D17" s="1209"/>
      <c r="E17" s="1138">
        <v>1.0510340009474595</v>
      </c>
      <c r="F17" s="1025">
        <v>-0.5726111284718005</v>
      </c>
      <c r="G17" s="1025">
        <v>-1.0391843265179501</v>
      </c>
      <c r="H17" s="1023">
        <v>0.6938360957789103</v>
      </c>
      <c r="I17" s="1025">
        <v>3.6087369420702675</v>
      </c>
      <c r="J17" s="1023">
        <v>4.541041958796255</v>
      </c>
      <c r="K17" s="1025">
        <v>10.146443514644353</v>
      </c>
      <c r="L17" s="1023">
        <v>7.7021375464683794</v>
      </c>
      <c r="M17" s="864"/>
      <c r="N17" s="864"/>
      <c r="O17" s="864"/>
      <c r="P17" s="864"/>
      <c r="Q17" s="864"/>
      <c r="R17" s="864"/>
    </row>
    <row r="18" spans="2:18" s="20" customFormat="1" ht="15">
      <c r="B18" s="477" t="s">
        <v>38</v>
      </c>
      <c r="C18" s="1209"/>
      <c r="D18" s="1209"/>
      <c r="E18" s="1138">
        <v>-0.6752832533594488</v>
      </c>
      <c r="F18" s="1025">
        <v>-0.583138164084529</v>
      </c>
      <c r="G18" s="1025">
        <v>-0.5684995346782573</v>
      </c>
      <c r="H18" s="1023">
        <v>0.5629328179727944</v>
      </c>
      <c r="I18" s="1025">
        <v>0.6289308176100628</v>
      </c>
      <c r="J18" s="1023">
        <v>4.1217257318952205</v>
      </c>
      <c r="K18" s="1025">
        <v>12.65182186234819</v>
      </c>
      <c r="L18" s="1023">
        <v>8.21175489787409</v>
      </c>
      <c r="M18" s="864"/>
      <c r="N18" s="864"/>
      <c r="O18" s="864"/>
      <c r="P18" s="864"/>
      <c r="Q18" s="864"/>
      <c r="R18" s="864"/>
    </row>
    <row r="19" spans="2:18" s="20" customFormat="1" ht="15">
      <c r="B19" s="477" t="s">
        <v>39</v>
      </c>
      <c r="C19" s="1209"/>
      <c r="D19" s="1209"/>
      <c r="E19" s="1139">
        <v>-1.1831156680109256</v>
      </c>
      <c r="F19" s="591">
        <v>-0.6428481360482241</v>
      </c>
      <c r="G19" s="591">
        <v>5.088615572638444</v>
      </c>
      <c r="H19" s="583">
        <v>0.9957818947192498</v>
      </c>
      <c r="I19" s="591">
        <v>-0.261324041811839</v>
      </c>
      <c r="J19" s="583">
        <v>3.685397155740544</v>
      </c>
      <c r="K19" s="591">
        <v>8.815165876777243</v>
      </c>
      <c r="L19" s="583">
        <v>8.271523800582091</v>
      </c>
      <c r="M19" s="864"/>
      <c r="N19" s="864"/>
      <c r="O19" s="864"/>
      <c r="P19" s="864"/>
      <c r="Q19" s="864"/>
      <c r="R19" s="864"/>
    </row>
    <row r="20" spans="2:18" s="20" customFormat="1" ht="15.75" thickBot="1">
      <c r="B20" s="487" t="s">
        <v>40</v>
      </c>
      <c r="C20" s="1210"/>
      <c r="D20" s="1210"/>
      <c r="E20" s="1140">
        <v>-4.676278817286617</v>
      </c>
      <c r="F20" s="1026">
        <v>-1.1132847679556912</v>
      </c>
      <c r="G20" s="1026">
        <v>6.24962499908035</v>
      </c>
      <c r="H20" s="1024">
        <v>1.5816903897737378</v>
      </c>
      <c r="I20" s="1026">
        <v>0.4663557628247883</v>
      </c>
      <c r="J20" s="1024">
        <v>3.31466277909922</v>
      </c>
      <c r="K20" s="1026">
        <v>11.185185185185187</v>
      </c>
      <c r="L20" s="1024">
        <v>8.59928339305056</v>
      </c>
      <c r="M20" s="864"/>
      <c r="N20" s="864"/>
      <c r="O20" s="864"/>
      <c r="P20" s="864"/>
      <c r="Q20" s="864"/>
      <c r="R20" s="864"/>
    </row>
    <row r="21" spans="7:16" s="20" customFormat="1" ht="15.75">
      <c r="G21" s="218"/>
      <c r="H21" s="218"/>
      <c r="K21" s="1128"/>
      <c r="L21" s="1128"/>
      <c r="M21" s="1128"/>
      <c r="N21" s="1128"/>
      <c r="O21" s="1128"/>
      <c r="P21" s="1128"/>
    </row>
    <row r="22" spans="7:16" s="20" customFormat="1" ht="15">
      <c r="G22" s="40"/>
      <c r="K22" s="1128"/>
      <c r="L22" s="1128"/>
      <c r="M22" s="1128"/>
      <c r="N22" s="1128"/>
      <c r="O22" s="1128"/>
      <c r="P22" s="1128"/>
    </row>
    <row r="23" spans="11:16" s="20" customFormat="1" ht="15">
      <c r="K23" s="1128"/>
      <c r="L23" s="1128"/>
      <c r="M23" s="1128"/>
      <c r="N23" s="1128"/>
      <c r="O23" s="1128"/>
      <c r="P23" s="1128"/>
    </row>
    <row r="24" spans="1:16" s="20" customFormat="1" ht="15.75">
      <c r="A24" s="528"/>
      <c r="B24" s="1384" t="s">
        <v>589</v>
      </c>
      <c r="C24" s="1384"/>
      <c r="D24" s="1384"/>
      <c r="E24" s="1384"/>
      <c r="F24" s="1384"/>
      <c r="G24" s="529"/>
      <c r="H24" s="529"/>
      <c r="I24" s="1384"/>
      <c r="J24" s="1384"/>
      <c r="K24" s="1384"/>
      <c r="L24" s="1384"/>
      <c r="M24" s="1384"/>
      <c r="N24" s="1127"/>
      <c r="O24" s="1128"/>
      <c r="P24" s="1128"/>
    </row>
    <row r="25" spans="1:16" s="20" customFormat="1" ht="15.75">
      <c r="A25" s="528"/>
      <c r="B25" s="1385">
        <v>43191</v>
      </c>
      <c r="C25" s="1385"/>
      <c r="D25" s="1385"/>
      <c r="E25" s="1385"/>
      <c r="F25" s="1385"/>
      <c r="I25" s="530"/>
      <c r="J25" s="530"/>
      <c r="K25" s="1130"/>
      <c r="L25" s="1130"/>
      <c r="M25" s="1130"/>
      <c r="N25" s="1127"/>
      <c r="O25" s="1128"/>
      <c r="P25" s="1128"/>
    </row>
    <row r="26" spans="6:16" s="20" customFormat="1" ht="15.75" thickBot="1">
      <c r="F26" s="101"/>
      <c r="K26" s="1131"/>
      <c r="L26" s="1128"/>
      <c r="M26" s="1128"/>
      <c r="N26" s="1128"/>
      <c r="O26" s="1128"/>
      <c r="P26" s="1128"/>
    </row>
    <row r="27" spans="2:16" s="20" customFormat="1" ht="19.5" thickBot="1">
      <c r="B27" s="531"/>
      <c r="C27" s="532"/>
      <c r="D27" s="533"/>
      <c r="E27" s="534" t="s">
        <v>11</v>
      </c>
      <c r="F27" s="534" t="s">
        <v>13</v>
      </c>
      <c r="K27" s="1131"/>
      <c r="L27" s="1128"/>
      <c r="M27" s="1128"/>
      <c r="N27" s="1128"/>
      <c r="O27" s="1128"/>
      <c r="P27" s="1128"/>
    </row>
    <row r="28" spans="2:16" s="20" customFormat="1" ht="15.75" thickBot="1">
      <c r="B28" s="535" t="s">
        <v>862</v>
      </c>
      <c r="C28" s="536"/>
      <c r="D28" s="537"/>
      <c r="E28" s="538">
        <v>6.268259209818396</v>
      </c>
      <c r="F28" s="538">
        <v>5.563444688063206</v>
      </c>
      <c r="K28" s="1131"/>
      <c r="L28" s="1132"/>
      <c r="M28" s="1132"/>
      <c r="N28" s="1132"/>
      <c r="O28" s="1132"/>
      <c r="P28" s="1132"/>
    </row>
    <row r="29" spans="2:16" s="20" customFormat="1" ht="15.75" thickBot="1">
      <c r="B29" s="539" t="s">
        <v>485</v>
      </c>
      <c r="C29" s="540"/>
      <c r="D29" s="541"/>
      <c r="E29" s="1015">
        <v>4.621669969307384</v>
      </c>
      <c r="F29" s="538">
        <v>4.376580601371587</v>
      </c>
      <c r="K29" s="1131"/>
      <c r="L29" s="1132"/>
      <c r="M29" s="1132"/>
      <c r="N29" s="1132"/>
      <c r="O29" s="1132"/>
      <c r="P29" s="1132"/>
    </row>
    <row r="30" spans="2:16" s="20" customFormat="1" ht="15.75" thickBot="1">
      <c r="B30" s="539" t="s">
        <v>486</v>
      </c>
      <c r="C30" s="540"/>
      <c r="D30" s="541"/>
      <c r="E30" s="545">
        <v>6.871445258949597</v>
      </c>
      <c r="F30" s="538">
        <v>6.175884273637307</v>
      </c>
      <c r="K30" s="1131"/>
      <c r="L30" s="1132"/>
      <c r="M30" s="1132"/>
      <c r="N30" s="1132"/>
      <c r="O30" s="1132"/>
      <c r="P30" s="1132"/>
    </row>
    <row r="31" spans="2:16" s="20" customFormat="1" ht="15.75" thickBot="1">
      <c r="B31" s="542" t="s">
        <v>487</v>
      </c>
      <c r="C31" s="543"/>
      <c r="D31" s="544"/>
      <c r="E31" s="545">
        <v>4.922794365853981</v>
      </c>
      <c r="F31" s="538">
        <v>4.8048407497328505</v>
      </c>
      <c r="K31" s="1131"/>
      <c r="L31" s="1132"/>
      <c r="M31" s="1132"/>
      <c r="N31" s="1132"/>
      <c r="O31" s="1132"/>
      <c r="P31" s="1132"/>
    </row>
    <row r="32" spans="2:16" s="20" customFormat="1" ht="15.75" thickBot="1">
      <c r="B32" s="546"/>
      <c r="C32" s="547"/>
      <c r="D32" s="548"/>
      <c r="E32" s="548"/>
      <c r="F32" s="1014"/>
      <c r="K32" s="1131"/>
      <c r="L32" s="1128"/>
      <c r="M32" s="1128"/>
      <c r="N32" s="1128"/>
      <c r="O32" s="1128"/>
      <c r="P32" s="1128"/>
    </row>
    <row r="33" spans="2:16" s="101" customFormat="1" ht="15.75" thickBot="1">
      <c r="B33" s="549" t="s">
        <v>842</v>
      </c>
      <c r="C33" s="550"/>
      <c r="D33" s="551"/>
      <c r="E33" s="552">
        <v>3.617580719168826</v>
      </c>
      <c r="F33" s="1016">
        <v>8.036100620844373</v>
      </c>
      <c r="G33" s="20"/>
      <c r="H33" s="20"/>
      <c r="I33" s="20"/>
      <c r="J33" s="20"/>
      <c r="K33" s="1131"/>
      <c r="L33" s="1133"/>
      <c r="M33" s="1133"/>
      <c r="N33" s="1131"/>
      <c r="O33" s="1131"/>
      <c r="P33" s="1131"/>
    </row>
    <row r="34" spans="2:16" s="101" customFormat="1" ht="15.75" thickBot="1">
      <c r="B34" s="554" t="s">
        <v>843</v>
      </c>
      <c r="C34" s="555"/>
      <c r="D34" s="556"/>
      <c r="E34" s="552">
        <v>-9.47684099249731</v>
      </c>
      <c r="F34" s="1017">
        <v>1.7629811047409856</v>
      </c>
      <c r="G34" s="20"/>
      <c r="H34" s="20"/>
      <c r="I34" s="20"/>
      <c r="J34" s="20"/>
      <c r="K34" s="1131"/>
      <c r="L34" s="1131"/>
      <c r="M34" s="1131"/>
      <c r="N34" s="1131"/>
      <c r="O34" s="1131"/>
      <c r="P34" s="1131"/>
    </row>
    <row r="35" spans="1:16" s="101" customFormat="1" ht="16.5" thickBot="1">
      <c r="A35" s="70"/>
      <c r="B35" s="554" t="s">
        <v>844</v>
      </c>
      <c r="C35" s="555"/>
      <c r="D35" s="557"/>
      <c r="E35" s="552">
        <v>3.179710622035066</v>
      </c>
      <c r="F35" s="1018">
        <v>4.777088096151914</v>
      </c>
      <c r="G35" s="20"/>
      <c r="H35" s="20"/>
      <c r="I35" s="20"/>
      <c r="J35" s="20"/>
      <c r="K35" s="1131"/>
      <c r="L35" s="1131"/>
      <c r="M35" s="1131"/>
      <c r="N35" s="1131"/>
      <c r="O35" s="1131"/>
      <c r="P35" s="1131"/>
    </row>
    <row r="36" spans="1:16" s="101" customFormat="1" ht="16.5" thickBot="1">
      <c r="A36" s="70"/>
      <c r="B36" s="554" t="s">
        <v>845</v>
      </c>
      <c r="C36" s="555"/>
      <c r="D36" s="557"/>
      <c r="E36" s="552">
        <v>-4.268927804647926</v>
      </c>
      <c r="F36" s="1016">
        <v>-0.7885415239414715</v>
      </c>
      <c r="G36" s="20"/>
      <c r="H36" s="20"/>
      <c r="I36" s="20"/>
      <c r="J36" s="20"/>
      <c r="K36" s="1131"/>
      <c r="L36" s="1133"/>
      <c r="M36" s="1133"/>
      <c r="N36" s="1133"/>
      <c r="O36" s="1131"/>
      <c r="P36" s="1131"/>
    </row>
    <row r="37" spans="2:16" s="101" customFormat="1" ht="15.75" thickBot="1">
      <c r="B37" s="554" t="s">
        <v>846</v>
      </c>
      <c r="C37" s="555"/>
      <c r="D37" s="557"/>
      <c r="E37" s="552">
        <v>-0.8009382421649305</v>
      </c>
      <c r="F37" s="1016">
        <v>-1.8765755447146524</v>
      </c>
      <c r="G37" s="20"/>
      <c r="H37" s="20"/>
      <c r="I37" s="20"/>
      <c r="J37" s="20"/>
      <c r="K37" s="1131"/>
      <c r="L37" s="1131"/>
      <c r="M37" s="1131"/>
      <c r="N37" s="1131"/>
      <c r="O37" s="1131"/>
      <c r="P37" s="1131"/>
    </row>
    <row r="38" spans="2:16" s="101" customFormat="1" ht="15.75" thickBot="1">
      <c r="B38" s="554" t="s">
        <v>847</v>
      </c>
      <c r="C38" s="555"/>
      <c r="D38" s="557"/>
      <c r="E38" s="552">
        <v>-1.3628945365519922</v>
      </c>
      <c r="F38" s="1016">
        <v>2.3159227108877047</v>
      </c>
      <c r="G38" s="20"/>
      <c r="H38" s="20"/>
      <c r="I38" s="20"/>
      <c r="J38" s="20"/>
      <c r="K38" s="1131"/>
      <c r="L38" s="1131"/>
      <c r="M38" s="1131"/>
      <c r="N38" s="1131"/>
      <c r="O38" s="1131"/>
      <c r="P38" s="1131"/>
    </row>
    <row r="39" spans="2:16" s="101" customFormat="1" ht="15.75" thickBot="1">
      <c r="B39" s="554" t="s">
        <v>848</v>
      </c>
      <c r="C39" s="555"/>
      <c r="D39" s="558"/>
      <c r="E39" s="552">
        <v>2.503709058979452</v>
      </c>
      <c r="F39" s="1019">
        <v>2.5226382386398627</v>
      </c>
      <c r="G39" s="20"/>
      <c r="H39" s="20"/>
      <c r="I39" s="20"/>
      <c r="J39" s="20"/>
      <c r="K39" s="1131"/>
      <c r="L39" s="1131"/>
      <c r="M39" s="1131"/>
      <c r="N39" s="1131"/>
      <c r="O39" s="1131"/>
      <c r="P39" s="1131"/>
    </row>
    <row r="40" spans="2:16" s="101" customFormat="1" ht="15.75" thickBot="1">
      <c r="B40" s="554" t="s">
        <v>849</v>
      </c>
      <c r="C40" s="555"/>
      <c r="D40" s="558"/>
      <c r="E40" s="552">
        <v>1.8138820153144795</v>
      </c>
      <c r="F40" s="1020">
        <v>4.115344434272602</v>
      </c>
      <c r="G40" s="20"/>
      <c r="H40" s="20"/>
      <c r="I40" s="20"/>
      <c r="J40" s="20"/>
      <c r="K40" s="1131"/>
      <c r="L40" s="1131"/>
      <c r="M40" s="1131"/>
      <c r="N40" s="1131"/>
      <c r="O40" s="1131"/>
      <c r="P40" s="1131"/>
    </row>
    <row r="41" spans="2:16" s="101" customFormat="1" ht="15.75" thickBot="1">
      <c r="B41" s="554" t="s">
        <v>850</v>
      </c>
      <c r="C41" s="555"/>
      <c r="D41" s="558"/>
      <c r="E41" s="552">
        <v>9.64909933985979</v>
      </c>
      <c r="F41" s="1020">
        <v>10.668865398192994</v>
      </c>
      <c r="G41" s="20"/>
      <c r="H41" s="20"/>
      <c r="I41" s="20"/>
      <c r="J41" s="20"/>
      <c r="K41" s="1131"/>
      <c r="L41" s="1131"/>
      <c r="M41" s="1131"/>
      <c r="N41" s="1131"/>
      <c r="O41" s="1131"/>
      <c r="P41" s="1131"/>
    </row>
    <row r="42" spans="2:16" s="101" customFormat="1" ht="15.75" thickBot="1">
      <c r="B42" s="554" t="s">
        <v>880</v>
      </c>
      <c r="C42" s="555"/>
      <c r="D42" s="558"/>
      <c r="E42" s="552">
        <v>22.57763899850989</v>
      </c>
      <c r="F42" s="1020">
        <v>16.32200040440856</v>
      </c>
      <c r="G42" s="20"/>
      <c r="H42" s="20"/>
      <c r="I42" s="20"/>
      <c r="J42" s="20"/>
      <c r="K42" s="1131"/>
      <c r="L42" s="1131"/>
      <c r="M42" s="1131"/>
      <c r="N42" s="1131"/>
      <c r="O42" s="1131"/>
      <c r="P42" s="1131"/>
    </row>
    <row r="43" spans="2:16" s="101" customFormat="1" ht="15.75" thickBot="1">
      <c r="B43" s="554" t="s">
        <v>851</v>
      </c>
      <c r="C43" s="555"/>
      <c r="D43" s="558"/>
      <c r="E43" s="552">
        <v>37.96401451492928</v>
      </c>
      <c r="F43" s="1020">
        <v>2.056698681846715</v>
      </c>
      <c r="G43" s="20"/>
      <c r="H43" s="20"/>
      <c r="I43" s="20"/>
      <c r="J43" s="20"/>
      <c r="K43" s="1131"/>
      <c r="L43" s="1131"/>
      <c r="M43" s="1131"/>
      <c r="N43" s="1131"/>
      <c r="O43" s="1131"/>
      <c r="P43" s="1131"/>
    </row>
    <row r="44" spans="2:16" s="101" customFormat="1" ht="15.75" thickBot="1">
      <c r="B44" s="554" t="s">
        <v>852</v>
      </c>
      <c r="C44" s="555"/>
      <c r="D44" s="559"/>
      <c r="E44" s="552">
        <v>8.191588471518083</v>
      </c>
      <c r="F44" s="1020">
        <v>-1.10000288846793</v>
      </c>
      <c r="G44" s="20"/>
      <c r="H44" s="20"/>
      <c r="I44" s="20"/>
      <c r="J44" s="20"/>
      <c r="K44" s="1131"/>
      <c r="L44" s="1131"/>
      <c r="M44" s="1131"/>
      <c r="N44" s="1131"/>
      <c r="O44" s="1131"/>
      <c r="P44" s="1131"/>
    </row>
    <row r="45" spans="2:16" s="101" customFormat="1" ht="15.75" thickBot="1">
      <c r="B45" s="554" t="s">
        <v>853</v>
      </c>
      <c r="C45" s="555"/>
      <c r="D45" s="559"/>
      <c r="E45" s="552">
        <v>5.916290479922554</v>
      </c>
      <c r="F45" s="1020">
        <v>4.8159568851313015</v>
      </c>
      <c r="G45" s="20"/>
      <c r="H45" s="20"/>
      <c r="I45" s="20"/>
      <c r="J45" s="20"/>
      <c r="K45" s="1131"/>
      <c r="L45" s="1131"/>
      <c r="M45" s="1131"/>
      <c r="N45" s="1131"/>
      <c r="O45" s="1131"/>
      <c r="P45" s="1131"/>
    </row>
    <row r="46" spans="2:16" s="101" customFormat="1" ht="15.75" thickBot="1">
      <c r="B46" s="554" t="s">
        <v>854</v>
      </c>
      <c r="C46" s="555"/>
      <c r="D46" s="558"/>
      <c r="E46" s="552">
        <v>2.632240839582962</v>
      </c>
      <c r="F46" s="1020">
        <v>-3.8860639843477482</v>
      </c>
      <c r="G46" s="20"/>
      <c r="H46" s="20"/>
      <c r="I46" s="20"/>
      <c r="J46" s="20"/>
      <c r="K46" s="1131"/>
      <c r="L46" s="1131"/>
      <c r="M46" s="1131"/>
      <c r="N46" s="1131"/>
      <c r="O46" s="1131"/>
      <c r="P46" s="1131"/>
    </row>
    <row r="47" spans="2:16" s="101" customFormat="1" ht="15.75" thickBot="1">
      <c r="B47" s="554" t="s">
        <v>855</v>
      </c>
      <c r="C47" s="555"/>
      <c r="D47" s="558"/>
      <c r="E47" s="552">
        <v>3.375064635707454</v>
      </c>
      <c r="F47" s="1020">
        <v>2.5836869706349055</v>
      </c>
      <c r="G47" s="20"/>
      <c r="H47" s="20"/>
      <c r="I47" s="20"/>
      <c r="J47" s="20"/>
      <c r="K47" s="1131"/>
      <c r="L47" s="1131"/>
      <c r="M47" s="1131"/>
      <c r="N47" s="1131"/>
      <c r="O47" s="1131"/>
      <c r="P47" s="1131"/>
    </row>
    <row r="48" spans="2:16" s="101" customFormat="1" ht="15.75" thickBot="1">
      <c r="B48" s="560" t="s">
        <v>856</v>
      </c>
      <c r="C48" s="561"/>
      <c r="D48" s="562"/>
      <c r="E48" s="1016">
        <v>19.15599759375621</v>
      </c>
      <c r="F48" s="1020">
        <v>14.630079767817575</v>
      </c>
      <c r="G48" s="20"/>
      <c r="H48" s="20"/>
      <c r="I48" s="20"/>
      <c r="J48" s="20"/>
      <c r="K48" s="1131"/>
      <c r="L48" s="1131"/>
      <c r="M48" s="1131"/>
      <c r="N48" s="1131"/>
      <c r="O48" s="1131"/>
      <c r="P48" s="1131"/>
    </row>
    <row r="49" spans="5:16" s="20" customFormat="1" ht="15">
      <c r="E49" s="1211"/>
      <c r="K49" s="1128"/>
      <c r="L49" s="1128"/>
      <c r="M49" s="1131"/>
      <c r="N49" s="1128"/>
      <c r="O49" s="1128"/>
      <c r="P49" s="1128"/>
    </row>
    <row r="50" spans="11:16" s="20" customFormat="1" ht="27" customHeight="1">
      <c r="K50" s="1128"/>
      <c r="L50" s="1128"/>
      <c r="M50" s="1131"/>
      <c r="N50" s="1128"/>
      <c r="O50" s="1128"/>
      <c r="P50" s="1128"/>
    </row>
    <row r="51" spans="11:16" s="20" customFormat="1" ht="15">
      <c r="K51" s="1128"/>
      <c r="L51" s="1128"/>
      <c r="M51" s="1128"/>
      <c r="N51" s="1128"/>
      <c r="O51" s="1128"/>
      <c r="P51" s="1128"/>
    </row>
    <row r="52" spans="11:16" s="20" customFormat="1" ht="15">
      <c r="K52" s="1128"/>
      <c r="L52" s="1128"/>
      <c r="M52" s="1128"/>
      <c r="N52" s="1128"/>
      <c r="O52" s="1128"/>
      <c r="P52" s="1128"/>
    </row>
    <row r="53" spans="11:16" s="20" customFormat="1" ht="15">
      <c r="K53" s="1128"/>
      <c r="L53" s="1128"/>
      <c r="M53" s="1128"/>
      <c r="N53" s="1128"/>
      <c r="O53" s="1128"/>
      <c r="P53" s="1128"/>
    </row>
    <row r="54" spans="11:16" s="20" customFormat="1" ht="15">
      <c r="K54" s="1128"/>
      <c r="L54" s="1128"/>
      <c r="M54" s="1128"/>
      <c r="N54" s="1128"/>
      <c r="O54" s="1128"/>
      <c r="P54" s="1128"/>
    </row>
    <row r="55" spans="11:16" s="20" customFormat="1" ht="15">
      <c r="K55" s="1128"/>
      <c r="L55" s="1128"/>
      <c r="M55" s="1128"/>
      <c r="N55" s="1128"/>
      <c r="O55" s="1128"/>
      <c r="P55" s="1128"/>
    </row>
    <row r="56" spans="1:16" s="20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  <c r="L56" s="1128"/>
      <c r="M56" s="1128"/>
      <c r="N56" s="1128"/>
      <c r="O56" s="1128"/>
      <c r="P56" s="1128"/>
    </row>
    <row r="57" spans="1:16" s="20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  <c r="L57" s="1128"/>
      <c r="M57" s="1128"/>
      <c r="N57" s="1128"/>
      <c r="O57" s="1128"/>
      <c r="P57" s="1128"/>
    </row>
    <row r="58" spans="1:16" s="20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  <c r="L58" s="1128"/>
      <c r="M58" s="1128"/>
      <c r="N58" s="1128"/>
      <c r="O58" s="1128"/>
      <c r="P58" s="1128"/>
    </row>
    <row r="59" spans="1:16" s="20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1128"/>
      <c r="L59" s="1128"/>
      <c r="M59" s="1128"/>
      <c r="N59" s="1128"/>
      <c r="O59" s="1128"/>
      <c r="P59" s="1128"/>
    </row>
    <row r="60" spans="1:16" s="20" customFormat="1" ht="18" customHeight="1">
      <c r="A60" s="7"/>
      <c r="K60" s="1128"/>
      <c r="L60" s="1128"/>
      <c r="M60" s="1128"/>
      <c r="N60" s="1128"/>
      <c r="O60" s="1128"/>
      <c r="P60" s="1128"/>
    </row>
    <row r="61" spans="1:16" s="20" customFormat="1" ht="47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  <c r="L61" s="1134"/>
      <c r="M61" s="1134"/>
      <c r="N61" s="1128"/>
      <c r="O61" s="1128"/>
      <c r="P61" s="1128"/>
    </row>
    <row r="62" spans="1:16" s="20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  <c r="L62" s="1128"/>
      <c r="M62" s="1128"/>
      <c r="N62" s="1128"/>
      <c r="O62" s="1128"/>
      <c r="P62" s="1128"/>
    </row>
    <row r="63" spans="1:16" s="20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  <c r="L63" s="1135"/>
      <c r="M63" s="1135"/>
      <c r="N63" s="1128"/>
      <c r="O63" s="1128"/>
      <c r="P63" s="1128"/>
    </row>
    <row r="64" spans="1:16" s="20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  <c r="L64" s="1135"/>
      <c r="M64" s="1135"/>
      <c r="N64" s="1128"/>
      <c r="O64" s="1128"/>
      <c r="P64" s="1128"/>
    </row>
    <row r="65" spans="1:16" s="20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  <c r="L65" s="1135"/>
      <c r="M65" s="1135"/>
      <c r="N65" s="1128"/>
      <c r="O65" s="1128"/>
      <c r="P65" s="1128"/>
    </row>
    <row r="66" spans="1:16" s="20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  <c r="L66" s="1136"/>
      <c r="M66" s="1136"/>
      <c r="N66" s="1128"/>
      <c r="O66" s="1128"/>
      <c r="P66" s="1128"/>
    </row>
    <row r="67" spans="1:16" s="20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  <c r="L67" s="1136"/>
      <c r="M67" s="1136"/>
      <c r="N67" s="1128"/>
      <c r="O67" s="1128"/>
      <c r="P67" s="1128"/>
    </row>
    <row r="68" spans="1:16" s="20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  <c r="L68" s="1136"/>
      <c r="M68" s="1136"/>
      <c r="N68" s="1128"/>
      <c r="O68" s="1128"/>
      <c r="P68" s="1128"/>
    </row>
    <row r="69" spans="1:16" s="20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  <c r="L69" s="1136"/>
      <c r="M69" s="1136"/>
      <c r="N69" s="1128"/>
      <c r="O69" s="1128"/>
      <c r="P69" s="1128"/>
    </row>
    <row r="70" spans="1:16" s="20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  <c r="L70" s="1136"/>
      <c r="M70" s="1136"/>
      <c r="N70" s="1128"/>
      <c r="O70" s="1128"/>
      <c r="P70" s="1128"/>
    </row>
    <row r="71" spans="1:16" s="20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  <c r="L71" s="1136"/>
      <c r="M71" s="1136"/>
      <c r="N71" s="1128"/>
      <c r="O71" s="1128"/>
      <c r="P71" s="1128"/>
    </row>
    <row r="72" spans="1:16" s="20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  <c r="L72" s="1136"/>
      <c r="M72" s="1136"/>
      <c r="N72" s="1128"/>
      <c r="O72" s="1128"/>
      <c r="P72" s="1128"/>
    </row>
    <row r="73" spans="1:16" s="20" customFormat="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  <c r="L73" s="1136"/>
      <c r="M73" s="1136"/>
      <c r="N73" s="1128"/>
      <c r="O73" s="1128"/>
      <c r="P73" s="1128"/>
    </row>
    <row r="74" spans="1:16" s="20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  <c r="L74" s="1136"/>
      <c r="M74" s="1136"/>
      <c r="N74" s="1128"/>
      <c r="O74" s="1128"/>
      <c r="P74" s="1128"/>
    </row>
    <row r="75" spans="1:16" s="20" customFormat="1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  <c r="L75" s="1136"/>
      <c r="M75" s="1136"/>
      <c r="N75" s="1128"/>
      <c r="O75" s="1128"/>
      <c r="P75" s="1128"/>
    </row>
    <row r="76" spans="1:16" s="20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  <c r="L76" s="1136"/>
      <c r="M76" s="1136"/>
      <c r="N76" s="1128"/>
      <c r="O76" s="1128"/>
      <c r="P76" s="1128"/>
    </row>
    <row r="77" spans="1:16" s="20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  <c r="L77" s="1136"/>
      <c r="M77" s="1136"/>
      <c r="N77" s="1128"/>
      <c r="O77" s="1128"/>
      <c r="P77" s="1128"/>
    </row>
    <row r="78" spans="1:16" s="20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  <c r="L78" s="1136"/>
      <c r="M78" s="1136"/>
      <c r="N78" s="1128"/>
      <c r="O78" s="1128"/>
      <c r="P78" s="1128"/>
    </row>
    <row r="79" spans="1:16" s="20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  <c r="L79" s="1136"/>
      <c r="M79" s="1136"/>
      <c r="N79" s="1128"/>
      <c r="O79" s="1128"/>
      <c r="P79" s="1128"/>
    </row>
    <row r="80" spans="1:16" s="20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  <c r="L80" s="1136"/>
      <c r="M80" s="1136"/>
      <c r="N80" s="1128"/>
      <c r="O80" s="1128"/>
      <c r="P80" s="1128"/>
    </row>
    <row r="81" spans="1:16" s="20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  <c r="L81" s="1136"/>
      <c r="M81" s="1136"/>
      <c r="N81" s="1128"/>
      <c r="O81" s="1128"/>
      <c r="P81" s="1128"/>
    </row>
  </sheetData>
  <sheetProtection/>
  <mergeCells count="8">
    <mergeCell ref="I7:J7"/>
    <mergeCell ref="B24:F24"/>
    <mergeCell ref="B25:F25"/>
    <mergeCell ref="E7:F7"/>
    <mergeCell ref="G7:H7"/>
    <mergeCell ref="I24:M24"/>
    <mergeCell ref="K7:L7"/>
    <mergeCell ref="C7:D7"/>
  </mergeCells>
  <hyperlinks>
    <hyperlink ref="B1" location="'Indice '!A1" display="INDICE "/>
    <hyperlink ref="C4" location="'Comercio al por Menor '!A12" display="Evolucion del Comercio 2011-2014"/>
    <hyperlink ref="C5" location="'Comercio al por Menor '!A29" display="Comercio al por Menor según Grupos de Mercancías 2014"/>
  </hyperlinks>
  <printOptions/>
  <pageMargins left="0.37" right="0.3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2"/>
  <dimension ref="A1:J119"/>
  <sheetViews>
    <sheetView zoomScale="130" zoomScaleNormal="130" zoomScalePageLayoutView="0" workbookViewId="0" topLeftCell="A1">
      <pane ySplit="2" topLeftCell="A6" activePane="bottomLeft" state="frozen"/>
      <selection pane="topLeft" activeCell="D32" sqref="D32"/>
      <selection pane="bottomLeft" activeCell="G15" sqref="G15"/>
    </sheetView>
  </sheetViews>
  <sheetFormatPr defaultColWidth="11.421875" defaultRowHeight="12.75"/>
  <cols>
    <col min="1" max="1" width="7.8515625" style="7" customWidth="1"/>
    <col min="2" max="2" width="15.140625" style="7" customWidth="1"/>
    <col min="3" max="8" width="17.7109375" style="7" customWidth="1"/>
    <col min="9" max="9" width="17.57421875" style="7" customWidth="1"/>
    <col min="10" max="10" width="14.140625" style="7" bestFit="1" customWidth="1"/>
    <col min="11" max="11" width="13.7109375" style="7" customWidth="1"/>
    <col min="12" max="12" width="13.28125" style="7" customWidth="1"/>
    <col min="13" max="16384" width="11.421875" style="7" customWidth="1"/>
  </cols>
  <sheetData>
    <row r="1" ht="12.75">
      <c r="B1" s="97" t="s">
        <v>583</v>
      </c>
    </row>
    <row r="2" spans="2:10" s="20" customFormat="1" ht="18.75">
      <c r="B2" s="310" t="s">
        <v>590</v>
      </c>
      <c r="C2" s="463"/>
      <c r="D2" s="463"/>
      <c r="E2" s="463"/>
      <c r="F2" s="463"/>
      <c r="G2" s="463"/>
      <c r="H2" s="463"/>
      <c r="I2" s="16"/>
      <c r="J2" s="16"/>
    </row>
    <row r="3" spans="1:10" s="20" customFormat="1" ht="6.75" customHeight="1">
      <c r="A3" s="464"/>
      <c r="B3" s="464"/>
      <c r="C3" s="464"/>
      <c r="D3" s="464"/>
      <c r="E3" s="464"/>
      <c r="F3" s="464"/>
      <c r="G3" s="464"/>
      <c r="H3" s="464"/>
      <c r="I3" s="16"/>
      <c r="J3" s="16"/>
    </row>
    <row r="4" spans="1:10" s="20" customFormat="1" ht="18.75">
      <c r="A4" s="464"/>
      <c r="B4" s="465" t="s">
        <v>323</v>
      </c>
      <c r="C4" s="376" t="s">
        <v>779</v>
      </c>
      <c r="F4" s="464"/>
      <c r="G4" s="464"/>
      <c r="H4" s="464"/>
      <c r="I4" s="16"/>
      <c r="J4" s="16"/>
    </row>
    <row r="5" spans="1:10" s="20" customFormat="1" ht="18.75">
      <c r="A5" s="464"/>
      <c r="B5" s="465" t="s">
        <v>323</v>
      </c>
      <c r="C5" s="377" t="s">
        <v>322</v>
      </c>
      <c r="F5" s="464"/>
      <c r="G5" s="464"/>
      <c r="H5" s="464"/>
      <c r="I5" s="16"/>
      <c r="J5" s="16"/>
    </row>
    <row r="6" spans="1:10" s="20" customFormat="1" ht="18.75">
      <c r="A6" s="464"/>
      <c r="B6" s="465"/>
      <c r="C6" s="377"/>
      <c r="F6" s="464"/>
      <c r="G6" s="464"/>
      <c r="H6" s="464"/>
      <c r="I6" s="16"/>
      <c r="J6" s="16"/>
    </row>
    <row r="7" spans="1:10" s="20" customFormat="1" ht="18.75">
      <c r="A7" s="464"/>
      <c r="B7" s="465"/>
      <c r="C7" s="377"/>
      <c r="F7" s="464"/>
      <c r="G7" s="464"/>
      <c r="H7" s="464"/>
      <c r="I7" s="16"/>
      <c r="J7" s="16"/>
    </row>
    <row r="8" spans="1:10" s="20" customFormat="1" ht="19.5" thickBot="1">
      <c r="A8" s="464"/>
      <c r="B8" s="465"/>
      <c r="C8" s="377"/>
      <c r="F8" s="464"/>
      <c r="G8" s="464"/>
      <c r="H8" s="464"/>
      <c r="I8" s="16"/>
      <c r="J8" s="16"/>
    </row>
    <row r="9" spans="1:10" s="20" customFormat="1" ht="18.75">
      <c r="A9" s="464"/>
      <c r="B9" s="1386">
        <v>2018</v>
      </c>
      <c r="C9" s="1389" t="s">
        <v>781</v>
      </c>
      <c r="D9" s="1390"/>
      <c r="E9" s="1390"/>
      <c r="F9" s="1390"/>
      <c r="G9" s="1391"/>
      <c r="H9" s="464"/>
      <c r="I9" s="16"/>
      <c r="J9" s="16"/>
    </row>
    <row r="10" spans="1:10" s="20" customFormat="1" ht="18.75">
      <c r="A10" s="464"/>
      <c r="B10" s="1387"/>
      <c r="C10" s="1392" t="s">
        <v>782</v>
      </c>
      <c r="D10" s="1393"/>
      <c r="E10" s="1393"/>
      <c r="F10" s="1393"/>
      <c r="G10" s="1394"/>
      <c r="H10" s="464"/>
      <c r="I10" s="16"/>
      <c r="J10" s="16"/>
    </row>
    <row r="11" spans="1:10" s="20" customFormat="1" ht="19.5" thickBot="1">
      <c r="A11" s="464"/>
      <c r="B11" s="1388"/>
      <c r="C11" s="467" t="s">
        <v>284</v>
      </c>
      <c r="D11" s="468" t="s">
        <v>282</v>
      </c>
      <c r="E11" s="469" t="s">
        <v>280</v>
      </c>
      <c r="F11" s="469" t="s">
        <v>283</v>
      </c>
      <c r="G11" s="470" t="s">
        <v>281</v>
      </c>
      <c r="H11" s="464"/>
      <c r="I11" s="16"/>
      <c r="J11" s="16"/>
    </row>
    <row r="12" spans="1:10" s="20" customFormat="1" ht="18.75">
      <c r="A12" s="464"/>
      <c r="B12" s="473" t="s">
        <v>18</v>
      </c>
      <c r="C12" s="474">
        <v>8.552335452156633</v>
      </c>
      <c r="D12" s="475">
        <v>8.090413633598303</v>
      </c>
      <c r="E12" s="437">
        <v>59.36647521766793</v>
      </c>
      <c r="F12" s="476">
        <v>-4.222348488415772</v>
      </c>
      <c r="G12" s="476">
        <v>10.058893139224478</v>
      </c>
      <c r="H12" s="464"/>
      <c r="I12" s="16"/>
      <c r="J12" s="16"/>
    </row>
    <row r="13" spans="1:10" s="20" customFormat="1" ht="18.75">
      <c r="A13" s="464"/>
      <c r="B13" s="477" t="s">
        <v>19</v>
      </c>
      <c r="C13" s="478">
        <v>-2.80504868720175</v>
      </c>
      <c r="D13" s="479">
        <v>-3.929167071909978</v>
      </c>
      <c r="E13" s="438">
        <v>50.90627917020774</v>
      </c>
      <c r="F13" s="480">
        <v>-16.046780734767697</v>
      </c>
      <c r="G13" s="480">
        <v>1.5287062934149498</v>
      </c>
      <c r="H13" s="464"/>
      <c r="I13" s="16"/>
      <c r="J13" s="16"/>
    </row>
    <row r="14" spans="1:10" s="20" customFormat="1" ht="18.75">
      <c r="A14" s="464"/>
      <c r="B14" s="477" t="s">
        <v>20</v>
      </c>
      <c r="C14" s="478">
        <v>-12.805569562186104</v>
      </c>
      <c r="D14" s="478">
        <v>-11.166724164685082</v>
      </c>
      <c r="E14" s="438">
        <v>35.8994008232411</v>
      </c>
      <c r="F14" s="480">
        <v>-23.185868385113608</v>
      </c>
      <c r="G14" s="480">
        <v>-18.206870233783135</v>
      </c>
      <c r="H14" s="464"/>
      <c r="I14" s="16"/>
      <c r="J14" s="16"/>
    </row>
    <row r="15" spans="1:10" s="20" customFormat="1" ht="18.75">
      <c r="A15" s="464"/>
      <c r="B15" s="477" t="s">
        <v>21</v>
      </c>
      <c r="C15" s="478">
        <v>-5.74905398930351</v>
      </c>
      <c r="D15" s="479">
        <v>-2.1092863822479546</v>
      </c>
      <c r="E15" s="438">
        <v>29.384470007101136</v>
      </c>
      <c r="F15" s="480">
        <v>-11.340108192341313</v>
      </c>
      <c r="G15" s="480">
        <v>-17.074234233422192</v>
      </c>
      <c r="H15" s="464"/>
      <c r="I15" s="16"/>
      <c r="J15" s="16"/>
    </row>
    <row r="16" spans="1:10" s="20" customFormat="1" ht="18.75">
      <c r="A16" s="464"/>
      <c r="B16" s="477" t="s">
        <v>22</v>
      </c>
      <c r="C16" s="478"/>
      <c r="D16" s="438"/>
      <c r="E16" s="438"/>
      <c r="F16" s="480"/>
      <c r="G16" s="480"/>
      <c r="H16" s="464"/>
      <c r="I16" s="16"/>
      <c r="J16" s="16"/>
    </row>
    <row r="17" spans="1:10" s="20" customFormat="1" ht="18.75">
      <c r="A17" s="464"/>
      <c r="B17" s="481" t="s">
        <v>24</v>
      </c>
      <c r="C17" s="478"/>
      <c r="D17" s="438"/>
      <c r="E17" s="438"/>
      <c r="F17" s="482"/>
      <c r="G17" s="438"/>
      <c r="H17" s="464"/>
      <c r="I17" s="16"/>
      <c r="J17" s="16"/>
    </row>
    <row r="18" spans="1:10" s="20" customFormat="1" ht="18.75">
      <c r="A18" s="464"/>
      <c r="B18" s="477" t="s">
        <v>32</v>
      </c>
      <c r="C18" s="478"/>
      <c r="D18" s="479"/>
      <c r="E18" s="438"/>
      <c r="F18" s="480"/>
      <c r="G18" s="480"/>
      <c r="H18" s="464"/>
      <c r="I18" s="16"/>
      <c r="J18" s="16"/>
    </row>
    <row r="19" spans="1:10" s="20" customFormat="1" ht="18.75">
      <c r="A19" s="464"/>
      <c r="B19" s="477" t="s">
        <v>33</v>
      </c>
      <c r="C19" s="483"/>
      <c r="D19" s="484"/>
      <c r="E19" s="485"/>
      <c r="F19" s="486"/>
      <c r="G19" s="486"/>
      <c r="H19" s="464"/>
      <c r="I19" s="16"/>
      <c r="J19" s="16"/>
    </row>
    <row r="20" spans="1:10" s="20" customFormat="1" ht="18.75">
      <c r="A20" s="464"/>
      <c r="B20" s="477" t="s">
        <v>37</v>
      </c>
      <c r="C20" s="478"/>
      <c r="D20" s="479"/>
      <c r="E20" s="438"/>
      <c r="F20" s="480"/>
      <c r="G20" s="480"/>
      <c r="H20" s="464"/>
      <c r="I20" s="16"/>
      <c r="J20" s="16"/>
    </row>
    <row r="21" spans="1:10" s="20" customFormat="1" ht="18.75">
      <c r="A21" s="464"/>
      <c r="B21" s="477" t="s">
        <v>38</v>
      </c>
      <c r="C21" s="478"/>
      <c r="D21" s="479"/>
      <c r="E21" s="438"/>
      <c r="F21" s="480"/>
      <c r="G21" s="480"/>
      <c r="H21" s="464"/>
      <c r="I21" s="16"/>
      <c r="J21" s="16"/>
    </row>
    <row r="22" spans="1:10" s="20" customFormat="1" ht="18.75">
      <c r="A22" s="464"/>
      <c r="B22" s="477" t="s">
        <v>39</v>
      </c>
      <c r="C22" s="478"/>
      <c r="D22" s="479"/>
      <c r="E22" s="438"/>
      <c r="F22" s="480"/>
      <c r="G22" s="480"/>
      <c r="H22" s="464"/>
      <c r="I22" s="16"/>
      <c r="J22" s="16"/>
    </row>
    <row r="23" spans="1:10" s="20" customFormat="1" ht="19.5" thickBot="1">
      <c r="A23" s="464"/>
      <c r="B23" s="487" t="s">
        <v>40</v>
      </c>
      <c r="C23" s="488"/>
      <c r="D23" s="489"/>
      <c r="E23" s="439"/>
      <c r="F23" s="490"/>
      <c r="G23" s="491"/>
      <c r="H23" s="464"/>
      <c r="I23" s="16"/>
      <c r="J23" s="16"/>
    </row>
    <row r="24" spans="1:10" s="20" customFormat="1" ht="19.5" thickBot="1">
      <c r="A24" s="464"/>
      <c r="B24" s="465"/>
      <c r="C24" s="376"/>
      <c r="F24" s="464"/>
      <c r="G24" s="464"/>
      <c r="H24" s="464"/>
      <c r="I24" s="16"/>
      <c r="J24" s="16"/>
    </row>
    <row r="25" spans="1:10" s="20" customFormat="1" ht="18.75">
      <c r="A25" s="464"/>
      <c r="B25" s="1386">
        <v>2017</v>
      </c>
      <c r="C25" s="1389" t="s">
        <v>781</v>
      </c>
      <c r="D25" s="1390"/>
      <c r="E25" s="1390"/>
      <c r="F25" s="1390"/>
      <c r="G25" s="1391"/>
      <c r="H25" s="464"/>
      <c r="I25" s="16"/>
      <c r="J25" s="16"/>
    </row>
    <row r="26" spans="1:10" s="20" customFormat="1" ht="18.75">
      <c r="A26" s="464"/>
      <c r="B26" s="1387"/>
      <c r="C26" s="1392" t="s">
        <v>782</v>
      </c>
      <c r="D26" s="1393"/>
      <c r="E26" s="1393"/>
      <c r="F26" s="1393"/>
      <c r="G26" s="1394"/>
      <c r="H26" s="464"/>
      <c r="I26" s="16"/>
      <c r="J26" s="16"/>
    </row>
    <row r="27" spans="1:10" s="472" customFormat="1" ht="19.5" thickBot="1">
      <c r="A27" s="466"/>
      <c r="B27" s="1388"/>
      <c r="C27" s="467" t="s">
        <v>284</v>
      </c>
      <c r="D27" s="468" t="s">
        <v>282</v>
      </c>
      <c r="E27" s="469" t="s">
        <v>280</v>
      </c>
      <c r="F27" s="469" t="s">
        <v>283</v>
      </c>
      <c r="G27" s="470" t="s">
        <v>281</v>
      </c>
      <c r="H27" s="466"/>
      <c r="I27" s="471"/>
      <c r="J27" s="471"/>
    </row>
    <row r="28" spans="1:10" s="20" customFormat="1" ht="18.75">
      <c r="A28" s="464"/>
      <c r="B28" s="473" t="s">
        <v>18</v>
      </c>
      <c r="C28" s="474">
        <v>-6.468272016786781</v>
      </c>
      <c r="D28" s="475">
        <v>1.5891588490234865</v>
      </c>
      <c r="E28" s="437">
        <v>-35.237724326139656</v>
      </c>
      <c r="F28" s="476">
        <v>17.65459776695193</v>
      </c>
      <c r="G28" s="476">
        <v>-25.690750659001992</v>
      </c>
      <c r="H28" s="464"/>
      <c r="I28" s="16"/>
      <c r="J28" s="16"/>
    </row>
    <row r="29" spans="1:10" s="20" customFormat="1" ht="18.75">
      <c r="A29" s="464"/>
      <c r="B29" s="477" t="s">
        <v>19</v>
      </c>
      <c r="C29" s="478">
        <v>0.50459331411703</v>
      </c>
      <c r="D29" s="479">
        <v>12.895708994373333</v>
      </c>
      <c r="E29" s="438">
        <v>-17.654684583249335</v>
      </c>
      <c r="F29" s="480">
        <v>22.978046270018602</v>
      </c>
      <c r="G29" s="480">
        <v>-29.378338804223848</v>
      </c>
      <c r="H29" s="464"/>
      <c r="I29" s="16"/>
      <c r="J29" s="16"/>
    </row>
    <row r="30" spans="1:10" s="20" customFormat="1" ht="18.75">
      <c r="A30" s="464"/>
      <c r="B30" s="477" t="s">
        <v>20</v>
      </c>
      <c r="C30" s="478">
        <v>2.9677623480885096</v>
      </c>
      <c r="D30" s="478">
        <v>7.059443034784985</v>
      </c>
      <c r="E30" s="438">
        <v>-16.330577673593393</v>
      </c>
      <c r="F30" s="480">
        <v>15.289823519392542</v>
      </c>
      <c r="G30" s="480">
        <v>-8.5512418029563</v>
      </c>
      <c r="H30" s="464"/>
      <c r="I30" s="16"/>
      <c r="J30" s="16"/>
    </row>
    <row r="31" spans="1:10" s="20" customFormat="1" ht="18.75">
      <c r="A31" s="464"/>
      <c r="B31" s="477" t="s">
        <v>21</v>
      </c>
      <c r="C31" s="478">
        <v>0.026177404130733883</v>
      </c>
      <c r="D31" s="479">
        <v>4.408223062381844</v>
      </c>
      <c r="E31" s="438">
        <v>-5.849187291163571</v>
      </c>
      <c r="F31" s="480">
        <v>7.852186356071522</v>
      </c>
      <c r="G31" s="480">
        <v>-11.527540547127668</v>
      </c>
      <c r="H31" s="464"/>
      <c r="I31" s="16"/>
      <c r="J31" s="16"/>
    </row>
    <row r="32" spans="1:10" s="20" customFormat="1" ht="18.75">
      <c r="A32" s="464"/>
      <c r="B32" s="477" t="s">
        <v>22</v>
      </c>
      <c r="C32" s="478">
        <v>-5.743808613552148</v>
      </c>
      <c r="D32" s="438">
        <v>-3.229435008096737</v>
      </c>
      <c r="E32" s="438">
        <v>-14.496124341859918</v>
      </c>
      <c r="F32" s="480">
        <v>0.38225875700528267</v>
      </c>
      <c r="G32" s="480">
        <v>-12.83251447828766</v>
      </c>
      <c r="H32" s="464"/>
      <c r="I32" s="16"/>
      <c r="J32" s="16"/>
    </row>
    <row r="33" spans="1:10" s="20" customFormat="1" ht="18.75">
      <c r="A33" s="464"/>
      <c r="B33" s="481" t="s">
        <v>24</v>
      </c>
      <c r="C33" s="478">
        <v>-4.879097357247597</v>
      </c>
      <c r="D33" s="438">
        <v>-2.69317119301683</v>
      </c>
      <c r="E33" s="438">
        <v>-13.05486061343295</v>
      </c>
      <c r="F33" s="482">
        <v>0.5905080372965665</v>
      </c>
      <c r="G33" s="438">
        <v>-11.319632220703113</v>
      </c>
      <c r="H33" s="464"/>
      <c r="I33" s="16"/>
      <c r="J33" s="16"/>
    </row>
    <row r="34" spans="1:10" s="20" customFormat="1" ht="18.75">
      <c r="A34" s="464"/>
      <c r="B34" s="477" t="s">
        <v>32</v>
      </c>
      <c r="C34" s="478">
        <v>-3.3429949592818975</v>
      </c>
      <c r="D34" s="479">
        <v>-1.459817321606094</v>
      </c>
      <c r="E34" s="438">
        <v>-4.413823507361736</v>
      </c>
      <c r="F34" s="480">
        <v>-0.4895476622426287</v>
      </c>
      <c r="G34" s="480">
        <v>-8.794991956191279</v>
      </c>
      <c r="H34" s="464"/>
      <c r="I34" s="16"/>
      <c r="J34" s="16"/>
    </row>
    <row r="35" spans="1:10" s="20" customFormat="1" ht="18.75">
      <c r="A35" s="464"/>
      <c r="B35" s="477" t="s">
        <v>33</v>
      </c>
      <c r="C35" s="483">
        <v>-3.365341654551257</v>
      </c>
      <c r="D35" s="484">
        <v>-0.3560446014176488</v>
      </c>
      <c r="E35" s="485">
        <v>-0.4511865453320163</v>
      </c>
      <c r="F35" s="486">
        <v>-0.32604051896656383</v>
      </c>
      <c r="G35" s="486">
        <v>-12.06472354225533</v>
      </c>
      <c r="H35" s="464"/>
      <c r="I35" s="16"/>
      <c r="J35" s="16"/>
    </row>
    <row r="36" spans="1:10" s="20" customFormat="1" ht="18.75">
      <c r="A36" s="464"/>
      <c r="B36" s="477" t="s">
        <v>37</v>
      </c>
      <c r="C36" s="478">
        <v>-3.4833089391742234</v>
      </c>
      <c r="D36" s="479">
        <v>-1.1158343030628126</v>
      </c>
      <c r="E36" s="438">
        <v>-6.040991170786625</v>
      </c>
      <c r="F36" s="480">
        <v>0.5106562692950734</v>
      </c>
      <c r="G36" s="480">
        <v>-10.488753355271507</v>
      </c>
      <c r="H36" s="464"/>
      <c r="I36" s="16"/>
      <c r="J36" s="16"/>
    </row>
    <row r="37" spans="1:10" s="20" customFormat="1" ht="18.75">
      <c r="A37" s="464"/>
      <c r="B37" s="477" t="s">
        <v>38</v>
      </c>
      <c r="C37" s="478">
        <v>-4.280416765926498</v>
      </c>
      <c r="D37" s="479">
        <v>-1.7</v>
      </c>
      <c r="E37" s="438">
        <v>-3.8</v>
      </c>
      <c r="F37" s="480">
        <v>-1</v>
      </c>
      <c r="G37" s="480">
        <v>-11.7</v>
      </c>
      <c r="H37" s="464"/>
      <c r="I37" s="16"/>
      <c r="J37" s="16"/>
    </row>
    <row r="38" spans="1:10" s="20" customFormat="1" ht="18.75">
      <c r="A38" s="464"/>
      <c r="B38" s="477" t="s">
        <v>39</v>
      </c>
      <c r="C38" s="478">
        <v>-4.58474393809063</v>
      </c>
      <c r="D38" s="479">
        <v>-2.7</v>
      </c>
      <c r="E38" s="438">
        <v>-10.7</v>
      </c>
      <c r="F38" s="480">
        <v>0</v>
      </c>
      <c r="G38" s="480">
        <v>-10</v>
      </c>
      <c r="H38" s="464"/>
      <c r="I38" s="16"/>
      <c r="J38" s="16"/>
    </row>
    <row r="39" spans="1:10" s="20" customFormat="1" ht="19.5" thickBot="1">
      <c r="A39" s="464"/>
      <c r="B39" s="487" t="s">
        <v>40</v>
      </c>
      <c r="C39" s="488">
        <v>-6.311310455375219</v>
      </c>
      <c r="D39" s="489">
        <v>-5.455161205334081</v>
      </c>
      <c r="E39" s="439">
        <v>-13.821020754154434</v>
      </c>
      <c r="F39" s="490">
        <v>-2.641547571812508</v>
      </c>
      <c r="G39" s="491">
        <v>-8.768381216221233</v>
      </c>
      <c r="H39" s="464"/>
      <c r="I39" s="16"/>
      <c r="J39" s="16"/>
    </row>
    <row r="40" spans="1:10" s="20" customFormat="1" ht="18.75">
      <c r="A40" s="464"/>
      <c r="B40" s="465"/>
      <c r="C40" s="376"/>
      <c r="F40" s="464"/>
      <c r="G40" s="464"/>
      <c r="H40" s="464"/>
      <c r="I40" s="16"/>
      <c r="J40" s="16"/>
    </row>
    <row r="41" spans="1:10" s="20" customFormat="1" ht="19.5" thickBot="1">
      <c r="A41" s="464"/>
      <c r="B41" s="465"/>
      <c r="C41" s="376"/>
      <c r="F41" s="464"/>
      <c r="G41" s="464"/>
      <c r="H41" s="464"/>
      <c r="I41" s="16"/>
      <c r="J41" s="16"/>
    </row>
    <row r="42" spans="1:10" s="20" customFormat="1" ht="18.75">
      <c r="A42" s="464"/>
      <c r="B42" s="1386">
        <v>2016</v>
      </c>
      <c r="C42" s="1389" t="s">
        <v>781</v>
      </c>
      <c r="D42" s="1390"/>
      <c r="E42" s="1390"/>
      <c r="F42" s="1390"/>
      <c r="G42" s="1391"/>
      <c r="H42" s="464"/>
      <c r="I42" s="16"/>
      <c r="J42" s="16"/>
    </row>
    <row r="43" spans="1:10" s="20" customFormat="1" ht="18.75">
      <c r="A43" s="464"/>
      <c r="B43" s="1387"/>
      <c r="C43" s="1392" t="s">
        <v>782</v>
      </c>
      <c r="D43" s="1393"/>
      <c r="E43" s="1393"/>
      <c r="F43" s="1393"/>
      <c r="G43" s="1394"/>
      <c r="H43" s="464"/>
      <c r="I43" s="16"/>
      <c r="J43" s="16"/>
    </row>
    <row r="44" spans="1:10" s="20" customFormat="1" ht="19.5" thickBot="1">
      <c r="A44" s="464"/>
      <c r="B44" s="1388"/>
      <c r="C44" s="467" t="s">
        <v>284</v>
      </c>
      <c r="D44" s="468" t="s">
        <v>282</v>
      </c>
      <c r="E44" s="469" t="s">
        <v>280</v>
      </c>
      <c r="F44" s="469" t="s">
        <v>283</v>
      </c>
      <c r="G44" s="470" t="s">
        <v>281</v>
      </c>
      <c r="H44" s="464"/>
      <c r="I44" s="16"/>
      <c r="J44" s="16"/>
    </row>
    <row r="45" spans="1:10" s="20" customFormat="1" ht="18.75">
      <c r="A45" s="464"/>
      <c r="B45" s="473" t="s">
        <v>18</v>
      </c>
      <c r="C45" s="474">
        <v>-27.171315266807873</v>
      </c>
      <c r="D45" s="475">
        <v>-26.71111189290929</v>
      </c>
      <c r="E45" s="437">
        <v>-34.04284230472836</v>
      </c>
      <c r="F45" s="476">
        <v>-22.97604846066459</v>
      </c>
      <c r="G45" s="476">
        <v>-28.24621822968101</v>
      </c>
      <c r="H45" s="464"/>
      <c r="I45" s="16"/>
      <c r="J45" s="16"/>
    </row>
    <row r="46" spans="1:10" s="20" customFormat="1" ht="18.75">
      <c r="A46" s="464"/>
      <c r="B46" s="477" t="s">
        <v>19</v>
      </c>
      <c r="C46" s="478">
        <v>-27.100456826740093</v>
      </c>
      <c r="D46" s="479">
        <v>-29.07871701617718</v>
      </c>
      <c r="E46" s="438">
        <v>-45.01999032246729</v>
      </c>
      <c r="F46" s="480">
        <v>-21.5742225792946</v>
      </c>
      <c r="G46" s="480">
        <v>-21.842846970069772</v>
      </c>
      <c r="H46" s="464"/>
      <c r="I46" s="16"/>
      <c r="J46" s="16"/>
    </row>
    <row r="47" spans="1:10" s="20" customFormat="1" ht="18.75">
      <c r="A47" s="464"/>
      <c r="B47" s="477" t="s">
        <v>20</v>
      </c>
      <c r="C47" s="478">
        <v>-25.811992791309525</v>
      </c>
      <c r="D47" s="479">
        <v>-23.36980187082527</v>
      </c>
      <c r="E47" s="438">
        <v>-30.942801379150453</v>
      </c>
      <c r="F47" s="480">
        <v>-20.29414042944656</v>
      </c>
      <c r="G47" s="480">
        <v>-31.920166113684665</v>
      </c>
      <c r="H47" s="464"/>
      <c r="I47" s="16"/>
      <c r="J47" s="16"/>
    </row>
    <row r="48" spans="1:10" s="20" customFormat="1" ht="18.75">
      <c r="A48" s="464"/>
      <c r="B48" s="477" t="s">
        <v>21</v>
      </c>
      <c r="C48" s="478">
        <v>-26.663761910505368</v>
      </c>
      <c r="D48" s="479">
        <v>-26.202834508670612</v>
      </c>
      <c r="E48" s="438">
        <v>-35.004467654960166</v>
      </c>
      <c r="F48" s="480">
        <v>-22.687639056152676</v>
      </c>
      <c r="G48" s="480">
        <v>-27.851888397401847</v>
      </c>
      <c r="H48" s="464"/>
      <c r="I48" s="16"/>
      <c r="J48" s="16"/>
    </row>
    <row r="49" spans="1:10" s="20" customFormat="1" ht="18.75">
      <c r="A49" s="464"/>
      <c r="B49" s="477" t="s">
        <v>22</v>
      </c>
      <c r="C49" s="478">
        <v>-18.250075419464384</v>
      </c>
      <c r="D49" s="438">
        <v>-15.587401247977184</v>
      </c>
      <c r="E49" s="438">
        <v>-24.858963045864446</v>
      </c>
      <c r="F49" s="480">
        <v>-12.111042176814536</v>
      </c>
      <c r="G49" s="480">
        <v>-24.92636755327775</v>
      </c>
      <c r="H49" s="464"/>
      <c r="I49" s="492"/>
      <c r="J49" s="16"/>
    </row>
    <row r="50" spans="1:10" s="20" customFormat="1" ht="18.75">
      <c r="A50" s="464"/>
      <c r="B50" s="481" t="s">
        <v>24</v>
      </c>
      <c r="C50" s="478">
        <v>-21.007498940668178</v>
      </c>
      <c r="D50" s="438">
        <v>-18.980721673876566</v>
      </c>
      <c r="E50" s="438">
        <v>-29.75897007098873</v>
      </c>
      <c r="F50" s="482">
        <v>-14.83952809480974</v>
      </c>
      <c r="G50" s="438">
        <v>-26.430060604597926</v>
      </c>
      <c r="H50" s="464"/>
      <c r="I50" s="16"/>
      <c r="J50" s="16"/>
    </row>
    <row r="51" spans="1:10" s="20" customFormat="1" ht="18.75">
      <c r="A51" s="464"/>
      <c r="B51" s="477" t="s">
        <v>32</v>
      </c>
      <c r="C51" s="478">
        <v>-22.25712132054457</v>
      </c>
      <c r="D51" s="479">
        <v>-20.19024062444875</v>
      </c>
      <c r="E51" s="438">
        <v>-24.59484096419079</v>
      </c>
      <c r="F51" s="480">
        <v>-18.629050182355467</v>
      </c>
      <c r="G51" s="480">
        <v>-27.679445451379657</v>
      </c>
      <c r="H51" s="464"/>
      <c r="I51" s="16"/>
      <c r="J51" s="16"/>
    </row>
    <row r="52" spans="1:10" s="20" customFormat="1" ht="18.75">
      <c r="A52" s="464"/>
      <c r="B52" s="477" t="s">
        <v>33</v>
      </c>
      <c r="C52" s="483">
        <v>-19.711773936249788</v>
      </c>
      <c r="D52" s="484">
        <v>-17.865672550239054</v>
      </c>
      <c r="E52" s="485">
        <v>-22.858327470097496</v>
      </c>
      <c r="F52" s="486">
        <v>-16.15435204568244</v>
      </c>
      <c r="G52" s="486">
        <v>-24.610308167831874</v>
      </c>
      <c r="H52" s="464"/>
      <c r="I52" s="16"/>
      <c r="J52" s="16"/>
    </row>
    <row r="53" spans="1:10" s="20" customFormat="1" ht="18.75">
      <c r="A53" s="464"/>
      <c r="B53" s="477" t="s">
        <v>37</v>
      </c>
      <c r="C53" s="478">
        <v>-19.33365472046481</v>
      </c>
      <c r="D53" s="479">
        <v>-16.895110666065783</v>
      </c>
      <c r="E53" s="438">
        <v>-21.166827109584908</v>
      </c>
      <c r="F53" s="480">
        <v>-15.380875170950059</v>
      </c>
      <c r="G53" s="480">
        <v>-25.77811248305679</v>
      </c>
      <c r="H53" s="464"/>
      <c r="I53" s="16"/>
      <c r="J53" s="16"/>
    </row>
    <row r="54" spans="1:10" s="20" customFormat="1" ht="18.75">
      <c r="A54" s="464"/>
      <c r="B54" s="477" t="s">
        <v>38</v>
      </c>
      <c r="C54" s="478">
        <v>-18.20036159753893</v>
      </c>
      <c r="D54" s="479">
        <v>-16.05760444294778</v>
      </c>
      <c r="E54" s="438">
        <v>-24.8648274812167</v>
      </c>
      <c r="F54" s="480">
        <v>-12.815055661942543</v>
      </c>
      <c r="G54" s="480">
        <v>-23.793980611975265</v>
      </c>
      <c r="H54" s="464"/>
      <c r="I54" s="16"/>
      <c r="J54" s="16"/>
    </row>
    <row r="55" spans="1:10" s="20" customFormat="1" ht="18.75">
      <c r="A55" s="464"/>
      <c r="B55" s="477" t="s">
        <v>39</v>
      </c>
      <c r="C55" s="478">
        <v>-16.409580111428845</v>
      </c>
      <c r="D55" s="479">
        <v>-14.50774073349631</v>
      </c>
      <c r="E55" s="438">
        <v>-19.077379207697486</v>
      </c>
      <c r="F55" s="480">
        <v>-12.889585402285153</v>
      </c>
      <c r="G55" s="480">
        <v>-21.4465133633154</v>
      </c>
      <c r="H55" s="464"/>
      <c r="I55" s="16"/>
      <c r="J55" s="16"/>
    </row>
    <row r="56" spans="1:10" s="20" customFormat="1" ht="19.5" thickBot="1">
      <c r="A56" s="464"/>
      <c r="B56" s="487" t="s">
        <v>40</v>
      </c>
      <c r="C56" s="488">
        <v>-20.284315317406442</v>
      </c>
      <c r="D56" s="489">
        <v>-18.864224729745636</v>
      </c>
      <c r="E56" s="439">
        <v>-19.066356201553347</v>
      </c>
      <c r="F56" s="490">
        <v>-18.796016611384037</v>
      </c>
      <c r="G56" s="491">
        <v>-24.09699911055204</v>
      </c>
      <c r="H56" s="464"/>
      <c r="I56" s="16"/>
      <c r="J56" s="648"/>
    </row>
    <row r="57" spans="1:10" s="20" customFormat="1" ht="18.75">
      <c r="A57" s="464"/>
      <c r="B57" s="465"/>
      <c r="C57" s="376"/>
      <c r="F57" s="464"/>
      <c r="G57" s="464"/>
      <c r="H57" s="464"/>
      <c r="I57" s="16"/>
      <c r="J57" s="16"/>
    </row>
    <row r="58" spans="1:2" s="20" customFormat="1" ht="15">
      <c r="A58" s="16"/>
      <c r="B58" s="16"/>
    </row>
    <row r="59" ht="13.5" thickBot="1"/>
    <row r="60" spans="2:7" ht="18.75" customHeight="1" thickBot="1">
      <c r="B60" s="1381"/>
      <c r="C60" s="1389" t="s">
        <v>776</v>
      </c>
      <c r="D60" s="1390"/>
      <c r="E60" s="1390"/>
      <c r="F60" s="1390"/>
      <c r="G60" s="1391"/>
    </row>
    <row r="61" spans="2:7" s="471" customFormat="1" ht="13.5" thickBot="1">
      <c r="B61" s="1374"/>
      <c r="C61" s="625" t="s">
        <v>284</v>
      </c>
      <c r="D61" s="1005" t="s">
        <v>282</v>
      </c>
      <c r="E61" s="1004" t="s">
        <v>280</v>
      </c>
      <c r="F61" s="1003" t="s">
        <v>283</v>
      </c>
      <c r="G61" s="875" t="s">
        <v>281</v>
      </c>
    </row>
    <row r="62" spans="2:9" ht="15">
      <c r="B62" s="406">
        <v>2015</v>
      </c>
      <c r="C62" s="495">
        <v>31402529</v>
      </c>
      <c r="D62" s="496">
        <v>22880389</v>
      </c>
      <c r="E62" s="497">
        <v>5772844</v>
      </c>
      <c r="F62" s="495">
        <v>17107545</v>
      </c>
      <c r="G62" s="495">
        <v>8522140</v>
      </c>
      <c r="H62" s="498"/>
      <c r="I62" s="499"/>
    </row>
    <row r="63" spans="2:7" ht="15">
      <c r="B63" s="406">
        <v>2016</v>
      </c>
      <c r="C63" s="495">
        <v>25032833</v>
      </c>
      <c r="D63" s="495">
        <v>18564273</v>
      </c>
      <c r="E63" s="1000">
        <v>4672265</v>
      </c>
      <c r="F63" s="495">
        <v>13892008</v>
      </c>
      <c r="G63" s="1001">
        <v>6468560</v>
      </c>
    </row>
    <row r="64" spans="2:7" ht="15.75" thickBot="1">
      <c r="B64" s="410">
        <v>2017</v>
      </c>
      <c r="C64" s="495">
        <v>23452847</v>
      </c>
      <c r="D64" s="495">
        <v>17551475</v>
      </c>
      <c r="E64" s="495">
        <v>4026431</v>
      </c>
      <c r="F64" s="495">
        <v>13525044</v>
      </c>
      <c r="G64" s="495">
        <v>5901372</v>
      </c>
    </row>
    <row r="65" spans="2:6" ht="12.75">
      <c r="B65" s="1002"/>
      <c r="C65" s="1002"/>
      <c r="D65" s="1002"/>
      <c r="E65" s="1002"/>
      <c r="F65" s="1002"/>
    </row>
    <row r="66" ht="13.5" thickBot="1"/>
    <row r="67" spans="2:8" ht="18.75" customHeight="1" thickBot="1">
      <c r="B67" s="1396" t="s">
        <v>298</v>
      </c>
      <c r="C67" s="1399" t="s">
        <v>536</v>
      </c>
      <c r="D67" s="1400"/>
      <c r="E67" s="1401"/>
      <c r="F67" s="1358" t="s">
        <v>536</v>
      </c>
      <c r="G67" s="1395"/>
      <c r="H67" s="1359"/>
    </row>
    <row r="68" spans="2:8" ht="19.5" customHeight="1" thickBot="1">
      <c r="B68" s="1397"/>
      <c r="C68" s="1358" t="s">
        <v>535</v>
      </c>
      <c r="D68" s="1395"/>
      <c r="E68" s="1359"/>
      <c r="F68" s="1358" t="s">
        <v>780</v>
      </c>
      <c r="G68" s="1395"/>
      <c r="H68" s="1359"/>
    </row>
    <row r="69" spans="2:8" ht="30.75" thickBot="1">
      <c r="B69" s="1398"/>
      <c r="C69" s="1006" t="s">
        <v>11</v>
      </c>
      <c r="D69" s="1007" t="s">
        <v>285</v>
      </c>
      <c r="E69" s="1008" t="s">
        <v>269</v>
      </c>
      <c r="F69" s="1006" t="s">
        <v>11</v>
      </c>
      <c r="G69" s="1009" t="s">
        <v>285</v>
      </c>
      <c r="H69" s="1010" t="s">
        <v>269</v>
      </c>
    </row>
    <row r="70" spans="2:8" ht="15">
      <c r="B70" s="500" t="s">
        <v>286</v>
      </c>
      <c r="C70" s="501">
        <v>13.443499509536426</v>
      </c>
      <c r="D70" s="502">
        <v>13.443499509536426</v>
      </c>
      <c r="E70" s="503">
        <v>24.278849559960626</v>
      </c>
      <c r="F70" s="501"/>
      <c r="G70" s="502"/>
      <c r="H70" s="503"/>
    </row>
    <row r="71" spans="2:8" ht="15">
      <c r="B71" s="504" t="s">
        <v>287</v>
      </c>
      <c r="C71" s="505">
        <v>55.80074317550965</v>
      </c>
      <c r="D71" s="506">
        <v>34.768745716181094</v>
      </c>
      <c r="E71" s="507">
        <v>34.67077792469861</v>
      </c>
      <c r="F71" s="505"/>
      <c r="G71" s="506"/>
      <c r="H71" s="507"/>
    </row>
    <row r="72" spans="2:8" ht="15">
      <c r="B72" s="504" t="s">
        <v>288</v>
      </c>
      <c r="C72" s="505">
        <v>32.79467597411681</v>
      </c>
      <c r="D72" s="506">
        <v>33.87841758928478</v>
      </c>
      <c r="E72" s="507">
        <v>35.5356711128189</v>
      </c>
      <c r="F72" s="505"/>
      <c r="G72" s="506"/>
      <c r="H72" s="507"/>
    </row>
    <row r="73" spans="2:8" ht="15.75" thickBot="1">
      <c r="B73" s="508" t="s">
        <v>289</v>
      </c>
      <c r="C73" s="509">
        <v>27.722575276055707</v>
      </c>
      <c r="D73" s="510">
        <v>30.76504635490793</v>
      </c>
      <c r="E73" s="511">
        <v>30.76504635490793</v>
      </c>
      <c r="F73" s="509"/>
      <c r="G73" s="510"/>
      <c r="H73" s="511"/>
    </row>
    <row r="74" spans="2:8" ht="15.75" thickTop="1">
      <c r="B74" s="512" t="s">
        <v>290</v>
      </c>
      <c r="C74" s="513">
        <v>39.22208806846834</v>
      </c>
      <c r="D74" s="514">
        <v>39.22208806846834</v>
      </c>
      <c r="E74" s="515">
        <v>34.32678554041089</v>
      </c>
      <c r="F74" s="513"/>
      <c r="G74" s="514"/>
      <c r="H74" s="515"/>
    </row>
    <row r="75" spans="2:8" ht="15">
      <c r="B75" s="504" t="s">
        <v>291</v>
      </c>
      <c r="C75" s="505">
        <v>31.461460758282023</v>
      </c>
      <c r="D75" s="506">
        <v>34.70515631441007</v>
      </c>
      <c r="E75" s="507">
        <v>31.088942455382895</v>
      </c>
      <c r="F75" s="505"/>
      <c r="G75" s="506"/>
      <c r="H75" s="507"/>
    </row>
    <row r="76" spans="2:8" ht="15">
      <c r="B76" s="504" t="s">
        <v>292</v>
      </c>
      <c r="C76" s="505">
        <v>32.31581902451828</v>
      </c>
      <c r="D76" s="506">
        <v>33.63626104251838</v>
      </c>
      <c r="E76" s="507">
        <v>31.074334434890826</v>
      </c>
      <c r="F76" s="505"/>
      <c r="G76" s="506"/>
      <c r="H76" s="507"/>
    </row>
    <row r="77" spans="2:8" ht="15.75" thickBot="1">
      <c r="B77" s="508" t="s">
        <v>293</v>
      </c>
      <c r="C77" s="509">
        <v>12.216576994272632</v>
      </c>
      <c r="D77" s="510">
        <v>23.05512064306152</v>
      </c>
      <c r="E77" s="511">
        <v>23.05512064306152</v>
      </c>
      <c r="F77" s="509"/>
      <c r="G77" s="510"/>
      <c r="H77" s="511"/>
    </row>
    <row r="78" spans="2:8" ht="15.75" thickTop="1">
      <c r="B78" s="512" t="s">
        <v>294</v>
      </c>
      <c r="C78" s="513">
        <v>2.4996945882844512</v>
      </c>
      <c r="D78" s="514">
        <v>2.4996945882844512</v>
      </c>
      <c r="E78" s="515">
        <v>18.05010120715005</v>
      </c>
      <c r="F78" s="513"/>
      <c r="G78" s="514"/>
      <c r="H78" s="515"/>
    </row>
    <row r="79" spans="2:8" ht="15">
      <c r="B79" s="504" t="s">
        <v>295</v>
      </c>
      <c r="C79" s="505">
        <v>20.563210655327158</v>
      </c>
      <c r="D79" s="506">
        <v>12.760069365286707</v>
      </c>
      <c r="E79" s="507">
        <v>16.550527684347305</v>
      </c>
      <c r="F79" s="505"/>
      <c r="G79" s="506"/>
      <c r="H79" s="507"/>
    </row>
    <row r="80" spans="2:8" ht="15">
      <c r="B80" s="504" t="s">
        <v>296</v>
      </c>
      <c r="C80" s="505">
        <v>12.34576411212176</v>
      </c>
      <c r="D80" s="506">
        <v>12.57655689214805</v>
      </c>
      <c r="E80" s="507">
        <v>12.42459429921723</v>
      </c>
      <c r="F80" s="505"/>
      <c r="G80" s="506"/>
      <c r="H80" s="507"/>
    </row>
    <row r="81" spans="2:8" ht="15.75" thickBot="1">
      <c r="B81" s="508" t="s">
        <v>297</v>
      </c>
      <c r="C81" s="509">
        <v>-4.164493154726223</v>
      </c>
      <c r="D81" s="510">
        <v>5.035027330466724</v>
      </c>
      <c r="E81" s="511">
        <v>5.035027330466724</v>
      </c>
      <c r="F81" s="509"/>
      <c r="G81" s="510"/>
      <c r="H81" s="511"/>
    </row>
    <row r="82" spans="2:8" ht="15.75" thickTop="1">
      <c r="B82" s="512" t="s">
        <v>300</v>
      </c>
      <c r="C82" s="513">
        <v>17.47024516379774</v>
      </c>
      <c r="D82" s="514">
        <v>17.47024516379774</v>
      </c>
      <c r="E82" s="515">
        <v>7.049128142665628</v>
      </c>
      <c r="F82" s="513"/>
      <c r="G82" s="514"/>
      <c r="H82" s="515"/>
    </row>
    <row r="83" spans="2:8" ht="15">
      <c r="B83" s="504" t="s">
        <v>301</v>
      </c>
      <c r="C83" s="505">
        <v>35.095956497384236</v>
      </c>
      <c r="D83" s="506">
        <v>28.174761724576026</v>
      </c>
      <c r="E83" s="507">
        <v>10.446178763075388</v>
      </c>
      <c r="F83" s="505"/>
      <c r="G83" s="506"/>
      <c r="H83" s="507"/>
    </row>
    <row r="84" spans="2:8" ht="15">
      <c r="B84" s="504" t="s">
        <v>302</v>
      </c>
      <c r="C84" s="505">
        <v>27.680358410764416</v>
      </c>
      <c r="D84" s="506">
        <v>27.956219549186258</v>
      </c>
      <c r="E84" s="507">
        <v>14.421810223649478</v>
      </c>
      <c r="F84" s="505"/>
      <c r="G84" s="506"/>
      <c r="H84" s="507"/>
    </row>
    <row r="85" spans="2:8" ht="15.75" thickBot="1">
      <c r="B85" s="508" t="s">
        <v>303</v>
      </c>
      <c r="C85" s="509">
        <v>41.15474569985442</v>
      </c>
      <c r="D85" s="510">
        <v>33.3811537071347</v>
      </c>
      <c r="E85" s="511">
        <v>33.3811537071347</v>
      </c>
      <c r="F85" s="509"/>
      <c r="G85" s="510"/>
      <c r="H85" s="511"/>
    </row>
    <row r="86" spans="2:8" ht="15.75" thickTop="1">
      <c r="B86" s="512" t="s">
        <v>385</v>
      </c>
      <c r="C86" s="513">
        <v>21.431706483076507</v>
      </c>
      <c r="D86" s="514">
        <v>21.431706483076507</v>
      </c>
      <c r="E86" s="515">
        <v>33.61763438896308</v>
      </c>
      <c r="F86" s="513"/>
      <c r="G86" s="514"/>
      <c r="H86" s="515"/>
    </row>
    <row r="87" spans="2:8" ht="15">
      <c r="B87" s="504" t="s">
        <v>386</v>
      </c>
      <c r="C87" s="505">
        <v>-6.118837122788889</v>
      </c>
      <c r="D87" s="506">
        <v>3.7960995973749023</v>
      </c>
      <c r="E87" s="507">
        <v>23.541401889816193</v>
      </c>
      <c r="F87" s="505"/>
      <c r="G87" s="506"/>
      <c r="H87" s="507"/>
    </row>
    <row r="88" spans="2:8" ht="15">
      <c r="B88" s="504" t="s">
        <v>387</v>
      </c>
      <c r="C88" s="505">
        <v>-14.32107165703258</v>
      </c>
      <c r="D88" s="506">
        <v>-4.195007865362355</v>
      </c>
      <c r="E88" s="507">
        <v>11.809661072803678</v>
      </c>
      <c r="F88" s="505"/>
      <c r="G88" s="506"/>
      <c r="H88" s="507"/>
    </row>
    <row r="89" spans="2:8" ht="15.75" thickBot="1">
      <c r="B89" s="508" t="s">
        <v>390</v>
      </c>
      <c r="C89" s="509">
        <v>-10.411891298023612</v>
      </c>
      <c r="D89" s="510">
        <v>-6.899232551382828</v>
      </c>
      <c r="E89" s="511">
        <v>-6.899232551382828</v>
      </c>
      <c r="F89" s="509"/>
      <c r="G89" s="510"/>
      <c r="H89" s="511"/>
    </row>
    <row r="90" spans="2:8" ht="15.75" thickTop="1">
      <c r="B90" s="512" t="s">
        <v>415</v>
      </c>
      <c r="C90" s="516">
        <v>-3.285267955263249</v>
      </c>
      <c r="D90" s="517">
        <v>-3.285267955263249</v>
      </c>
      <c r="E90" s="518">
        <v>-9.555612555347581</v>
      </c>
      <c r="F90" s="516">
        <v>-3.0504135802811527</v>
      </c>
      <c r="G90" s="517">
        <v>-3.0504135802811527</v>
      </c>
      <c r="H90" s="518"/>
    </row>
    <row r="91" spans="2:8" ht="15">
      <c r="B91" s="504" t="s">
        <v>416</v>
      </c>
      <c r="C91" s="478">
        <v>8.789419288961465</v>
      </c>
      <c r="D91" s="479">
        <v>3.7056395140227627</v>
      </c>
      <c r="E91" s="438">
        <v>-6.801835063876693</v>
      </c>
      <c r="F91" s="478">
        <v>7.525865834533763</v>
      </c>
      <c r="G91" s="479">
        <v>3.159165696891031</v>
      </c>
      <c r="H91" s="438"/>
    </row>
    <row r="92" spans="2:8" ht="15">
      <c r="B92" s="504" t="s">
        <v>417</v>
      </c>
      <c r="C92" s="478">
        <v>8.850473587848363</v>
      </c>
      <c r="D92" s="479">
        <v>5.735068413613442</v>
      </c>
      <c r="E92" s="438">
        <v>-1.4590681606231115</v>
      </c>
      <c r="F92" s="478">
        <v>24.657498156534864</v>
      </c>
      <c r="G92" s="479">
        <v>11.47504721821766</v>
      </c>
      <c r="H92" s="438"/>
    </row>
    <row r="93" spans="2:8" ht="15.75" thickBot="1">
      <c r="B93" s="508" t="s">
        <v>418</v>
      </c>
      <c r="C93" s="519">
        <v>4.011492431885433</v>
      </c>
      <c r="D93" s="520">
        <v>5.0136327800207825</v>
      </c>
      <c r="E93" s="521">
        <v>5.0136327800207825</v>
      </c>
      <c r="F93" s="519">
        <v>8.868841566546326</v>
      </c>
      <c r="G93" s="520">
        <v>10.351252779062259</v>
      </c>
      <c r="H93" s="521">
        <v>10.351252779062259</v>
      </c>
    </row>
    <row r="94" spans="2:8" ht="15.75" thickTop="1">
      <c r="B94" s="512" t="s">
        <v>454</v>
      </c>
      <c r="C94" s="516">
        <v>24.427051479598873</v>
      </c>
      <c r="D94" s="517">
        <v>24.427051479598873</v>
      </c>
      <c r="E94" s="518">
        <v>9.046679941904845</v>
      </c>
      <c r="F94" s="516">
        <v>29.180073988075208</v>
      </c>
      <c r="G94" s="517">
        <v>29.180073988075208</v>
      </c>
      <c r="H94" s="518">
        <v>14.929946619786104</v>
      </c>
    </row>
    <row r="95" spans="2:8" ht="15">
      <c r="B95" s="504" t="s">
        <v>457</v>
      </c>
      <c r="C95" s="478">
        <v>21.17514041298896</v>
      </c>
      <c r="D95" s="479">
        <v>22.451990050023586</v>
      </c>
      <c r="E95" s="438">
        <v>11.753428836454471</v>
      </c>
      <c r="F95" s="478">
        <v>22.81326103312029</v>
      </c>
      <c r="G95" s="479">
        <v>25.283737292816078</v>
      </c>
      <c r="H95" s="438">
        <v>18.14649963667019</v>
      </c>
    </row>
    <row r="96" spans="2:8" ht="15">
      <c r="B96" s="504" t="s">
        <v>458</v>
      </c>
      <c r="C96" s="483">
        <v>10.781902694304947</v>
      </c>
      <c r="D96" s="484">
        <v>17.71297763004074</v>
      </c>
      <c r="E96" s="438">
        <v>12.16302513312475</v>
      </c>
      <c r="F96" s="483">
        <v>-1.2842347337971738</v>
      </c>
      <c r="G96" s="484">
        <v>13.791550793123752</v>
      </c>
      <c r="H96" s="438">
        <v>11.798939305104138</v>
      </c>
    </row>
    <row r="97" spans="2:8" ht="15.75" thickBot="1">
      <c r="B97" s="508" t="s">
        <v>467</v>
      </c>
      <c r="C97" s="519">
        <v>-6.281040319590736</v>
      </c>
      <c r="D97" s="520">
        <v>7.7656646917510175</v>
      </c>
      <c r="E97" s="521">
        <v>7.7656646917510175</v>
      </c>
      <c r="F97" s="519">
        <v>2.7786031732160987</v>
      </c>
      <c r="G97" s="520">
        <v>9.106566879826406</v>
      </c>
      <c r="H97" s="521">
        <v>9.106566879826406</v>
      </c>
    </row>
    <row r="98" spans="2:8" ht="15.75" thickTop="1">
      <c r="B98" s="512" t="s">
        <v>468</v>
      </c>
      <c r="C98" s="516">
        <v>6.0495748802789295</v>
      </c>
      <c r="D98" s="517">
        <v>6.0495748802789295</v>
      </c>
      <c r="E98" s="518">
        <v>5.282341208922037</v>
      </c>
      <c r="F98" s="516">
        <v>-6.655504231435028</v>
      </c>
      <c r="G98" s="517">
        <v>-6.655504231435028</v>
      </c>
      <c r="H98" s="518">
        <v>4.173084597774701</v>
      </c>
    </row>
    <row r="99" spans="2:8" ht="15">
      <c r="B99" s="504" t="s">
        <v>469</v>
      </c>
      <c r="C99" s="478">
        <v>-2.8654471899268508</v>
      </c>
      <c r="D99" s="479">
        <v>0.6914595827351322</v>
      </c>
      <c r="E99" s="438">
        <v>0.23525838761320195</v>
      </c>
      <c r="F99" s="478">
        <v>3.119065267235799</v>
      </c>
      <c r="G99" s="479">
        <v>-0.791657783208588</v>
      </c>
      <c r="H99" s="438">
        <v>0.49838122819323427</v>
      </c>
    </row>
    <row r="100" spans="2:8" ht="15">
      <c r="B100" s="504" t="s">
        <v>470</v>
      </c>
      <c r="C100" s="483">
        <v>14.310576244558494</v>
      </c>
      <c r="D100" s="484">
        <v>5.896296835722303</v>
      </c>
      <c r="E100" s="438">
        <v>1.3221977886793246</v>
      </c>
      <c r="F100" s="483">
        <v>13.321947184514272</v>
      </c>
      <c r="G100" s="484">
        <v>4.5044732061128245</v>
      </c>
      <c r="H100" s="438">
        <v>3.824185766287913</v>
      </c>
    </row>
    <row r="101" spans="2:8" ht="15.75" thickBot="1">
      <c r="B101" s="508" t="s">
        <v>471</v>
      </c>
      <c r="C101" s="519">
        <v>18.11426941451657</v>
      </c>
      <c r="D101" s="520">
        <v>10.301328095781525</v>
      </c>
      <c r="E101" s="521">
        <v>10.301328095781525</v>
      </c>
      <c r="F101" s="519">
        <v>13.345814411395107</v>
      </c>
      <c r="G101" s="520">
        <v>8.047500533300322</v>
      </c>
      <c r="H101" s="521">
        <v>8.047500533300322</v>
      </c>
    </row>
    <row r="102" spans="2:8" ht="15.75" thickTop="1">
      <c r="B102" s="512" t="s">
        <v>477</v>
      </c>
      <c r="C102" s="516">
        <v>27.982879764709303</v>
      </c>
      <c r="D102" s="517">
        <v>27.982879764709303</v>
      </c>
      <c r="E102" s="518">
        <v>13.892990607454614</v>
      </c>
      <c r="F102" s="516">
        <v>36.39894769954191</v>
      </c>
      <c r="G102" s="517">
        <v>36.39894769954191</v>
      </c>
      <c r="H102" s="518">
        <v>14.276112028545484</v>
      </c>
    </row>
    <row r="103" spans="2:8" ht="15">
      <c r="B103" s="504" t="s">
        <v>478</v>
      </c>
      <c r="C103" s="483">
        <v>16.85585097379143</v>
      </c>
      <c r="D103" s="484">
        <v>21.531539440478852</v>
      </c>
      <c r="E103" s="485">
        <v>18.542959989465736</v>
      </c>
      <c r="F103" s="483">
        <v>18.286914288244247</v>
      </c>
      <c r="G103" s="484">
        <v>25.105073753854867</v>
      </c>
      <c r="H103" s="485">
        <v>17.72112653293254</v>
      </c>
    </row>
    <row r="104" spans="2:8" ht="15">
      <c r="B104" s="504" t="s">
        <v>479</v>
      </c>
      <c r="C104" s="483">
        <v>9.966821029940554</v>
      </c>
      <c r="D104" s="484">
        <v>16.760654775549355</v>
      </c>
      <c r="E104" s="438">
        <v>17.230950612102646</v>
      </c>
      <c r="F104" s="483">
        <v>15.301086409306631</v>
      </c>
      <c r="G104" s="484">
        <v>21.115719068351858</v>
      </c>
      <c r="H104" s="438">
        <v>18.083893357772762</v>
      </c>
    </row>
    <row r="105" spans="2:8" ht="15.75" thickBot="1">
      <c r="B105" s="508" t="s">
        <v>480</v>
      </c>
      <c r="C105" s="519">
        <v>5.958062345702686</v>
      </c>
      <c r="D105" s="520">
        <v>12.59004587322572</v>
      </c>
      <c r="E105" s="521">
        <v>12.59004587322572</v>
      </c>
      <c r="F105" s="519">
        <v>6.366694020171182</v>
      </c>
      <c r="G105" s="520">
        <v>14.915451572008065</v>
      </c>
      <c r="H105" s="521">
        <v>14.915451572008065</v>
      </c>
    </row>
    <row r="106" spans="2:8" ht="15.75" thickTop="1">
      <c r="B106" s="512" t="s">
        <v>530</v>
      </c>
      <c r="C106" s="516">
        <v>5.6288019596516525</v>
      </c>
      <c r="D106" s="517">
        <v>5.6288019596516525</v>
      </c>
      <c r="E106" s="518">
        <v>9.0568615519254</v>
      </c>
      <c r="F106" s="516">
        <v>6.203290184674248</v>
      </c>
      <c r="G106" s="517">
        <v>6.203290184674248</v>
      </c>
      <c r="H106" s="518">
        <v>10.791778226192905</v>
      </c>
    </row>
    <row r="107" spans="2:8" ht="15">
      <c r="B107" s="504" t="s">
        <v>531</v>
      </c>
      <c r="C107" s="483">
        <v>7.8410933006186845</v>
      </c>
      <c r="D107" s="484">
        <v>6.862118407974704</v>
      </c>
      <c r="E107" s="485">
        <v>7.267894497670935</v>
      </c>
      <c r="F107" s="483">
        <v>5.660136604406429</v>
      </c>
      <c r="G107" s="484">
        <v>5.883061559035463</v>
      </c>
      <c r="H107" s="485">
        <v>8.115011795228888</v>
      </c>
    </row>
    <row r="108" spans="2:8" ht="15">
      <c r="B108" s="504" t="s">
        <v>532</v>
      </c>
      <c r="C108" s="516">
        <v>7.808393145411774</v>
      </c>
      <c r="D108" s="484">
        <v>7.229778295281797</v>
      </c>
      <c r="E108" s="438">
        <v>6.784607883730187</v>
      </c>
      <c r="F108" s="516">
        <v>12.684695650782452</v>
      </c>
      <c r="G108" s="484">
        <v>8.517851885003314</v>
      </c>
      <c r="H108" s="438">
        <v>7.712147647128886</v>
      </c>
    </row>
    <row r="109" spans="2:8" ht="15.75" thickBot="1">
      <c r="B109" s="508" t="s">
        <v>533</v>
      </c>
      <c r="C109" s="519">
        <v>1.7252726692409848</v>
      </c>
      <c r="D109" s="520">
        <v>5.229806796793657</v>
      </c>
      <c r="E109" s="521">
        <v>5.229806796793657</v>
      </c>
      <c r="F109" s="519">
        <v>-4.042457453528325</v>
      </c>
      <c r="G109" s="520">
        <v>3.630487925010595</v>
      </c>
      <c r="H109" s="521">
        <v>3.630487925010595</v>
      </c>
    </row>
    <row r="110" spans="2:8" ht="15.75" thickTop="1">
      <c r="B110" s="512" t="s">
        <v>601</v>
      </c>
      <c r="C110" s="516">
        <v>-0.07494837123741549</v>
      </c>
      <c r="D110" s="517">
        <v>-0.07494837123741549</v>
      </c>
      <c r="E110" s="518">
        <v>4.205704206099314</v>
      </c>
      <c r="F110" s="516">
        <v>-0.5489976012166276</v>
      </c>
      <c r="G110" s="517">
        <v>-0.5489976012166276</v>
      </c>
      <c r="H110" s="518">
        <v>2.5636768223221917</v>
      </c>
    </row>
    <row r="111" spans="2:8" ht="15">
      <c r="B111" s="504" t="s">
        <v>602</v>
      </c>
      <c r="C111" s="483">
        <v>-0.34166362041314624</v>
      </c>
      <c r="D111" s="484">
        <v>-0.22499994463883732</v>
      </c>
      <c r="E111" s="485">
        <v>2.400650066187082</v>
      </c>
      <c r="F111" s="483">
        <v>-1.4279700739090129</v>
      </c>
      <c r="G111" s="484">
        <v>-1.0661248907261611</v>
      </c>
      <c r="H111" s="485">
        <v>0.9846395548228415</v>
      </c>
    </row>
    <row r="112" spans="2:8" ht="15">
      <c r="B112" s="504" t="s">
        <v>603</v>
      </c>
      <c r="C112" s="478">
        <v>3.5395143332195733</v>
      </c>
      <c r="D112" s="479">
        <v>1.2455342152519977</v>
      </c>
      <c r="E112" s="438">
        <v>1.4121691495701416</v>
      </c>
      <c r="F112" s="478">
        <v>3.6941559400975432</v>
      </c>
      <c r="G112" s="479">
        <v>0.8487002371470043</v>
      </c>
      <c r="H112" s="438">
        <v>-0.9603724042702044</v>
      </c>
    </row>
    <row r="113" spans="2:8" ht="15.75" thickBot="1">
      <c r="B113" s="508" t="s">
        <v>604</v>
      </c>
      <c r="C113" s="519">
        <v>3.8577563657874236</v>
      </c>
      <c r="D113" s="520">
        <v>2.163033393646918</v>
      </c>
      <c r="E113" s="521">
        <v>2.163033393646918</v>
      </c>
      <c r="F113" s="519">
        <v>3.5202010501076852</v>
      </c>
      <c r="G113" s="520">
        <v>1.8112456562563217</v>
      </c>
      <c r="H113" s="521">
        <v>1.8112456562563217</v>
      </c>
    </row>
    <row r="114" spans="2:8" ht="15.75" thickTop="1">
      <c r="B114" s="512" t="s">
        <v>651</v>
      </c>
      <c r="C114" s="516">
        <v>3.259035022103385</v>
      </c>
      <c r="D114" s="517">
        <v>3.259035022103385</v>
      </c>
      <c r="E114" s="518">
        <v>2.7294392882673435</v>
      </c>
      <c r="F114" s="516">
        <v>1.2177450497395936</v>
      </c>
      <c r="G114" s="517">
        <v>1.2177450497395936</v>
      </c>
      <c r="H114" s="518">
        <v>2.0291725246179393</v>
      </c>
    </row>
    <row r="115" spans="2:8" ht="15">
      <c r="B115" s="504" t="s">
        <v>652</v>
      </c>
      <c r="C115" s="483">
        <v>6.353422352347882</v>
      </c>
      <c r="D115" s="484">
        <v>5.007763775865914</v>
      </c>
      <c r="E115" s="485">
        <v>4.2331735505510615</v>
      </c>
      <c r="F115" s="483">
        <v>1.3190863612321913</v>
      </c>
      <c r="G115" s="484">
        <v>1.2776959491221929</v>
      </c>
      <c r="H115" s="485">
        <v>2.6803849826833037</v>
      </c>
    </row>
    <row r="116" spans="2:8" ht="15">
      <c r="B116" s="504" t="s">
        <v>653</v>
      </c>
      <c r="C116" s="478">
        <v>8.599225186315618</v>
      </c>
      <c r="D116" s="479">
        <v>6.440198647851592</v>
      </c>
      <c r="E116" s="438">
        <v>5.547175575714425</v>
      </c>
      <c r="F116" s="478">
        <v>13.44901352688841</v>
      </c>
      <c r="G116" s="479">
        <v>6.0593934083809975</v>
      </c>
      <c r="H116" s="438">
        <v>5.1513300536272455</v>
      </c>
    </row>
    <row r="117" spans="2:8" ht="15.75" thickBot="1">
      <c r="B117" s="508" t="s">
        <v>654</v>
      </c>
      <c r="C117" s="519">
        <v>8.015003698096379</v>
      </c>
      <c r="D117" s="520">
        <v>6.998337763205353</v>
      </c>
      <c r="E117" s="521">
        <v>6.998337763205353</v>
      </c>
      <c r="F117" s="519">
        <v>0.43368991905110565</v>
      </c>
      <c r="G117" s="520">
        <v>4.002606367048611</v>
      </c>
      <c r="H117" s="521">
        <v>4.002606367048611</v>
      </c>
    </row>
    <row r="118" spans="2:8" ht="16.5" thickBot="1" thickTop="1">
      <c r="B118" s="508" t="s">
        <v>899</v>
      </c>
      <c r="C118" s="519">
        <v>-7.078352471081406</v>
      </c>
      <c r="D118" s="520">
        <v>-7.078352471081406</v>
      </c>
      <c r="E118" s="521">
        <v>5.186224959232311</v>
      </c>
      <c r="F118" s="519">
        <v>-11.738613748662408</v>
      </c>
      <c r="G118" s="520">
        <v>-11.738613748662408</v>
      </c>
      <c r="H118" s="521">
        <v>1.9382371491702743</v>
      </c>
    </row>
    <row r="119" ht="13.5" thickTop="1">
      <c r="E119" s="168" t="s">
        <v>137</v>
      </c>
    </row>
  </sheetData>
  <sheetProtection/>
  <mergeCells count="16">
    <mergeCell ref="C67:E67"/>
    <mergeCell ref="B25:B27"/>
    <mergeCell ref="C25:G25"/>
    <mergeCell ref="B42:B44"/>
    <mergeCell ref="C42:G42"/>
    <mergeCell ref="F67:H67"/>
    <mergeCell ref="B9:B11"/>
    <mergeCell ref="C9:G9"/>
    <mergeCell ref="C10:G10"/>
    <mergeCell ref="F68:H68"/>
    <mergeCell ref="C26:G26"/>
    <mergeCell ref="C43:G43"/>
    <mergeCell ref="B67:B69"/>
    <mergeCell ref="B60:B61"/>
    <mergeCell ref="C60:G60"/>
    <mergeCell ref="C68:E68"/>
  </mergeCells>
  <hyperlinks>
    <hyperlink ref="B1" location="'Indice '!A1" display="INDICE "/>
    <hyperlink ref="C4" location="Construcción!A8" display="Licencias de construcción"/>
    <hyperlink ref="C5" location="Construcción!A52" display="Obras civiles"/>
    <hyperlink ref="E119" location="Construcción!A1" display="ARRIBA "/>
  </hyperlinks>
  <printOptions/>
  <pageMargins left="0.37" right="0.3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L290"/>
  <sheetViews>
    <sheetView zoomScale="85" zoomScaleNormal="85" zoomScalePageLayoutView="0" workbookViewId="0" topLeftCell="A1">
      <selection activeCell="F111" sqref="F111"/>
    </sheetView>
  </sheetViews>
  <sheetFormatPr defaultColWidth="10.8515625" defaultRowHeight="12.75"/>
  <cols>
    <col min="1" max="1" width="6.57421875" style="7" customWidth="1"/>
    <col min="2" max="2" width="96.8515625" style="7" customWidth="1"/>
    <col min="3" max="3" width="21.00390625" style="7" customWidth="1"/>
    <col min="4" max="4" width="17.8515625" style="7" customWidth="1"/>
    <col min="5" max="5" width="39.8515625" style="7" customWidth="1"/>
    <col min="6" max="6" width="13.00390625" style="7" customWidth="1"/>
    <col min="7" max="7" width="11.421875" style="7" customWidth="1"/>
    <col min="8" max="9" width="15.421875" style="7" bestFit="1" customWidth="1"/>
    <col min="10" max="16384" width="10.8515625" style="7" customWidth="1"/>
  </cols>
  <sheetData>
    <row r="1" spans="2:6" ht="12.75">
      <c r="B1" s="1316" t="s">
        <v>136</v>
      </c>
      <c r="C1" s="41"/>
      <c r="D1" s="41"/>
      <c r="E1" s="41"/>
      <c r="F1" s="41"/>
    </row>
    <row r="2" spans="2:6" ht="15.75">
      <c r="B2" s="421" t="s">
        <v>401</v>
      </c>
      <c r="C2" s="41"/>
      <c r="D2" s="41"/>
      <c r="E2" s="41"/>
      <c r="F2" s="41"/>
    </row>
    <row r="3" spans="2:6" ht="12.75">
      <c r="B3" s="168"/>
      <c r="C3" s="168"/>
      <c r="D3" s="168"/>
      <c r="E3" s="168"/>
      <c r="F3" s="168"/>
    </row>
    <row r="4" spans="2:4" s="20" customFormat="1" ht="15">
      <c r="B4" s="422" t="s">
        <v>324</v>
      </c>
      <c r="C4" s="423" t="s">
        <v>881</v>
      </c>
      <c r="D4" s="40"/>
    </row>
    <row r="5" spans="2:4" s="20" customFormat="1" ht="15">
      <c r="B5" s="422" t="s">
        <v>324</v>
      </c>
      <c r="C5" s="423" t="s">
        <v>882</v>
      </c>
      <c r="D5" s="40"/>
    </row>
    <row r="6" spans="2:4" s="20" customFormat="1" ht="15">
      <c r="B6" s="422" t="s">
        <v>324</v>
      </c>
      <c r="C6" s="377" t="s">
        <v>883</v>
      </c>
      <c r="D6" s="40"/>
    </row>
    <row r="7" spans="2:4" s="20" customFormat="1" ht="15">
      <c r="B7" s="422" t="s">
        <v>324</v>
      </c>
      <c r="C7" s="424" t="s">
        <v>657</v>
      </c>
      <c r="D7" s="40"/>
    </row>
    <row r="8" s="20" customFormat="1" ht="15">
      <c r="C8" s="40"/>
    </row>
    <row r="9" spans="2:6" s="20" customFormat="1" ht="15.75">
      <c r="B9" s="1411" t="s">
        <v>777</v>
      </c>
      <c r="C9" s="1411"/>
      <c r="D9" s="1411"/>
      <c r="E9" s="1411"/>
      <c r="F9" s="99"/>
    </row>
    <row r="10" spans="2:6" s="20" customFormat="1" ht="15.75">
      <c r="B10" s="1411" t="s">
        <v>902</v>
      </c>
      <c r="C10" s="1411"/>
      <c r="D10" s="1411"/>
      <c r="E10" s="1411"/>
      <c r="F10" s="99"/>
    </row>
    <row r="11" spans="2:6" s="20" customFormat="1" ht="15.75" thickBot="1">
      <c r="B11" s="34"/>
      <c r="C11" s="99"/>
      <c r="D11" s="99"/>
      <c r="E11" s="99"/>
      <c r="F11" s="99"/>
    </row>
    <row r="12" spans="2:12" s="20" customFormat="1" ht="13.5" customHeight="1">
      <c r="B12" s="1402"/>
      <c r="C12" s="1405" t="s">
        <v>884</v>
      </c>
      <c r="D12" s="1408" t="s">
        <v>885</v>
      </c>
      <c r="E12" s="1412" t="s">
        <v>484</v>
      </c>
      <c r="F12" s="371" t="s">
        <v>509</v>
      </c>
      <c r="G12" s="371"/>
      <c r="H12" s="371"/>
      <c r="I12" s="371"/>
      <c r="J12" s="371"/>
      <c r="K12" s="371"/>
      <c r="L12" s="371"/>
    </row>
    <row r="13" spans="2:12" s="20" customFormat="1" ht="15" customHeight="1">
      <c r="B13" s="1403"/>
      <c r="C13" s="1406"/>
      <c r="D13" s="1409"/>
      <c r="E13" s="1413"/>
      <c r="F13" s="370"/>
      <c r="G13" s="370"/>
      <c r="H13" s="369"/>
      <c r="I13" s="370"/>
      <c r="J13" s="370"/>
      <c r="K13" s="369">
        <v>8.637774441193002</v>
      </c>
      <c r="L13" s="371"/>
    </row>
    <row r="14" spans="2:12" s="20" customFormat="1" ht="15.75" thickBot="1">
      <c r="B14" s="1404"/>
      <c r="C14" s="1407"/>
      <c r="D14" s="1410"/>
      <c r="E14" s="1414"/>
      <c r="F14" s="370">
        <v>1000</v>
      </c>
      <c r="G14" s="369"/>
      <c r="H14" s="369"/>
      <c r="I14" s="370"/>
      <c r="J14" s="369"/>
      <c r="K14" s="369"/>
      <c r="L14" s="371"/>
    </row>
    <row r="15" spans="2:12" s="20" customFormat="1" ht="16.5" thickBot="1">
      <c r="B15" s="885" t="s">
        <v>41</v>
      </c>
      <c r="C15" s="1283">
        <v>11481.0356556</v>
      </c>
      <c r="D15" s="1283">
        <v>13382.541089689998</v>
      </c>
      <c r="E15" s="886">
        <f>100*((D15/C15)-1)</f>
        <v>16.56214204998585</v>
      </c>
      <c r="F15" s="425"/>
      <c r="G15" s="425"/>
      <c r="H15" s="369"/>
      <c r="I15" s="369"/>
      <c r="J15" s="370"/>
      <c r="K15" s="369">
        <v>3.9183220752178727</v>
      </c>
      <c r="L15" s="371"/>
    </row>
    <row r="16" spans="2:12" s="20" customFormat="1" ht="16.5" thickBot="1">
      <c r="B16" s="885" t="s">
        <v>42</v>
      </c>
      <c r="C16" s="1283">
        <v>7112.4798935399995</v>
      </c>
      <c r="D16" s="1283">
        <v>8536.126664930003</v>
      </c>
      <c r="E16" s="886">
        <f aca="true" t="shared" si="0" ref="E16:E21">100*((D16/C16)-1)</f>
        <v>20.016179907700682</v>
      </c>
      <c r="F16" s="425"/>
      <c r="G16" s="425"/>
      <c r="H16" s="370"/>
      <c r="I16" s="370"/>
      <c r="J16" s="370"/>
      <c r="K16" s="369"/>
      <c r="L16" s="371"/>
    </row>
    <row r="17" spans="2:12" s="20" customFormat="1" ht="16.5" thickBot="1">
      <c r="B17" s="887" t="s">
        <v>124</v>
      </c>
      <c r="C17" s="1284">
        <v>933.137592480001</v>
      </c>
      <c r="D17" s="1284">
        <v>822.8690821300017</v>
      </c>
      <c r="E17" s="886">
        <f t="shared" si="0"/>
        <v>-11.816961532643699</v>
      </c>
      <c r="F17" s="425"/>
      <c r="G17" s="425"/>
      <c r="H17" s="370"/>
      <c r="I17" s="370"/>
      <c r="J17" s="370"/>
      <c r="K17" s="369"/>
      <c r="L17" s="371"/>
    </row>
    <row r="18" spans="2:12" s="20" customFormat="1" ht="16.5" thickBot="1">
      <c r="B18" s="885" t="s">
        <v>125</v>
      </c>
      <c r="C18" s="1284">
        <v>4201.82466939</v>
      </c>
      <c r="D18" s="1284">
        <v>4838.953911400001</v>
      </c>
      <c r="E18" s="886">
        <f t="shared" si="0"/>
        <v>15.16315629853484</v>
      </c>
      <c r="F18" s="425"/>
      <c r="G18" s="425"/>
      <c r="H18" s="370"/>
      <c r="I18" s="370"/>
      <c r="J18" s="370"/>
      <c r="K18" s="369">
        <v>44.63518650709533</v>
      </c>
      <c r="L18" s="371"/>
    </row>
    <row r="19" spans="2:12" s="20" customFormat="1" ht="16.5" thickBot="1">
      <c r="B19" s="885" t="s">
        <v>126</v>
      </c>
      <c r="C19" s="1284">
        <v>1927.0427180999986</v>
      </c>
      <c r="D19" s="1284">
        <v>2714.44927284</v>
      </c>
      <c r="E19" s="886">
        <f t="shared" si="0"/>
        <v>40.860876997908925</v>
      </c>
      <c r="F19" s="425"/>
      <c r="G19" s="425"/>
      <c r="H19" s="370"/>
      <c r="I19" s="370"/>
      <c r="J19" s="370"/>
      <c r="K19" s="369">
        <v>-9.774605305453099</v>
      </c>
      <c r="L19" s="371"/>
    </row>
    <row r="20" spans="2:12" s="20" customFormat="1" ht="16.5" thickBot="1">
      <c r="B20" s="885" t="s">
        <v>127</v>
      </c>
      <c r="C20" s="1284">
        <v>50.47491357</v>
      </c>
      <c r="D20" s="1284">
        <v>159.85439856000002</v>
      </c>
      <c r="E20" s="886">
        <f t="shared" si="0"/>
        <v>216.70068803250064</v>
      </c>
      <c r="F20" s="425"/>
      <c r="G20" s="425"/>
      <c r="H20" s="370"/>
      <c r="I20" s="370"/>
      <c r="J20" s="370"/>
      <c r="K20" s="369">
        <v>25.025120789404486</v>
      </c>
      <c r="L20" s="371"/>
    </row>
    <row r="21" spans="2:12" s="20" customFormat="1" ht="16.5" thickBot="1">
      <c r="B21" s="888" t="s">
        <v>108</v>
      </c>
      <c r="C21" s="1283">
        <v>4368.555762059999</v>
      </c>
      <c r="D21" s="1283">
        <v>4846.414424759995</v>
      </c>
      <c r="E21" s="886">
        <f t="shared" si="0"/>
        <v>10.938595927974614</v>
      </c>
      <c r="F21" s="425"/>
      <c r="G21" s="425"/>
      <c r="H21" s="370"/>
      <c r="I21" s="370"/>
      <c r="J21" s="370"/>
      <c r="K21" s="369">
        <v>-48.17321622702857</v>
      </c>
      <c r="L21" s="371"/>
    </row>
    <row r="22" spans="2:12" s="20" customFormat="1" ht="15">
      <c r="B22" s="426"/>
      <c r="C22" s="418"/>
      <c r="D22" s="418"/>
      <c r="E22" s="427"/>
      <c r="F22" s="375"/>
      <c r="G22" s="375"/>
      <c r="H22" s="369"/>
      <c r="I22" s="370"/>
      <c r="J22" s="370"/>
      <c r="K22" s="369"/>
      <c r="L22" s="371"/>
    </row>
    <row r="23" spans="6:12" s="20" customFormat="1" ht="15">
      <c r="F23" s="375"/>
      <c r="G23" s="375"/>
      <c r="H23" s="369"/>
      <c r="I23" s="370"/>
      <c r="J23" s="370"/>
      <c r="K23" s="369"/>
      <c r="L23" s="371"/>
    </row>
    <row r="24" spans="2:12" s="20" customFormat="1" ht="15.75">
      <c r="B24" s="1411" t="s">
        <v>591</v>
      </c>
      <c r="C24" s="1411"/>
      <c r="D24" s="1411"/>
      <c r="E24" s="1411"/>
      <c r="F24" s="16"/>
      <c r="G24" s="16"/>
      <c r="H24" s="369"/>
      <c r="I24" s="370"/>
      <c r="J24" s="368"/>
      <c r="K24" s="369"/>
      <c r="L24" s="371"/>
    </row>
    <row r="25" spans="2:12" s="20" customFormat="1" ht="15.75">
      <c r="B25" s="1411" t="s">
        <v>258</v>
      </c>
      <c r="C25" s="1411"/>
      <c r="D25" s="1411"/>
      <c r="E25" s="1411"/>
      <c r="F25" s="16"/>
      <c r="G25" s="16"/>
      <c r="H25" s="369"/>
      <c r="I25" s="370"/>
      <c r="J25" s="368"/>
      <c r="K25" s="369"/>
      <c r="L25" s="371"/>
    </row>
    <row r="26" spans="2:12" s="20" customFormat="1" ht="15.75">
      <c r="B26" s="1411" t="str">
        <f>$B$10</f>
        <v>ENERO- ABRIL</v>
      </c>
      <c r="C26" s="1411"/>
      <c r="D26" s="1411"/>
      <c r="E26" s="1411"/>
      <c r="F26" s="16"/>
      <c r="G26" s="16"/>
      <c r="H26" s="369"/>
      <c r="I26" s="370"/>
      <c r="J26" s="368"/>
      <c r="K26" s="369"/>
      <c r="L26" s="371"/>
    </row>
    <row r="27" spans="2:12" s="20" customFormat="1" ht="15.75" thickBot="1">
      <c r="B27" s="34"/>
      <c r="C27" s="99"/>
      <c r="D27" s="99"/>
      <c r="E27" s="99"/>
      <c r="F27" s="99"/>
      <c r="G27" s="368"/>
      <c r="H27" s="369"/>
      <c r="I27" s="370"/>
      <c r="J27" s="368"/>
      <c r="K27" s="369"/>
      <c r="L27" s="371"/>
    </row>
    <row r="28" spans="2:12" s="20" customFormat="1" ht="15" customHeight="1">
      <c r="B28" s="1402"/>
      <c r="C28" s="1415" t="str">
        <f>$C$12</f>
        <v>2017p</v>
      </c>
      <c r="D28" s="1415" t="str">
        <f>$D$12</f>
        <v>2018p</v>
      </c>
      <c r="E28" s="1415" t="s">
        <v>43</v>
      </c>
      <c r="F28" s="375"/>
      <c r="G28" s="368"/>
      <c r="H28" s="369"/>
      <c r="I28" s="370"/>
      <c r="J28" s="368"/>
      <c r="K28" s="369"/>
      <c r="L28" s="371"/>
    </row>
    <row r="29" spans="2:12" s="20" customFormat="1" ht="15" customHeight="1">
      <c r="B29" s="1418"/>
      <c r="C29" s="1416"/>
      <c r="D29" s="1416"/>
      <c r="E29" s="1416"/>
      <c r="F29" s="375"/>
      <c r="G29" s="368"/>
      <c r="H29" s="369"/>
      <c r="I29" s="370"/>
      <c r="J29" s="368"/>
      <c r="K29" s="369"/>
      <c r="L29" s="371"/>
    </row>
    <row r="30" spans="2:12" s="20" customFormat="1" ht="15" customHeight="1" thickBot="1">
      <c r="B30" s="1419"/>
      <c r="C30" s="1417"/>
      <c r="D30" s="1417"/>
      <c r="E30" s="1417"/>
      <c r="F30" s="375"/>
      <c r="G30" s="368"/>
      <c r="H30" s="369"/>
      <c r="I30" s="370"/>
      <c r="J30" s="368"/>
      <c r="K30" s="369"/>
      <c r="L30" s="371"/>
    </row>
    <row r="31" spans="2:12" s="20" customFormat="1" ht="15" customHeight="1" thickBot="1">
      <c r="B31" s="428" t="s">
        <v>391</v>
      </c>
      <c r="C31" s="1212">
        <v>11481.0356556</v>
      </c>
      <c r="D31" s="1213">
        <v>13382.54108968997</v>
      </c>
      <c r="E31" s="1222">
        <f>_xlfn.IFERROR(IF(100*(D31/C31-1)&gt;500,"*",100*(D31/C31-1)),"")</f>
        <v>16.562142049985628</v>
      </c>
      <c r="F31" s="429"/>
      <c r="G31" s="429"/>
      <c r="H31" s="369"/>
      <c r="I31" s="370"/>
      <c r="J31" s="368"/>
      <c r="K31" s="369"/>
      <c r="L31" s="371"/>
    </row>
    <row r="32" spans="2:12" s="20" customFormat="1" ht="15" customHeight="1" thickBot="1">
      <c r="B32" s="1141"/>
      <c r="C32" s="1214"/>
      <c r="D32" s="1215"/>
      <c r="E32" s="1223">
        <f aca="true" t="shared" si="1" ref="E32:E95">_xlfn.IFERROR(IF(100*(D32/C32-1)&gt;500,"*",100*(D32/C32-1)),"")</f>
      </c>
      <c r="F32" s="429"/>
      <c r="G32" s="429">
        <v>1000</v>
      </c>
      <c r="H32" s="369"/>
      <c r="I32" s="370"/>
      <c r="J32" s="368"/>
      <c r="K32" s="369"/>
      <c r="L32" s="371"/>
    </row>
    <row r="33" spans="2:12" s="20" customFormat="1" ht="15" customHeight="1" thickBot="1">
      <c r="B33" s="1285" t="s">
        <v>74</v>
      </c>
      <c r="C33" s="1216">
        <v>2553.873051959998</v>
      </c>
      <c r="D33" s="1216">
        <v>3817.156896380004</v>
      </c>
      <c r="E33" s="1224">
        <f t="shared" si="1"/>
        <v>49.46541267783395</v>
      </c>
      <c r="F33" s="429"/>
      <c r="G33" s="429"/>
      <c r="H33" s="369"/>
      <c r="I33" s="370"/>
      <c r="J33" s="368"/>
      <c r="K33" s="369"/>
      <c r="L33" s="371"/>
    </row>
    <row r="34" spans="2:12" s="20" customFormat="1" ht="15" customHeight="1" thickBot="1">
      <c r="B34" s="1286" t="s">
        <v>128</v>
      </c>
      <c r="C34" s="1217">
        <v>754.3388029699964</v>
      </c>
      <c r="D34" s="1217">
        <v>989.9911499699982</v>
      </c>
      <c r="E34" s="1225">
        <f t="shared" si="1"/>
        <v>31.239589700567837</v>
      </c>
      <c r="F34" s="429"/>
      <c r="G34" s="429"/>
      <c r="H34" s="369"/>
      <c r="I34" s="370"/>
      <c r="J34" s="368"/>
      <c r="K34" s="369"/>
      <c r="L34" s="371"/>
    </row>
    <row r="35" spans="2:12" s="20" customFormat="1" ht="15" customHeight="1">
      <c r="B35" s="1144" t="s">
        <v>56</v>
      </c>
      <c r="C35" s="1218">
        <v>49.62192714999978</v>
      </c>
      <c r="D35" s="1218">
        <v>42.163993770000054</v>
      </c>
      <c r="E35" s="1226">
        <f t="shared" si="1"/>
        <v>-15.02951176695635</v>
      </c>
      <c r="F35" s="429"/>
      <c r="G35" s="429"/>
      <c r="H35" s="369"/>
      <c r="I35" s="370"/>
      <c r="J35" s="368"/>
      <c r="K35" s="369"/>
      <c r="L35" s="371"/>
    </row>
    <row r="36" spans="2:12" s="20" customFormat="1" ht="15" customHeight="1">
      <c r="B36" s="1142" t="s">
        <v>57</v>
      </c>
      <c r="C36" s="1219">
        <v>387.47836028999814</v>
      </c>
      <c r="D36" s="1219">
        <v>557.678411839999</v>
      </c>
      <c r="E36" s="1227">
        <f t="shared" si="1"/>
        <v>43.92504691684434</v>
      </c>
      <c r="F36" s="429"/>
      <c r="G36" s="429"/>
      <c r="H36" s="369"/>
      <c r="I36" s="370"/>
      <c r="J36" s="368"/>
      <c r="K36" s="369"/>
      <c r="L36" s="371"/>
    </row>
    <row r="37" spans="2:12" s="40" customFormat="1" ht="15" customHeight="1" thickBot="1">
      <c r="B37" s="1146" t="s">
        <v>58</v>
      </c>
      <c r="C37" s="1220">
        <v>317.23851552999855</v>
      </c>
      <c r="D37" s="1220">
        <v>390.14874435999917</v>
      </c>
      <c r="E37" s="1228">
        <f t="shared" si="1"/>
        <v>22.98277959982009</v>
      </c>
      <c r="F37" s="429"/>
      <c r="G37" s="429"/>
      <c r="H37" s="431"/>
      <c r="I37" s="432"/>
      <c r="J37" s="430"/>
      <c r="K37" s="431"/>
      <c r="L37" s="433"/>
    </row>
    <row r="38" spans="2:12" s="20" customFormat="1" ht="15" customHeight="1" thickBot="1">
      <c r="B38" s="1286" t="s">
        <v>343</v>
      </c>
      <c r="C38" s="1217">
        <v>1799.5342489900015</v>
      </c>
      <c r="D38" s="1217">
        <v>2827.165746410006</v>
      </c>
      <c r="E38" s="1225">
        <f t="shared" si="1"/>
        <v>57.10541480367868</v>
      </c>
      <c r="F38" s="429"/>
      <c r="G38" s="429"/>
      <c r="H38" s="369"/>
      <c r="I38" s="370"/>
      <c r="J38" s="368"/>
      <c r="K38" s="369"/>
      <c r="L38" s="371"/>
    </row>
    <row r="39" spans="2:12" s="20" customFormat="1" ht="15" customHeight="1">
      <c r="B39" s="1144" t="s">
        <v>59</v>
      </c>
      <c r="C39" s="1218">
        <v>52.39304394</v>
      </c>
      <c r="D39" s="1218">
        <v>89.83487328</v>
      </c>
      <c r="E39" s="1226">
        <f t="shared" si="1"/>
        <v>71.46335949268001</v>
      </c>
      <c r="F39" s="429"/>
      <c r="G39" s="429"/>
      <c r="H39" s="369"/>
      <c r="I39" s="370"/>
      <c r="J39" s="368"/>
      <c r="K39" s="369"/>
      <c r="L39" s="371"/>
    </row>
    <row r="40" spans="2:12" s="20" customFormat="1" ht="15" customHeight="1">
      <c r="B40" s="1142" t="s">
        <v>60</v>
      </c>
      <c r="C40" s="1219">
        <v>388.4436710600008</v>
      </c>
      <c r="D40" s="1219">
        <v>541.0823324500006</v>
      </c>
      <c r="E40" s="1227">
        <f t="shared" si="1"/>
        <v>39.2949281355192</v>
      </c>
      <c r="F40" s="429"/>
      <c r="G40" s="429"/>
      <c r="H40" s="369"/>
      <c r="I40" s="370"/>
      <c r="J40" s="368"/>
      <c r="K40" s="369"/>
      <c r="L40" s="371"/>
    </row>
    <row r="41" spans="2:12" s="20" customFormat="1" ht="15" customHeight="1">
      <c r="B41" s="1142" t="s">
        <v>61</v>
      </c>
      <c r="C41" s="1219">
        <v>291.2939717200001</v>
      </c>
      <c r="D41" s="1219">
        <v>350.71634076000055</v>
      </c>
      <c r="E41" s="1227">
        <f t="shared" si="1"/>
        <v>20.399450317879865</v>
      </c>
      <c r="F41" s="429"/>
      <c r="G41" s="429"/>
      <c r="H41" s="369"/>
      <c r="I41" s="370"/>
      <c r="J41" s="368"/>
      <c r="K41" s="369"/>
      <c r="L41" s="371"/>
    </row>
    <row r="42" spans="2:12" s="20" customFormat="1" ht="15" customHeight="1">
      <c r="B42" s="1142" t="s">
        <v>344</v>
      </c>
      <c r="C42" s="1219">
        <v>10.07292235000002</v>
      </c>
      <c r="D42" s="1219">
        <v>15.612265019999992</v>
      </c>
      <c r="E42" s="1227">
        <f t="shared" si="1"/>
        <v>54.99240912941179</v>
      </c>
      <c r="F42" s="429"/>
      <c r="G42" s="429"/>
      <c r="H42" s="369"/>
      <c r="I42" s="370"/>
      <c r="J42" s="368"/>
      <c r="K42" s="369"/>
      <c r="L42" s="371"/>
    </row>
    <row r="43" spans="2:12" s="20" customFormat="1" ht="15" customHeight="1">
      <c r="B43" s="1142" t="s">
        <v>62</v>
      </c>
      <c r="C43" s="1219">
        <v>320.5063830699999</v>
      </c>
      <c r="D43" s="1219">
        <v>616.8968759900014</v>
      </c>
      <c r="E43" s="1227">
        <f t="shared" si="1"/>
        <v>92.47569114879954</v>
      </c>
      <c r="F43" s="429"/>
      <c r="G43" s="429"/>
      <c r="H43" s="369"/>
      <c r="I43" s="370"/>
      <c r="J43" s="368"/>
      <c r="K43" s="369"/>
      <c r="L43" s="371"/>
    </row>
    <row r="44" spans="2:12" s="20" customFormat="1" ht="15" customHeight="1">
      <c r="B44" s="1142" t="s">
        <v>488</v>
      </c>
      <c r="C44" s="1219">
        <v>621.6900775200011</v>
      </c>
      <c r="D44" s="1219">
        <v>1045.9588523600032</v>
      </c>
      <c r="E44" s="1227">
        <f t="shared" si="1"/>
        <v>68.24441794735779</v>
      </c>
      <c r="F44" s="429"/>
      <c r="G44" s="429"/>
      <c r="H44" s="369"/>
      <c r="I44" s="370"/>
      <c r="J44" s="368"/>
      <c r="K44" s="369"/>
      <c r="L44" s="371"/>
    </row>
    <row r="45" spans="2:12" s="40" customFormat="1" ht="15" customHeight="1">
      <c r="B45" s="1142" t="s">
        <v>345</v>
      </c>
      <c r="C45" s="1219">
        <v>5.234197250000001</v>
      </c>
      <c r="D45" s="1219">
        <v>7.206501770000001</v>
      </c>
      <c r="E45" s="1227">
        <f t="shared" si="1"/>
        <v>37.68112712985739</v>
      </c>
      <c r="F45" s="429"/>
      <c r="G45" s="429"/>
      <c r="H45" s="431"/>
      <c r="I45" s="432"/>
      <c r="J45" s="430"/>
      <c r="K45" s="431"/>
      <c r="L45" s="433"/>
    </row>
    <row r="46" spans="2:12" s="20" customFormat="1" ht="15" customHeight="1">
      <c r="B46" s="1142" t="s">
        <v>346</v>
      </c>
      <c r="C46" s="1219">
        <v>11.926921179999999</v>
      </c>
      <c r="D46" s="1219">
        <v>28.744651590000025</v>
      </c>
      <c r="E46" s="1227">
        <f t="shared" si="1"/>
        <v>141.00646894691752</v>
      </c>
      <c r="F46" s="429"/>
      <c r="G46" s="429"/>
      <c r="H46" s="369"/>
      <c r="I46" s="370"/>
      <c r="J46" s="368"/>
      <c r="K46" s="369"/>
      <c r="L46" s="371"/>
    </row>
    <row r="47" spans="2:12" s="20" customFormat="1" ht="15" customHeight="1">
      <c r="B47" s="1142" t="s">
        <v>196</v>
      </c>
      <c r="C47" s="1219">
        <v>97.97306089999998</v>
      </c>
      <c r="D47" s="1219">
        <v>131.1130531899999</v>
      </c>
      <c r="E47" s="1227">
        <f t="shared" si="1"/>
        <v>33.82561694568831</v>
      </c>
      <c r="F47" s="429"/>
      <c r="G47" s="429"/>
      <c r="H47" s="369"/>
      <c r="I47" s="370"/>
      <c r="J47" s="368"/>
      <c r="K47" s="369"/>
      <c r="L47" s="371"/>
    </row>
    <row r="48" spans="2:12" s="20" customFormat="1" ht="15" customHeight="1">
      <c r="B48" s="1142"/>
      <c r="C48" s="1219"/>
      <c r="D48" s="1219"/>
      <c r="E48" s="1227">
        <f t="shared" si="1"/>
      </c>
      <c r="F48" s="429"/>
      <c r="G48" s="429"/>
      <c r="H48" s="369"/>
      <c r="I48" s="370"/>
      <c r="J48" s="368"/>
      <c r="K48" s="369"/>
      <c r="L48" s="371"/>
    </row>
    <row r="49" spans="2:12" s="20" customFormat="1" ht="15" customHeight="1">
      <c r="B49" s="1142" t="s">
        <v>63</v>
      </c>
      <c r="C49" s="1219">
        <v>3448.1647154800894</v>
      </c>
      <c r="D49" s="1219">
        <v>3650.318087960004</v>
      </c>
      <c r="E49" s="1227">
        <f t="shared" si="1"/>
        <v>5.86263676942036</v>
      </c>
      <c r="F49" s="429"/>
      <c r="G49" s="429"/>
      <c r="H49" s="369"/>
      <c r="I49" s="370"/>
      <c r="J49" s="368"/>
      <c r="K49" s="369"/>
      <c r="L49" s="371"/>
    </row>
    <row r="50" spans="2:12" s="20" customFormat="1" ht="15" customHeight="1">
      <c r="B50" s="1142" t="s">
        <v>64</v>
      </c>
      <c r="C50" s="1219">
        <v>163.60495049000014</v>
      </c>
      <c r="D50" s="1219">
        <v>170.4611943099994</v>
      </c>
      <c r="E50" s="1227">
        <f t="shared" si="1"/>
        <v>4.190731270334225</v>
      </c>
      <c r="F50" s="429"/>
      <c r="G50" s="429"/>
      <c r="H50" s="369"/>
      <c r="I50" s="370"/>
      <c r="J50" s="368"/>
      <c r="K50" s="369"/>
      <c r="L50" s="371"/>
    </row>
    <row r="51" spans="2:12" s="20" customFormat="1" ht="15" customHeight="1">
      <c r="B51" s="1142" t="s">
        <v>65</v>
      </c>
      <c r="C51" s="1219">
        <v>151.78959640000008</v>
      </c>
      <c r="D51" s="1219">
        <v>287.6104921799994</v>
      </c>
      <c r="E51" s="1227">
        <f t="shared" si="1"/>
        <v>89.47971336723263</v>
      </c>
      <c r="F51" s="429"/>
      <c r="G51" s="429"/>
      <c r="H51" s="369"/>
      <c r="I51" s="370"/>
      <c r="J51" s="368"/>
      <c r="K51" s="369"/>
      <c r="L51" s="371"/>
    </row>
    <row r="52" spans="2:12" s="20" customFormat="1" ht="15" customHeight="1" thickBot="1">
      <c r="B52" s="1146"/>
      <c r="C52" s="1220"/>
      <c r="D52" s="1220"/>
      <c r="E52" s="1228">
        <f t="shared" si="1"/>
      </c>
      <c r="F52" s="429"/>
      <c r="G52" s="429"/>
      <c r="H52" s="369"/>
      <c r="I52" s="370"/>
      <c r="J52" s="368"/>
      <c r="K52" s="369"/>
      <c r="L52" s="371"/>
    </row>
    <row r="53" spans="2:12" s="20" customFormat="1" ht="15" customHeight="1" thickBot="1">
      <c r="B53" s="1286" t="s">
        <v>898</v>
      </c>
      <c r="C53" s="1217">
        <v>1754.42769351</v>
      </c>
      <c r="D53" s="1217">
        <v>1638.8934872900013</v>
      </c>
      <c r="E53" s="1225">
        <f t="shared" si="1"/>
        <v>-6.5852931213628345</v>
      </c>
      <c r="F53" s="429"/>
      <c r="G53" s="429"/>
      <c r="H53" s="369"/>
      <c r="I53" s="370"/>
      <c r="J53" s="368"/>
      <c r="K53" s="369"/>
      <c r="L53" s="371"/>
    </row>
    <row r="54" spans="2:12" s="20" customFormat="1" ht="15" customHeight="1">
      <c r="B54" s="1147" t="s">
        <v>66</v>
      </c>
      <c r="C54" s="1218">
        <v>152.09161600000007</v>
      </c>
      <c r="D54" s="1218">
        <v>163.8393646799998</v>
      </c>
      <c r="E54" s="1226">
        <f t="shared" si="1"/>
        <v>7.72412641075475</v>
      </c>
      <c r="F54" s="429"/>
      <c r="G54" s="429"/>
      <c r="H54" s="369"/>
      <c r="I54" s="370"/>
      <c r="J54" s="368"/>
      <c r="K54" s="369"/>
      <c r="L54" s="371"/>
    </row>
    <row r="55" spans="2:12" s="20" customFormat="1" ht="15" customHeight="1">
      <c r="B55" s="1143" t="s">
        <v>347</v>
      </c>
      <c r="C55" s="1219">
        <v>0.19629120000000003</v>
      </c>
      <c r="D55" s="1219">
        <v>0.37494191000000004</v>
      </c>
      <c r="E55" s="1227">
        <f t="shared" si="1"/>
        <v>91.01310196279813</v>
      </c>
      <c r="F55" s="429"/>
      <c r="G55" s="429"/>
      <c r="H55" s="369"/>
      <c r="I55" s="370"/>
      <c r="J55" s="368"/>
      <c r="K55" s="369"/>
      <c r="L55" s="371"/>
    </row>
    <row r="56" spans="2:12" s="20" customFormat="1" ht="15" customHeight="1">
      <c r="B56" s="1143" t="s">
        <v>67</v>
      </c>
      <c r="C56" s="1219">
        <v>205.3191487100002</v>
      </c>
      <c r="D56" s="1219">
        <v>153.7360386299998</v>
      </c>
      <c r="E56" s="1227">
        <f t="shared" si="1"/>
        <v>-25.123380066638678</v>
      </c>
      <c r="F56" s="429"/>
      <c r="G56" s="429"/>
      <c r="H56" s="369"/>
      <c r="I56" s="370"/>
      <c r="J56" s="368"/>
      <c r="K56" s="369"/>
      <c r="L56" s="371"/>
    </row>
    <row r="57" spans="2:12" s="40" customFormat="1" ht="15" customHeight="1">
      <c r="B57" s="1143" t="s">
        <v>348</v>
      </c>
      <c r="C57" s="1219">
        <v>0.17385399999999998</v>
      </c>
      <c r="D57" s="1219">
        <v>0.15543969000000002</v>
      </c>
      <c r="E57" s="1227">
        <f t="shared" si="1"/>
        <v>-10.591824174307153</v>
      </c>
      <c r="F57" s="429"/>
      <c r="G57" s="429"/>
      <c r="H57" s="431"/>
      <c r="I57" s="432"/>
      <c r="J57" s="430"/>
      <c r="K57" s="431"/>
      <c r="L57" s="433"/>
    </row>
    <row r="58" spans="2:12" s="40" customFormat="1" ht="15" customHeight="1">
      <c r="B58" s="1143" t="s">
        <v>326</v>
      </c>
      <c r="C58" s="1219">
        <v>0.18137397</v>
      </c>
      <c r="D58" s="1219">
        <v>0.6557144500000001</v>
      </c>
      <c r="E58" s="1227">
        <f t="shared" si="1"/>
        <v>261.52621569677285</v>
      </c>
      <c r="F58" s="429"/>
      <c r="G58" s="429"/>
      <c r="H58" s="431"/>
      <c r="I58" s="432"/>
      <c r="J58" s="430"/>
      <c r="K58" s="431"/>
      <c r="L58" s="433"/>
    </row>
    <row r="59" spans="2:12" s="40" customFormat="1" ht="15" customHeight="1">
      <c r="B59" s="1143" t="s">
        <v>489</v>
      </c>
      <c r="C59" s="1219">
        <v>0.42663415000000005</v>
      </c>
      <c r="D59" s="1219">
        <v>0.6694001599999999</v>
      </c>
      <c r="E59" s="1227">
        <f t="shared" si="1"/>
        <v>56.902620195781296</v>
      </c>
      <c r="F59" s="429"/>
      <c r="G59" s="429"/>
      <c r="H59" s="431"/>
      <c r="I59" s="432"/>
      <c r="J59" s="430"/>
      <c r="K59" s="431"/>
      <c r="L59" s="433"/>
    </row>
    <row r="60" spans="2:12" s="40" customFormat="1" ht="15" customHeight="1">
      <c r="B60" s="1143" t="s">
        <v>327</v>
      </c>
      <c r="C60" s="1219">
        <v>8.727996759999996</v>
      </c>
      <c r="D60" s="1219">
        <v>2.4963790300000004</v>
      </c>
      <c r="E60" s="1227">
        <f t="shared" si="1"/>
        <v>-71.39802982694965</v>
      </c>
      <c r="F60" s="429"/>
      <c r="G60" s="429"/>
      <c r="H60" s="431"/>
      <c r="I60" s="432"/>
      <c r="J60" s="430"/>
      <c r="K60" s="431"/>
      <c r="L60" s="433"/>
    </row>
    <row r="61" spans="2:12" s="40" customFormat="1" ht="15" customHeight="1">
      <c r="B61" s="1143" t="s">
        <v>349</v>
      </c>
      <c r="C61" s="1219">
        <v>3.8045728499999996</v>
      </c>
      <c r="D61" s="1219">
        <v>0.17196222</v>
      </c>
      <c r="E61" s="1227">
        <f t="shared" si="1"/>
        <v>-95.48011756431474</v>
      </c>
      <c r="F61" s="429"/>
      <c r="G61" s="429"/>
      <c r="H61" s="431"/>
      <c r="I61" s="432"/>
      <c r="J61" s="430"/>
      <c r="K61" s="431"/>
      <c r="L61" s="433"/>
    </row>
    <row r="62" spans="2:12" s="40" customFormat="1" ht="15" customHeight="1">
      <c r="B62" s="1143" t="s">
        <v>350</v>
      </c>
      <c r="C62" s="1219">
        <v>10.31461973</v>
      </c>
      <c r="D62" s="1219">
        <v>45.32062998</v>
      </c>
      <c r="E62" s="1227">
        <f t="shared" si="1"/>
        <v>339.38246068524717</v>
      </c>
      <c r="F62" s="429"/>
      <c r="G62" s="429"/>
      <c r="H62" s="431"/>
      <c r="I62" s="432"/>
      <c r="J62" s="430"/>
      <c r="K62" s="431"/>
      <c r="L62" s="433"/>
    </row>
    <row r="63" spans="2:12" s="40" customFormat="1" ht="15" customHeight="1">
      <c r="B63" s="1143" t="s">
        <v>68</v>
      </c>
      <c r="C63" s="1219">
        <v>399.53858934999886</v>
      </c>
      <c r="D63" s="1219">
        <v>249.84793786000006</v>
      </c>
      <c r="E63" s="1227">
        <f t="shared" si="1"/>
        <v>-37.465880763489565</v>
      </c>
      <c r="F63" s="429"/>
      <c r="G63" s="429"/>
      <c r="H63" s="431"/>
      <c r="I63" s="432"/>
      <c r="J63" s="430"/>
      <c r="K63" s="431"/>
      <c r="L63" s="433"/>
    </row>
    <row r="64" spans="2:12" s="40" customFormat="1" ht="15" customHeight="1">
      <c r="B64" s="1143" t="s">
        <v>351</v>
      </c>
      <c r="C64" s="1219">
        <v>1.6296324100000001</v>
      </c>
      <c r="D64" s="1219">
        <v>1.7101975099999998</v>
      </c>
      <c r="E64" s="1227">
        <f t="shared" si="1"/>
        <v>4.943759065272868</v>
      </c>
      <c r="F64" s="429"/>
      <c r="G64" s="429"/>
      <c r="H64" s="431"/>
      <c r="I64" s="432"/>
      <c r="J64" s="430"/>
      <c r="K64" s="431"/>
      <c r="L64" s="433"/>
    </row>
    <row r="65" spans="2:12" s="40" customFormat="1" ht="15" customHeight="1">
      <c r="B65" s="1143" t="s">
        <v>352</v>
      </c>
      <c r="C65" s="1219">
        <v>16.433777659999997</v>
      </c>
      <c r="D65" s="1219">
        <v>23.710184459999994</v>
      </c>
      <c r="E65" s="1227">
        <f t="shared" si="1"/>
        <v>44.27714035410651</v>
      </c>
      <c r="F65" s="429"/>
      <c r="G65" s="429"/>
      <c r="H65" s="431"/>
      <c r="I65" s="432"/>
      <c r="J65" s="430"/>
      <c r="K65" s="431"/>
      <c r="L65" s="433"/>
    </row>
    <row r="66" spans="2:12" s="40" customFormat="1" ht="15" customHeight="1">
      <c r="B66" s="1143" t="s">
        <v>69</v>
      </c>
      <c r="C66" s="1219">
        <v>66.95853498000001</v>
      </c>
      <c r="D66" s="1219">
        <v>65.3889351000001</v>
      </c>
      <c r="E66" s="1227">
        <f t="shared" si="1"/>
        <v>-2.3441371297456604</v>
      </c>
      <c r="F66" s="429"/>
      <c r="G66" s="429"/>
      <c r="H66" s="431"/>
      <c r="I66" s="432"/>
      <c r="J66" s="430"/>
      <c r="K66" s="431"/>
      <c r="L66" s="433"/>
    </row>
    <row r="67" spans="2:12" s="40" customFormat="1" ht="15" customHeight="1">
      <c r="B67" s="1143" t="s">
        <v>353</v>
      </c>
      <c r="C67" s="1219">
        <v>9.098341599999998</v>
      </c>
      <c r="D67" s="1219">
        <v>9.112467720000005</v>
      </c>
      <c r="E67" s="1227">
        <f t="shared" si="1"/>
        <v>0.15526038283733</v>
      </c>
      <c r="F67" s="429"/>
      <c r="G67" s="429"/>
      <c r="H67" s="431"/>
      <c r="I67" s="432"/>
      <c r="J67" s="430"/>
      <c r="K67" s="431"/>
      <c r="L67" s="433"/>
    </row>
    <row r="68" spans="2:12" s="40" customFormat="1" ht="15" customHeight="1">
      <c r="B68" s="1143" t="s">
        <v>354</v>
      </c>
      <c r="C68" s="1219">
        <v>0.34502322999999996</v>
      </c>
      <c r="D68" s="1219">
        <v>0.44801478999999994</v>
      </c>
      <c r="E68" s="1227">
        <f t="shared" si="1"/>
        <v>29.8506161454694</v>
      </c>
      <c r="F68" s="429"/>
      <c r="G68" s="429"/>
      <c r="H68" s="431"/>
      <c r="I68" s="432"/>
      <c r="J68" s="430"/>
      <c r="K68" s="431"/>
      <c r="L68" s="433"/>
    </row>
    <row r="69" spans="2:12" s="40" customFormat="1" ht="15" customHeight="1">
      <c r="B69" s="1143" t="s">
        <v>308</v>
      </c>
      <c r="C69" s="1219">
        <v>59.27420334999998</v>
      </c>
      <c r="D69" s="1219">
        <v>46.64090963999999</v>
      </c>
      <c r="E69" s="1227">
        <f t="shared" si="1"/>
        <v>-21.313308312898638</v>
      </c>
      <c r="F69" s="429"/>
      <c r="G69" s="429"/>
      <c r="H69" s="431"/>
      <c r="I69" s="432"/>
      <c r="J69" s="430"/>
      <c r="K69" s="431"/>
      <c r="L69" s="433"/>
    </row>
    <row r="70" spans="2:12" s="40" customFormat="1" ht="15" customHeight="1">
      <c r="B70" s="1143" t="s">
        <v>70</v>
      </c>
      <c r="C70" s="1219">
        <v>193.6975861800004</v>
      </c>
      <c r="D70" s="1219">
        <v>140.34847898000012</v>
      </c>
      <c r="E70" s="1227">
        <f t="shared" si="1"/>
        <v>-27.542473942046808</v>
      </c>
      <c r="F70" s="429"/>
      <c r="G70" s="429"/>
      <c r="H70" s="431"/>
      <c r="I70" s="432"/>
      <c r="J70" s="430"/>
      <c r="K70" s="431"/>
      <c r="L70" s="433"/>
    </row>
    <row r="71" spans="2:12" s="40" customFormat="1" ht="15" customHeight="1">
      <c r="B71" s="1143" t="s">
        <v>355</v>
      </c>
      <c r="C71" s="1219">
        <v>0.88239533</v>
      </c>
      <c r="D71" s="1219">
        <v>1.0883687799999995</v>
      </c>
      <c r="E71" s="1227">
        <f t="shared" si="1"/>
        <v>23.34253627566223</v>
      </c>
      <c r="F71" s="429"/>
      <c r="G71" s="429"/>
      <c r="H71" s="431"/>
      <c r="I71" s="432"/>
      <c r="J71" s="430"/>
      <c r="K71" s="431"/>
      <c r="L71" s="433"/>
    </row>
    <row r="72" spans="2:12" s="40" customFormat="1" ht="15" customHeight="1">
      <c r="B72" s="1143" t="s">
        <v>356</v>
      </c>
      <c r="C72" s="1219">
        <v>0.42919372</v>
      </c>
      <c r="D72" s="1219">
        <v>0.49716899999999997</v>
      </c>
      <c r="E72" s="1227">
        <f t="shared" si="1"/>
        <v>15.837901822049027</v>
      </c>
      <c r="F72" s="429"/>
      <c r="G72" s="429"/>
      <c r="H72" s="431"/>
      <c r="I72" s="432"/>
      <c r="J72" s="430"/>
      <c r="K72" s="431"/>
      <c r="L72" s="433"/>
    </row>
    <row r="73" spans="2:12" s="40" customFormat="1" ht="15" customHeight="1">
      <c r="B73" s="1143" t="s">
        <v>357</v>
      </c>
      <c r="C73" s="1219">
        <v>0.042658720000000004</v>
      </c>
      <c r="D73" s="1219">
        <v>0.034504</v>
      </c>
      <c r="E73" s="1227">
        <f t="shared" si="1"/>
        <v>-19.116185389528805</v>
      </c>
      <c r="F73" s="429"/>
      <c r="G73" s="429"/>
      <c r="H73" s="431"/>
      <c r="I73" s="432"/>
      <c r="J73" s="430"/>
      <c r="K73" s="431"/>
      <c r="L73" s="433"/>
    </row>
    <row r="74" spans="2:12" s="40" customFormat="1" ht="15" customHeight="1">
      <c r="B74" s="1143" t="s">
        <v>358</v>
      </c>
      <c r="C74" s="1219">
        <v>0.20716542999999998</v>
      </c>
      <c r="D74" s="1219">
        <v>0.18662234</v>
      </c>
      <c r="E74" s="1227">
        <f t="shared" si="1"/>
        <v>-9.916273192877778</v>
      </c>
      <c r="F74" s="429"/>
      <c r="G74" s="429"/>
      <c r="H74" s="431"/>
      <c r="I74" s="432"/>
      <c r="J74" s="430"/>
      <c r="K74" s="431"/>
      <c r="L74" s="433"/>
    </row>
    <row r="75" spans="2:12" s="40" customFormat="1" ht="15" customHeight="1">
      <c r="B75" s="1143" t="s">
        <v>71</v>
      </c>
      <c r="C75" s="1219">
        <v>334.4837972400003</v>
      </c>
      <c r="D75" s="1219">
        <v>382.4324362300008</v>
      </c>
      <c r="E75" s="1227">
        <f t="shared" si="1"/>
        <v>14.335115597720915</v>
      </c>
      <c r="F75" s="429"/>
      <c r="G75" s="429"/>
      <c r="H75" s="431"/>
      <c r="I75" s="432"/>
      <c r="J75" s="430"/>
      <c r="K75" s="431"/>
      <c r="L75" s="433"/>
    </row>
    <row r="76" spans="2:12" s="40" customFormat="1" ht="15" customHeight="1">
      <c r="B76" s="1143" t="s">
        <v>359</v>
      </c>
      <c r="C76" s="1219">
        <v>23.840353469999993</v>
      </c>
      <c r="D76" s="1219">
        <v>53.751447039999995</v>
      </c>
      <c r="E76" s="1227">
        <f t="shared" si="1"/>
        <v>125.46413629160007</v>
      </c>
      <c r="F76" s="429"/>
      <c r="G76" s="429"/>
      <c r="H76" s="431"/>
      <c r="I76" s="432"/>
      <c r="J76" s="430"/>
      <c r="K76" s="431"/>
      <c r="L76" s="433"/>
    </row>
    <row r="77" spans="2:12" s="40" customFormat="1" ht="15" customHeight="1">
      <c r="B77" s="1143" t="s">
        <v>72</v>
      </c>
      <c r="C77" s="1219">
        <v>124.79875764999989</v>
      </c>
      <c r="D77" s="1219">
        <v>112.94628778999997</v>
      </c>
      <c r="E77" s="1227">
        <f t="shared" si="1"/>
        <v>-9.49726590487412</v>
      </c>
      <c r="F77" s="429"/>
      <c r="G77" s="429"/>
      <c r="H77" s="431"/>
      <c r="I77" s="432"/>
      <c r="J77" s="430"/>
      <c r="K77" s="431"/>
      <c r="L77" s="433"/>
    </row>
    <row r="78" spans="2:12" s="40" customFormat="1" ht="15" customHeight="1">
      <c r="B78" s="1143" t="s">
        <v>338</v>
      </c>
      <c r="C78" s="1219">
        <v>118.43302219999995</v>
      </c>
      <c r="D78" s="1219">
        <v>165.40214310000033</v>
      </c>
      <c r="E78" s="1227">
        <f t="shared" si="1"/>
        <v>39.65880463700637</v>
      </c>
      <c r="F78" s="429"/>
      <c r="G78" s="429"/>
      <c r="H78" s="431"/>
      <c r="I78" s="432"/>
      <c r="J78" s="430"/>
      <c r="K78" s="431"/>
      <c r="L78" s="433"/>
    </row>
    <row r="79" spans="2:12" s="40" customFormat="1" ht="15" customHeight="1">
      <c r="B79" s="1143" t="s">
        <v>360</v>
      </c>
      <c r="C79" s="1219">
        <v>3.1959649399999996</v>
      </c>
      <c r="D79" s="1219">
        <v>2.9133904399999992</v>
      </c>
      <c r="E79" s="1227">
        <f t="shared" si="1"/>
        <v>-8.841601998299787</v>
      </c>
      <c r="F79" s="429"/>
      <c r="G79" s="429"/>
      <c r="H79" s="431"/>
      <c r="I79" s="432"/>
      <c r="J79" s="430"/>
      <c r="K79" s="431"/>
      <c r="L79" s="433"/>
    </row>
    <row r="80" spans="2:12" s="40" customFormat="1" ht="15" customHeight="1">
      <c r="B80" s="1143" t="s">
        <v>361</v>
      </c>
      <c r="C80" s="1219">
        <v>1.5490589000000001</v>
      </c>
      <c r="D80" s="1219">
        <v>1.2320667600000001</v>
      </c>
      <c r="E80" s="1227">
        <f t="shared" si="1"/>
        <v>-20.463530470016345</v>
      </c>
      <c r="F80" s="429"/>
      <c r="G80" s="429"/>
      <c r="H80" s="431"/>
      <c r="I80" s="432"/>
      <c r="J80" s="430"/>
      <c r="K80" s="431"/>
      <c r="L80" s="433"/>
    </row>
    <row r="81" spans="2:12" s="40" customFormat="1" ht="15" customHeight="1">
      <c r="B81" s="1143" t="s">
        <v>328</v>
      </c>
      <c r="C81" s="1219">
        <v>18.35352978</v>
      </c>
      <c r="D81" s="1219">
        <v>13.782055</v>
      </c>
      <c r="E81" s="1227">
        <f t="shared" si="1"/>
        <v>-24.907877856724735</v>
      </c>
      <c r="F81" s="429"/>
      <c r="G81" s="429"/>
      <c r="H81" s="431"/>
      <c r="I81" s="432"/>
      <c r="J81" s="430"/>
      <c r="K81" s="431"/>
      <c r="L81" s="433"/>
    </row>
    <row r="82" spans="2:12" s="40" customFormat="1" ht="15" customHeight="1">
      <c r="B82" s="1142"/>
      <c r="C82" s="1219"/>
      <c r="D82" s="1219"/>
      <c r="E82" s="1227">
        <f t="shared" si="1"/>
      </c>
      <c r="F82" s="429"/>
      <c r="G82" s="429"/>
      <c r="H82" s="431"/>
      <c r="I82" s="432"/>
      <c r="J82" s="430"/>
      <c r="K82" s="431"/>
      <c r="L82" s="433"/>
    </row>
    <row r="83" spans="2:12" s="40" customFormat="1" ht="15" customHeight="1">
      <c r="B83" s="1142" t="s">
        <v>73</v>
      </c>
      <c r="C83" s="1219">
        <v>177.27707926999975</v>
      </c>
      <c r="D83" s="1219">
        <v>178.32238574999988</v>
      </c>
      <c r="E83" s="1227">
        <f t="shared" si="1"/>
        <v>0.5896455900021413</v>
      </c>
      <c r="F83" s="429"/>
      <c r="G83" s="429"/>
      <c r="H83" s="431"/>
      <c r="I83" s="432"/>
      <c r="J83" s="430"/>
      <c r="K83" s="431"/>
      <c r="L83" s="433"/>
    </row>
    <row r="84" spans="2:12" s="40" customFormat="1" ht="15" customHeight="1">
      <c r="B84" s="1142" t="s">
        <v>77</v>
      </c>
      <c r="C84" s="1219">
        <v>572.8746304599993</v>
      </c>
      <c r="D84" s="1219">
        <v>1057.4150776399995</v>
      </c>
      <c r="E84" s="1227">
        <f t="shared" si="1"/>
        <v>84.58053846631861</v>
      </c>
      <c r="F84" s="429"/>
      <c r="G84" s="429"/>
      <c r="H84" s="431"/>
      <c r="I84" s="432"/>
      <c r="J84" s="430"/>
      <c r="K84" s="431"/>
      <c r="L84" s="433"/>
    </row>
    <row r="85" spans="2:12" s="40" customFormat="1" ht="15" customHeight="1">
      <c r="B85" s="1142" t="s">
        <v>129</v>
      </c>
      <c r="C85" s="1219">
        <v>69.87465592000005</v>
      </c>
      <c r="D85" s="1219">
        <v>79.91627810000018</v>
      </c>
      <c r="E85" s="1227">
        <f t="shared" si="1"/>
        <v>14.370907516878306</v>
      </c>
      <c r="F85" s="429"/>
      <c r="G85" s="429"/>
      <c r="H85" s="431"/>
      <c r="I85" s="432"/>
      <c r="J85" s="430"/>
      <c r="K85" s="431"/>
      <c r="L85" s="433"/>
    </row>
    <row r="86" spans="2:12" s="40" customFormat="1" ht="15" customHeight="1">
      <c r="B86" s="1142" t="s">
        <v>130</v>
      </c>
      <c r="C86" s="1219">
        <v>93.70543605999994</v>
      </c>
      <c r="D86" s="1219">
        <v>107.43082700999959</v>
      </c>
      <c r="E86" s="1227">
        <f t="shared" si="1"/>
        <v>14.647379626098989</v>
      </c>
      <c r="F86" s="429"/>
      <c r="G86" s="429"/>
      <c r="H86" s="431"/>
      <c r="I86" s="432"/>
      <c r="J86" s="430"/>
      <c r="K86" s="431"/>
      <c r="L86" s="433"/>
    </row>
    <row r="87" spans="2:12" s="40" customFormat="1" ht="15" customHeight="1">
      <c r="B87" s="1142" t="s">
        <v>362</v>
      </c>
      <c r="C87" s="1219">
        <v>109.81809246000005</v>
      </c>
      <c r="D87" s="1219">
        <v>97.31649499000002</v>
      </c>
      <c r="E87" s="1227">
        <f t="shared" si="1"/>
        <v>-11.383914243960835</v>
      </c>
      <c r="F87" s="429"/>
      <c r="G87" s="429"/>
      <c r="H87" s="431"/>
      <c r="I87" s="432"/>
      <c r="J87" s="430"/>
      <c r="K87" s="431"/>
      <c r="L87" s="433"/>
    </row>
    <row r="88" spans="2:12" s="40" customFormat="1" ht="15" customHeight="1">
      <c r="B88" s="1142" t="s">
        <v>490</v>
      </c>
      <c r="C88" s="1219">
        <v>51.96723841000001</v>
      </c>
      <c r="D88" s="1219">
        <v>51.21727494999993</v>
      </c>
      <c r="E88" s="1227">
        <f t="shared" si="1"/>
        <v>-1.4431466495932965</v>
      </c>
      <c r="F88" s="429"/>
      <c r="G88" s="429"/>
      <c r="H88" s="431"/>
      <c r="I88" s="432"/>
      <c r="J88" s="430"/>
      <c r="K88" s="431"/>
      <c r="L88" s="433"/>
    </row>
    <row r="89" spans="2:12" s="40" customFormat="1" ht="15" customHeight="1">
      <c r="B89" s="1142" t="s">
        <v>491</v>
      </c>
      <c r="C89" s="1219">
        <v>68.10166210000004</v>
      </c>
      <c r="D89" s="1219">
        <v>73.37658771000005</v>
      </c>
      <c r="E89" s="1227">
        <f t="shared" si="1"/>
        <v>7.745663537924141</v>
      </c>
      <c r="F89" s="429"/>
      <c r="G89" s="429"/>
      <c r="H89" s="431"/>
      <c r="I89" s="432"/>
      <c r="J89" s="430"/>
      <c r="K89" s="431"/>
      <c r="L89" s="433"/>
    </row>
    <row r="90" spans="2:12" s="40" customFormat="1" ht="15" customHeight="1">
      <c r="B90" s="1142" t="s">
        <v>492</v>
      </c>
      <c r="C90" s="1219">
        <v>245.76392444</v>
      </c>
      <c r="D90" s="1219">
        <v>56.73936349999999</v>
      </c>
      <c r="E90" s="1227">
        <f t="shared" si="1"/>
        <v>-76.91306255412105</v>
      </c>
      <c r="F90" s="429"/>
      <c r="G90" s="429"/>
      <c r="H90" s="431"/>
      <c r="I90" s="432"/>
      <c r="J90" s="430"/>
      <c r="K90" s="431"/>
      <c r="L90" s="433"/>
    </row>
    <row r="91" spans="2:12" s="40" customFormat="1" ht="15" customHeight="1">
      <c r="B91" s="1142" t="s">
        <v>493</v>
      </c>
      <c r="C91" s="1219">
        <v>422.36751358000043</v>
      </c>
      <c r="D91" s="1219">
        <v>609.6064081199997</v>
      </c>
      <c r="E91" s="1227">
        <f t="shared" si="1"/>
        <v>44.33079924943954</v>
      </c>
      <c r="F91" s="429"/>
      <c r="G91" s="429"/>
      <c r="H91" s="431"/>
      <c r="I91" s="432"/>
      <c r="J91" s="430"/>
      <c r="K91" s="431"/>
      <c r="L91" s="433"/>
    </row>
    <row r="92" spans="2:12" s="40" customFormat="1" ht="15" customHeight="1">
      <c r="B92" s="1142" t="s">
        <v>494</v>
      </c>
      <c r="C92" s="1219">
        <v>83.67482915999999</v>
      </c>
      <c r="D92" s="1219">
        <v>212.72491808000007</v>
      </c>
      <c r="E92" s="1227">
        <f t="shared" si="1"/>
        <v>154.22808772424878</v>
      </c>
      <c r="F92" s="429"/>
      <c r="G92" s="429"/>
      <c r="H92" s="431"/>
      <c r="I92" s="432"/>
      <c r="J92" s="430"/>
      <c r="K92" s="431"/>
      <c r="L92" s="433"/>
    </row>
    <row r="93" spans="2:12" s="40" customFormat="1" ht="15" customHeight="1">
      <c r="B93" s="1142" t="s">
        <v>495</v>
      </c>
      <c r="C93" s="1219">
        <v>6.813748330000003</v>
      </c>
      <c r="D93" s="1219">
        <v>58.86839566000046</v>
      </c>
      <c r="E93" s="1227" t="str">
        <f t="shared" si="1"/>
        <v>*</v>
      </c>
      <c r="F93" s="429"/>
      <c r="G93" s="429"/>
      <c r="H93" s="431"/>
      <c r="I93" s="432"/>
      <c r="J93" s="430"/>
      <c r="K93" s="431"/>
      <c r="L93" s="433"/>
    </row>
    <row r="94" spans="2:12" s="40" customFormat="1" ht="15" customHeight="1">
      <c r="B94" s="1142" t="s">
        <v>496</v>
      </c>
      <c r="C94" s="1219">
        <v>112.32155474999996</v>
      </c>
      <c r="D94" s="1219">
        <v>37.46796793999999</v>
      </c>
      <c r="E94" s="1227">
        <f t="shared" si="1"/>
        <v>-66.64222817838088</v>
      </c>
      <c r="F94" s="429"/>
      <c r="G94" s="429"/>
      <c r="H94" s="431"/>
      <c r="I94" s="432"/>
      <c r="J94" s="430"/>
      <c r="K94" s="431"/>
      <c r="L94" s="433"/>
    </row>
    <row r="95" spans="2:12" s="40" customFormat="1" ht="15" customHeight="1">
      <c r="B95" s="1142" t="s">
        <v>497</v>
      </c>
      <c r="C95" s="1219">
        <v>82.45830242999986</v>
      </c>
      <c r="D95" s="1219">
        <v>95.0930631700003</v>
      </c>
      <c r="E95" s="1227">
        <f t="shared" si="1"/>
        <v>15.322605932527278</v>
      </c>
      <c r="F95" s="429"/>
      <c r="G95" s="429"/>
      <c r="H95" s="431"/>
      <c r="I95" s="432"/>
      <c r="J95" s="430"/>
      <c r="K95" s="431"/>
      <c r="L95" s="433"/>
    </row>
    <row r="96" spans="2:12" s="40" customFormat="1" ht="15" customHeight="1">
      <c r="B96" s="1142" t="s">
        <v>575</v>
      </c>
      <c r="C96" s="1219">
        <v>101.5680409799999</v>
      </c>
      <c r="D96" s="1219">
        <v>190.39002745000008</v>
      </c>
      <c r="E96" s="1227">
        <f>_xlfn.IFERROR(IF(100*(D96/C96-1)&gt;500,"*",100*(D96/C96-1)),"")</f>
        <v>87.45072329148338</v>
      </c>
      <c r="F96" s="429"/>
      <c r="G96" s="429"/>
      <c r="H96" s="431"/>
      <c r="I96" s="432"/>
      <c r="J96" s="430"/>
      <c r="K96" s="431"/>
      <c r="L96" s="433"/>
    </row>
    <row r="97" spans="2:12" s="40" customFormat="1" ht="15" customHeight="1">
      <c r="B97" s="1142" t="s">
        <v>647</v>
      </c>
      <c r="C97" s="1219">
        <v>7.087741310000003</v>
      </c>
      <c r="D97" s="1219">
        <v>11.683194369999999</v>
      </c>
      <c r="E97" s="1227">
        <f>_xlfn.IFERROR(IF(100*(D97/C97-1)&gt;500,"*",100*(D97/C97-1)),"")</f>
        <v>64.8366363698451</v>
      </c>
      <c r="F97" s="429"/>
      <c r="G97" s="429"/>
      <c r="H97" s="431"/>
      <c r="I97" s="432"/>
      <c r="J97" s="430"/>
      <c r="K97" s="431"/>
      <c r="L97" s="433"/>
    </row>
    <row r="98" spans="2:12" s="40" customFormat="1" ht="15" customHeight="1">
      <c r="B98" s="1142" t="s">
        <v>498</v>
      </c>
      <c r="C98" s="1219">
        <v>28.76701462</v>
      </c>
      <c r="D98" s="1219">
        <v>39.94224896000001</v>
      </c>
      <c r="E98" s="1227">
        <f>_xlfn.IFERROR(IF(100*(D98/C98-1)&gt;500,"*",100*(D98/C98-1)),"")</f>
        <v>38.84738992773524</v>
      </c>
      <c r="F98" s="429"/>
      <c r="G98" s="429"/>
      <c r="H98" s="431"/>
      <c r="I98" s="432"/>
      <c r="J98" s="430"/>
      <c r="K98" s="431"/>
      <c r="L98" s="433"/>
    </row>
    <row r="99" spans="2:12" s="40" customFormat="1" ht="15" customHeight="1" thickBot="1">
      <c r="B99" s="1146"/>
      <c r="C99" s="1220"/>
      <c r="D99" s="1220"/>
      <c r="E99" s="1228">
        <f>_xlfn.IFERROR(IF(100*(D99/C99-1)&gt;500,"*",100*(D99/C99-1)),"")</f>
      </c>
      <c r="F99" s="429"/>
      <c r="G99" s="429"/>
      <c r="H99" s="431"/>
      <c r="I99" s="432"/>
      <c r="J99" s="430"/>
      <c r="K99" s="431"/>
      <c r="L99" s="433"/>
    </row>
    <row r="100" spans="2:12" s="40" customFormat="1" ht="15" customHeight="1" thickBot="1">
      <c r="B100" s="1145" t="s">
        <v>363</v>
      </c>
      <c r="C100" s="1221">
        <v>1174.7341834799126</v>
      </c>
      <c r="D100" s="1221">
        <v>860.5904181699603</v>
      </c>
      <c r="E100" s="1229">
        <f>_xlfn.IFERROR(IF(100*(D100/C100-1)&gt;500,"*",100*(D100/C100-1)),"")</f>
        <v>-26.741689288326054</v>
      </c>
      <c r="F100" s="429"/>
      <c r="G100" s="429"/>
      <c r="H100" s="431"/>
      <c r="I100" s="432"/>
      <c r="J100" s="430"/>
      <c r="K100" s="431"/>
      <c r="L100" s="433"/>
    </row>
    <row r="101" spans="2:12" s="40" customFormat="1" ht="15" customHeight="1">
      <c r="B101" s="7"/>
      <c r="C101" s="7"/>
      <c r="D101" s="7"/>
      <c r="E101" s="7"/>
      <c r="F101" s="434"/>
      <c r="G101" s="430"/>
      <c r="H101" s="431"/>
      <c r="I101" s="432"/>
      <c r="J101" s="430"/>
      <c r="K101" s="431"/>
      <c r="L101" s="433"/>
    </row>
    <row r="102" spans="2:12" s="40" customFormat="1" ht="15" customHeight="1">
      <c r="B102" s="7"/>
      <c r="C102" s="7"/>
      <c r="D102" s="7"/>
      <c r="E102" s="7"/>
      <c r="F102" s="434"/>
      <c r="G102" s="430"/>
      <c r="H102" s="431"/>
      <c r="I102" s="432"/>
      <c r="J102" s="430"/>
      <c r="K102" s="431"/>
      <c r="L102" s="433"/>
    </row>
    <row r="103" spans="2:12" s="40" customFormat="1" ht="15" customHeight="1">
      <c r="B103" s="7"/>
      <c r="C103" s="7"/>
      <c r="D103" s="7"/>
      <c r="E103" s="7"/>
      <c r="F103" s="434"/>
      <c r="G103" s="430"/>
      <c r="H103" s="431"/>
      <c r="I103" s="432"/>
      <c r="J103" s="430"/>
      <c r="K103" s="431"/>
      <c r="L103" s="433"/>
    </row>
    <row r="104" spans="2:7" ht="15.75">
      <c r="B104" s="1411" t="s">
        <v>658</v>
      </c>
      <c r="C104" s="1411"/>
      <c r="D104" s="1411"/>
      <c r="E104" s="1411"/>
      <c r="F104" s="435"/>
      <c r="G104" s="435"/>
    </row>
    <row r="105" spans="2:7" ht="15.75">
      <c r="B105" s="1411" t="s">
        <v>258</v>
      </c>
      <c r="C105" s="1411"/>
      <c r="D105" s="1411"/>
      <c r="E105" s="1411"/>
      <c r="F105" s="435"/>
      <c r="G105" s="435"/>
    </row>
    <row r="106" spans="2:5" ht="15.75">
      <c r="B106" s="1411" t="str">
        <f>B26</f>
        <v>ENERO- ABRIL</v>
      </c>
      <c r="C106" s="1341"/>
      <c r="D106" s="1341"/>
      <c r="E106" s="1341"/>
    </row>
    <row r="107" spans="2:5" ht="13.5" thickBot="1">
      <c r="B107" s="436"/>
      <c r="C107" s="8"/>
      <c r="D107" s="8"/>
      <c r="E107" s="8"/>
    </row>
    <row r="108" spans="2:5" s="21" customFormat="1" ht="15" customHeight="1">
      <c r="B108" s="1165"/>
      <c r="C108" s="1415" t="s">
        <v>884</v>
      </c>
      <c r="D108" s="1425" t="s">
        <v>885</v>
      </c>
      <c r="E108" s="1415" t="s">
        <v>43</v>
      </c>
    </row>
    <row r="109" spans="2:5" s="21" customFormat="1" ht="15" customHeight="1">
      <c r="B109" s="1166"/>
      <c r="C109" s="1416"/>
      <c r="D109" s="1426"/>
      <c r="E109" s="1416"/>
    </row>
    <row r="110" spans="2:5" s="21" customFormat="1" ht="15.75" customHeight="1" thickBot="1">
      <c r="B110" s="1166"/>
      <c r="C110" s="1417"/>
      <c r="D110" s="1427"/>
      <c r="E110" s="1416"/>
    </row>
    <row r="111" spans="2:7" s="901" customFormat="1" ht="15">
      <c r="B111" s="1234" t="s">
        <v>6</v>
      </c>
      <c r="C111" s="1235">
        <v>11481.0356556</v>
      </c>
      <c r="D111" s="1235">
        <v>13382.541089690005</v>
      </c>
      <c r="E111" s="1256">
        <f aca="true" t="shared" si="2" ref="E111:E174">_xlfn.IFERROR(IF(100*(D111/C111-1)&gt;500,"*",100*(D111/C111-1)),"")</f>
        <v>16.562142049985916</v>
      </c>
      <c r="F111" s="212"/>
      <c r="G111" s="212"/>
    </row>
    <row r="112" spans="2:7" s="901" customFormat="1" ht="15">
      <c r="B112" s="1236" t="s">
        <v>197</v>
      </c>
      <c r="C112" s="1237">
        <v>878.6226902000001</v>
      </c>
      <c r="D112" s="1237">
        <v>1012.412588870001</v>
      </c>
      <c r="E112" s="1257">
        <f t="shared" si="2"/>
        <v>15.227230091172173</v>
      </c>
      <c r="F112" s="212"/>
      <c r="G112" s="212"/>
    </row>
    <row r="113" spans="2:7" s="21" customFormat="1" ht="15">
      <c r="B113" s="1238" t="s">
        <v>725</v>
      </c>
      <c r="C113" s="1239">
        <v>865.8219928300001</v>
      </c>
      <c r="D113" s="1239">
        <v>989.486027770001</v>
      </c>
      <c r="E113" s="1257">
        <f t="shared" si="2"/>
        <v>14.28284750954365</v>
      </c>
      <c r="F113" s="212"/>
      <c r="G113" s="212"/>
    </row>
    <row r="114" spans="2:7" s="21" customFormat="1" ht="15">
      <c r="B114" s="1238" t="s">
        <v>726</v>
      </c>
      <c r="C114" s="1239">
        <v>12.394954960000005</v>
      </c>
      <c r="D114" s="1239">
        <v>14.607350969999995</v>
      </c>
      <c r="E114" s="1257">
        <f t="shared" si="2"/>
        <v>17.84916538333261</v>
      </c>
      <c r="F114" s="212"/>
      <c r="G114" s="212"/>
    </row>
    <row r="115" spans="2:7" s="21" customFormat="1" ht="15">
      <c r="B115" s="1238" t="s">
        <v>727</v>
      </c>
      <c r="C115" s="1239">
        <v>831.8544681800001</v>
      </c>
      <c r="D115" s="1239">
        <v>945.989143650001</v>
      </c>
      <c r="E115" s="1257">
        <f t="shared" si="2"/>
        <v>13.720509997345331</v>
      </c>
      <c r="F115" s="212"/>
      <c r="G115" s="212"/>
    </row>
    <row r="116" spans="2:7" s="21" customFormat="1" ht="15">
      <c r="B116" s="1238" t="s">
        <v>728</v>
      </c>
      <c r="C116" s="1239">
        <v>2.98486774</v>
      </c>
      <c r="D116" s="1239">
        <v>3.1809284900000003</v>
      </c>
      <c r="E116" s="1257">
        <f t="shared" si="2"/>
        <v>6.568490368018809</v>
      </c>
      <c r="F116" s="212"/>
      <c r="G116" s="212"/>
    </row>
    <row r="117" spans="2:7" s="21" customFormat="1" ht="15">
      <c r="B117" s="1238" t="s">
        <v>729</v>
      </c>
      <c r="C117" s="1239">
        <v>18.58770195</v>
      </c>
      <c r="D117" s="1239">
        <v>25.708604660000002</v>
      </c>
      <c r="E117" s="1257">
        <f t="shared" si="2"/>
        <v>38.309753024633594</v>
      </c>
      <c r="F117" s="212"/>
      <c r="G117" s="212"/>
    </row>
    <row r="118" spans="2:7" s="21" customFormat="1" ht="15">
      <c r="B118" s="1238" t="s">
        <v>730</v>
      </c>
      <c r="C118" s="1239">
        <v>0</v>
      </c>
      <c r="D118" s="1239">
        <v>0</v>
      </c>
      <c r="E118" s="1257">
        <f t="shared" si="2"/>
      </c>
      <c r="F118" s="212"/>
      <c r="G118" s="212"/>
    </row>
    <row r="119" spans="2:7" s="21" customFormat="1" ht="15">
      <c r="B119" s="1238" t="s">
        <v>731</v>
      </c>
      <c r="C119" s="1239">
        <v>0</v>
      </c>
      <c r="D119" s="1239">
        <v>0</v>
      </c>
      <c r="E119" s="1257">
        <f t="shared" si="2"/>
      </c>
      <c r="F119" s="212"/>
      <c r="G119" s="212"/>
    </row>
    <row r="120" spans="2:7" s="21" customFormat="1" ht="15">
      <c r="B120" s="1238" t="s">
        <v>732</v>
      </c>
      <c r="C120" s="1239">
        <v>0</v>
      </c>
      <c r="D120" s="1239">
        <v>0</v>
      </c>
      <c r="E120" s="1257">
        <f t="shared" si="2"/>
      </c>
      <c r="F120" s="212"/>
      <c r="G120" s="212"/>
    </row>
    <row r="121" spans="2:7" s="21" customFormat="1" ht="15">
      <c r="B121" s="1240" t="s">
        <v>733</v>
      </c>
      <c r="C121" s="1239">
        <v>7.8753688800000035</v>
      </c>
      <c r="D121" s="1239">
        <v>12.928017700000005</v>
      </c>
      <c r="E121" s="1257">
        <f t="shared" si="2"/>
        <v>64.15761467163172</v>
      </c>
      <c r="F121" s="212"/>
      <c r="G121" s="212"/>
    </row>
    <row r="122" spans="2:7" s="21" customFormat="1" ht="15">
      <c r="B122" s="1238" t="s">
        <v>734</v>
      </c>
      <c r="C122" s="1239">
        <v>0</v>
      </c>
      <c r="D122" s="1239">
        <v>0</v>
      </c>
      <c r="E122" s="1257">
        <f t="shared" si="2"/>
      </c>
      <c r="F122" s="212"/>
      <c r="G122" s="212"/>
    </row>
    <row r="123" spans="2:7" s="21" customFormat="1" ht="15">
      <c r="B123" s="1238" t="s">
        <v>735</v>
      </c>
      <c r="C123" s="1239">
        <v>4.199152379999999</v>
      </c>
      <c r="D123" s="1239">
        <v>7.132754219999999</v>
      </c>
      <c r="E123" s="1257">
        <f t="shared" si="2"/>
        <v>69.86176195873131</v>
      </c>
      <c r="F123" s="212"/>
      <c r="G123" s="212"/>
    </row>
    <row r="124" spans="2:7" s="21" customFormat="1" ht="15">
      <c r="B124" s="1238" t="s">
        <v>736</v>
      </c>
      <c r="C124" s="1239">
        <v>3.6762165000000047</v>
      </c>
      <c r="D124" s="1239">
        <v>5.795263480000007</v>
      </c>
      <c r="E124" s="1257">
        <f t="shared" si="2"/>
        <v>57.64206161416227</v>
      </c>
      <c r="F124" s="212"/>
      <c r="G124" s="212"/>
    </row>
    <row r="125" spans="2:7" s="21" customFormat="1" ht="15">
      <c r="B125" s="1238" t="s">
        <v>737</v>
      </c>
      <c r="C125" s="1239">
        <v>0</v>
      </c>
      <c r="D125" s="1239">
        <v>0</v>
      </c>
      <c r="E125" s="1257">
        <f t="shared" si="2"/>
      </c>
      <c r="F125" s="212"/>
      <c r="G125" s="212"/>
    </row>
    <row r="126" spans="2:7" s="21" customFormat="1" ht="15">
      <c r="B126" s="1240" t="s">
        <v>738</v>
      </c>
      <c r="C126" s="1239">
        <v>4.925328490000001</v>
      </c>
      <c r="D126" s="1239">
        <v>9.998543399999997</v>
      </c>
      <c r="E126" s="1257">
        <f t="shared" si="2"/>
        <v>103.00256968241311</v>
      </c>
      <c r="F126" s="212"/>
      <c r="G126" s="212"/>
    </row>
    <row r="127" spans="2:7" s="21" customFormat="1" ht="15">
      <c r="B127" s="1241" t="s">
        <v>739</v>
      </c>
      <c r="C127" s="1239">
        <v>1.6205420899999998</v>
      </c>
      <c r="D127" s="1239">
        <v>6.386755679999999</v>
      </c>
      <c r="E127" s="1257">
        <f t="shared" si="2"/>
        <v>294.1122985580708</v>
      </c>
      <c r="F127" s="212"/>
      <c r="G127" s="212"/>
    </row>
    <row r="128" spans="2:7" s="21" customFormat="1" ht="15">
      <c r="B128" s="1242" t="s">
        <v>740</v>
      </c>
      <c r="C128" s="1239">
        <v>3.3047864000000007</v>
      </c>
      <c r="D128" s="1239">
        <v>3.611787719999997</v>
      </c>
      <c r="E128" s="1257">
        <f t="shared" si="2"/>
        <v>9.289596447140912</v>
      </c>
      <c r="F128" s="212"/>
      <c r="G128" s="212"/>
    </row>
    <row r="129" spans="2:7" s="21" customFormat="1" ht="15">
      <c r="B129" s="1236" t="s">
        <v>249</v>
      </c>
      <c r="C129" s="1239">
        <v>5294.784279539999</v>
      </c>
      <c r="D129" s="1239">
        <v>6447.18571345</v>
      </c>
      <c r="E129" s="1257">
        <f t="shared" si="2"/>
        <v>21.764842023179053</v>
      </c>
      <c r="F129" s="212"/>
      <c r="G129" s="212"/>
    </row>
    <row r="130" spans="2:7" s="21" customFormat="1" ht="15">
      <c r="B130" s="1243" t="s">
        <v>741</v>
      </c>
      <c r="C130" s="1239">
        <v>1739.0030516299985</v>
      </c>
      <c r="D130" s="1239">
        <v>2442.85560817</v>
      </c>
      <c r="E130" s="1257">
        <f t="shared" si="2"/>
        <v>40.47448656747714</v>
      </c>
      <c r="F130" s="212"/>
      <c r="G130" s="212"/>
    </row>
    <row r="131" spans="2:7" s="21" customFormat="1" ht="15">
      <c r="B131" s="1244" t="s">
        <v>742</v>
      </c>
      <c r="C131" s="1239">
        <v>1739.0030516299985</v>
      </c>
      <c r="D131" s="1239">
        <v>2442.85560817</v>
      </c>
      <c r="E131" s="1257">
        <f t="shared" si="2"/>
        <v>40.47448656747714</v>
      </c>
      <c r="F131" s="212"/>
      <c r="G131" s="212"/>
    </row>
    <row r="132" spans="2:7" s="21" customFormat="1" ht="15">
      <c r="B132" s="1244" t="s">
        <v>743</v>
      </c>
      <c r="C132" s="1239">
        <v>1E-36</v>
      </c>
      <c r="D132" s="1239">
        <v>1E-36</v>
      </c>
      <c r="E132" s="1257">
        <f t="shared" si="2"/>
        <v>0</v>
      </c>
      <c r="F132" s="212"/>
      <c r="G132" s="212"/>
    </row>
    <row r="133" spans="2:7" s="21" customFormat="1" ht="15">
      <c r="B133" s="1243" t="s">
        <v>744</v>
      </c>
      <c r="C133" s="1239">
        <v>3532.972687070001</v>
      </c>
      <c r="D133" s="1239">
        <v>3994.3810364899996</v>
      </c>
      <c r="E133" s="1257">
        <f t="shared" si="2"/>
        <v>13.06005990673702</v>
      </c>
      <c r="F133" s="212"/>
      <c r="G133" s="212"/>
    </row>
    <row r="134" spans="2:7" s="21" customFormat="1" ht="15">
      <c r="B134" s="1244" t="s">
        <v>745</v>
      </c>
      <c r="C134" s="1239">
        <v>3532.972049070001</v>
      </c>
      <c r="D134" s="1239">
        <v>3994.3810364899996</v>
      </c>
      <c r="E134" s="1257">
        <f t="shared" si="2"/>
        <v>13.060080323631684</v>
      </c>
      <c r="F134" s="212"/>
      <c r="G134" s="212"/>
    </row>
    <row r="135" spans="2:7" s="21" customFormat="1" ht="15">
      <c r="B135" s="1245" t="s">
        <v>746</v>
      </c>
      <c r="C135" s="1239">
        <v>0.000638</v>
      </c>
      <c r="D135" s="1239">
        <v>5.9999999999999996E-36</v>
      </c>
      <c r="E135" s="1257">
        <f t="shared" si="2"/>
        <v>-100</v>
      </c>
      <c r="F135" s="212"/>
      <c r="G135" s="212"/>
    </row>
    <row r="136" spans="2:7" s="21" customFormat="1" ht="15">
      <c r="B136" s="1246" t="s">
        <v>747</v>
      </c>
      <c r="C136" s="1239">
        <v>10.622277089999999</v>
      </c>
      <c r="D136" s="1239">
        <v>0.62859484</v>
      </c>
      <c r="E136" s="1257">
        <f t="shared" si="2"/>
        <v>-94.0822967177935</v>
      </c>
      <c r="F136" s="212"/>
      <c r="G136" s="212"/>
    </row>
    <row r="137" spans="2:7" s="21" customFormat="1" ht="15">
      <c r="B137" s="1244" t="s">
        <v>748</v>
      </c>
      <c r="C137" s="1239">
        <v>1.67E-05</v>
      </c>
      <c r="D137" s="1239">
        <v>2E-36</v>
      </c>
      <c r="E137" s="1257">
        <f t="shared" si="2"/>
        <v>-100</v>
      </c>
      <c r="F137" s="212"/>
      <c r="G137" s="212"/>
    </row>
    <row r="138" spans="2:7" s="21" customFormat="1" ht="15">
      <c r="B138" s="1244" t="s">
        <v>749</v>
      </c>
      <c r="C138" s="1239">
        <v>10.62226039</v>
      </c>
      <c r="D138" s="1239">
        <v>0.62859484</v>
      </c>
      <c r="E138" s="1257">
        <f t="shared" si="2"/>
        <v>-94.08228741415743</v>
      </c>
      <c r="F138" s="212"/>
      <c r="G138" s="212"/>
    </row>
    <row r="139" spans="2:7" s="21" customFormat="1" ht="15">
      <c r="B139" s="1246" t="s">
        <v>750</v>
      </c>
      <c r="C139" s="1239">
        <v>12.18626375</v>
      </c>
      <c r="D139" s="1239">
        <v>9.320473950000002</v>
      </c>
      <c r="E139" s="1257">
        <f t="shared" si="2"/>
        <v>-23.516558141128353</v>
      </c>
      <c r="F139" s="212"/>
      <c r="G139" s="212"/>
    </row>
    <row r="140" spans="2:7" s="21" customFormat="1" ht="15">
      <c r="B140" s="1244" t="s">
        <v>751</v>
      </c>
      <c r="C140" s="1239">
        <v>2.00151513</v>
      </c>
      <c r="D140" s="1239">
        <v>2.3150592899999998</v>
      </c>
      <c r="E140" s="1257">
        <f t="shared" si="2"/>
        <v>15.665340486334456</v>
      </c>
      <c r="F140" s="212"/>
      <c r="G140" s="212"/>
    </row>
    <row r="141" spans="2:7" s="21" customFormat="1" ht="15">
      <c r="B141" s="1244" t="s">
        <v>752</v>
      </c>
      <c r="C141" s="1239">
        <v>8.88290712</v>
      </c>
      <c r="D141" s="1239">
        <v>5.41761241</v>
      </c>
      <c r="E141" s="1257">
        <f t="shared" si="2"/>
        <v>-39.0108177783131</v>
      </c>
      <c r="F141" s="212"/>
      <c r="G141" s="212"/>
    </row>
    <row r="142" spans="2:7" s="21" customFormat="1" ht="15">
      <c r="B142" s="1244" t="s">
        <v>753</v>
      </c>
      <c r="C142" s="1239">
        <v>1.3018414999999999</v>
      </c>
      <c r="D142" s="1239">
        <v>1.58780225</v>
      </c>
      <c r="E142" s="1257">
        <f t="shared" si="2"/>
        <v>21.965865276226037</v>
      </c>
      <c r="F142" s="212"/>
      <c r="G142" s="212"/>
    </row>
    <row r="143" spans="2:7" s="901" customFormat="1" ht="15">
      <c r="B143" s="1246" t="s">
        <v>198</v>
      </c>
      <c r="C143" s="1237">
        <v>5282.115763330001</v>
      </c>
      <c r="D143" s="1237">
        <v>5890.600728040002</v>
      </c>
      <c r="E143" s="1257">
        <f t="shared" si="2"/>
        <v>11.51972035399682</v>
      </c>
      <c r="F143" s="212"/>
      <c r="G143" s="212"/>
    </row>
    <row r="144" spans="2:7" s="21" customFormat="1" ht="15">
      <c r="B144" s="1243" t="s">
        <v>755</v>
      </c>
      <c r="C144" s="1239">
        <v>1545.6018610300007</v>
      </c>
      <c r="D144" s="1239">
        <v>1562.396413930002</v>
      </c>
      <c r="E144" s="1257">
        <f t="shared" si="2"/>
        <v>1.0866027871375028</v>
      </c>
      <c r="F144" s="212"/>
      <c r="G144" s="212"/>
    </row>
    <row r="145" spans="2:7" s="21" customFormat="1" ht="15">
      <c r="B145" s="1245" t="s">
        <v>756</v>
      </c>
      <c r="C145" s="1239">
        <v>62.44054225999996</v>
      </c>
      <c r="D145" s="1239">
        <v>90.54742687999997</v>
      </c>
      <c r="E145" s="1257">
        <f t="shared" si="2"/>
        <v>45.01383812934241</v>
      </c>
      <c r="F145" s="212"/>
      <c r="G145" s="212"/>
    </row>
    <row r="146" spans="2:7" s="21" customFormat="1" ht="15">
      <c r="B146" s="1245" t="s">
        <v>759</v>
      </c>
      <c r="C146" s="1239">
        <v>23.707726609999995</v>
      </c>
      <c r="D146" s="1239">
        <v>28.41715540999998</v>
      </c>
      <c r="E146" s="1257">
        <f t="shared" si="2"/>
        <v>19.86453141404767</v>
      </c>
      <c r="F146" s="212"/>
      <c r="G146" s="212"/>
    </row>
    <row r="147" spans="2:7" s="21" customFormat="1" ht="15">
      <c r="B147" s="1245" t="s">
        <v>659</v>
      </c>
      <c r="C147" s="1239">
        <v>157.58618822999998</v>
      </c>
      <c r="D147" s="1239">
        <v>221.73538587</v>
      </c>
      <c r="E147" s="1257">
        <f t="shared" si="2"/>
        <v>40.707373127379064</v>
      </c>
      <c r="F147" s="212"/>
      <c r="G147" s="212"/>
    </row>
    <row r="148" spans="2:7" s="21" customFormat="1" ht="15">
      <c r="B148" s="1245" t="s">
        <v>760</v>
      </c>
      <c r="C148" s="1239">
        <v>2.9991760600000004</v>
      </c>
      <c r="D148" s="1239">
        <v>6.491581919999999</v>
      </c>
      <c r="E148" s="1257">
        <f t="shared" si="2"/>
        <v>116.4455100378468</v>
      </c>
      <c r="F148" s="212"/>
      <c r="G148" s="212"/>
    </row>
    <row r="149" spans="2:7" s="21" customFormat="1" ht="15">
      <c r="B149" s="1245" t="s">
        <v>761</v>
      </c>
      <c r="C149" s="1239">
        <v>11.659420860000003</v>
      </c>
      <c r="D149" s="1239">
        <v>14.420556110000001</v>
      </c>
      <c r="E149" s="1257">
        <f t="shared" si="2"/>
        <v>23.68158147093422</v>
      </c>
      <c r="F149" s="212"/>
      <c r="G149" s="212"/>
    </row>
    <row r="150" spans="2:7" s="21" customFormat="1" ht="15">
      <c r="B150" s="1245" t="s">
        <v>757</v>
      </c>
      <c r="C150" s="1239">
        <v>1027.0197240200011</v>
      </c>
      <c r="D150" s="1239">
        <v>919.2355359900018</v>
      </c>
      <c r="E150" s="1257">
        <f t="shared" si="2"/>
        <v>-10.494850829943768</v>
      </c>
      <c r="F150" s="212"/>
      <c r="G150" s="212"/>
    </row>
    <row r="151" spans="2:7" s="21" customFormat="1" ht="15">
      <c r="B151" s="1245" t="s">
        <v>762</v>
      </c>
      <c r="C151" s="1239">
        <v>108.34765689999995</v>
      </c>
      <c r="D151" s="1239">
        <v>117.17505490000003</v>
      </c>
      <c r="E151" s="1257">
        <f t="shared" si="2"/>
        <v>8.147290169964073</v>
      </c>
      <c r="F151" s="212"/>
      <c r="G151" s="212"/>
    </row>
    <row r="152" spans="2:7" s="21" customFormat="1" ht="15">
      <c r="B152" s="1245" t="s">
        <v>763</v>
      </c>
      <c r="C152" s="1239">
        <v>139.86148241999985</v>
      </c>
      <c r="D152" s="1239">
        <v>148.2684424699999</v>
      </c>
      <c r="E152" s="1257">
        <f t="shared" si="2"/>
        <v>6.010918735119808</v>
      </c>
      <c r="F152" s="212"/>
      <c r="G152" s="212"/>
    </row>
    <row r="153" spans="2:7" s="21" customFormat="1" ht="15">
      <c r="B153" s="1245" t="s">
        <v>758</v>
      </c>
      <c r="C153" s="1239">
        <v>11.979943669999999</v>
      </c>
      <c r="D153" s="1239">
        <v>16.10527438</v>
      </c>
      <c r="E153" s="1257">
        <f t="shared" si="2"/>
        <v>34.4353097446576</v>
      </c>
      <c r="F153" s="212"/>
      <c r="G153" s="212"/>
    </row>
    <row r="154" spans="2:7" s="21" customFormat="1" ht="15">
      <c r="B154" s="1246" t="s">
        <v>764</v>
      </c>
      <c r="C154" s="1239">
        <v>5.394476179999998</v>
      </c>
      <c r="D154" s="1239">
        <v>13.87537275</v>
      </c>
      <c r="E154" s="1257">
        <f t="shared" si="2"/>
        <v>157.2144595140284</v>
      </c>
      <c r="F154" s="212"/>
      <c r="G154" s="212"/>
    </row>
    <row r="155" spans="2:7" s="21" customFormat="1" ht="15">
      <c r="B155" s="1244" t="s">
        <v>754</v>
      </c>
      <c r="C155" s="1239">
        <v>5.394476179999998</v>
      </c>
      <c r="D155" s="1239">
        <v>13.87537275</v>
      </c>
      <c r="E155" s="1257">
        <f t="shared" si="2"/>
        <v>157.2144595140284</v>
      </c>
      <c r="F155" s="212"/>
      <c r="G155" s="212"/>
    </row>
    <row r="156" spans="2:7" s="21" customFormat="1" ht="15">
      <c r="B156" s="1246" t="s">
        <v>200</v>
      </c>
      <c r="C156" s="1239">
        <v>12.460430200000003</v>
      </c>
      <c r="D156" s="1239">
        <v>13.583414139999999</v>
      </c>
      <c r="E156" s="1257">
        <f t="shared" si="2"/>
        <v>9.012401032510065</v>
      </c>
      <c r="F156" s="212"/>
      <c r="G156" s="212"/>
    </row>
    <row r="157" spans="2:7" s="21" customFormat="1" ht="15">
      <c r="B157" s="1244" t="s">
        <v>660</v>
      </c>
      <c r="C157" s="1239">
        <v>12.460430200000003</v>
      </c>
      <c r="D157" s="1239">
        <v>13.583414139999999</v>
      </c>
      <c r="E157" s="1257">
        <f t="shared" si="2"/>
        <v>9.012401032510065</v>
      </c>
      <c r="F157" s="212"/>
      <c r="G157" s="212"/>
    </row>
    <row r="158" spans="2:7" s="21" customFormat="1" ht="15">
      <c r="B158" s="1246" t="s">
        <v>201</v>
      </c>
      <c r="C158" s="1239">
        <v>74.52105900000002</v>
      </c>
      <c r="D158" s="1239">
        <v>66.93961267999997</v>
      </c>
      <c r="E158" s="1257">
        <f t="shared" si="2"/>
        <v>-10.173562240976807</v>
      </c>
      <c r="F158" s="212"/>
      <c r="G158" s="212"/>
    </row>
    <row r="159" spans="2:7" s="21" customFormat="1" ht="15">
      <c r="B159" s="1244" t="s">
        <v>661</v>
      </c>
      <c r="C159" s="1239">
        <v>18.232883650000012</v>
      </c>
      <c r="D159" s="1239">
        <v>17.68130095999998</v>
      </c>
      <c r="E159" s="1257">
        <f t="shared" si="2"/>
        <v>-3.025208193000406</v>
      </c>
      <c r="F159" s="212"/>
      <c r="G159" s="212"/>
    </row>
    <row r="160" spans="2:7" s="21" customFormat="1" ht="15">
      <c r="B160" s="1244" t="s">
        <v>662</v>
      </c>
      <c r="C160" s="1239">
        <v>56.28817535000001</v>
      </c>
      <c r="D160" s="1239">
        <v>49.25831171999997</v>
      </c>
      <c r="E160" s="1257">
        <f t="shared" si="2"/>
        <v>-12.489059356229493</v>
      </c>
      <c r="F160" s="212"/>
      <c r="G160" s="212"/>
    </row>
    <row r="161" spans="2:7" s="21" customFormat="1" ht="15">
      <c r="B161" s="1246" t="s">
        <v>202</v>
      </c>
      <c r="C161" s="1239">
        <v>121.31290556000003</v>
      </c>
      <c r="D161" s="1239">
        <v>140.52840061999999</v>
      </c>
      <c r="E161" s="1257">
        <f t="shared" si="2"/>
        <v>15.83961324749259</v>
      </c>
      <c r="F161" s="212"/>
      <c r="G161" s="212"/>
    </row>
    <row r="162" spans="2:7" s="21" customFormat="1" ht="15">
      <c r="B162" s="1244" t="s">
        <v>663</v>
      </c>
      <c r="C162" s="1239">
        <v>115.47281225000002</v>
      </c>
      <c r="D162" s="1239">
        <v>133.31679492999996</v>
      </c>
      <c r="E162" s="1257">
        <f t="shared" si="2"/>
        <v>15.45297315645826</v>
      </c>
      <c r="F162" s="212"/>
      <c r="G162" s="212"/>
    </row>
    <row r="163" spans="2:7" s="21" customFormat="1" ht="15">
      <c r="B163" s="1244" t="s">
        <v>664</v>
      </c>
      <c r="C163" s="1239">
        <v>0.028217</v>
      </c>
      <c r="D163" s="1239">
        <v>0.01013909</v>
      </c>
      <c r="E163" s="1257">
        <f t="shared" si="2"/>
        <v>-64.0674416132119</v>
      </c>
      <c r="F163" s="212"/>
      <c r="G163" s="212"/>
    </row>
    <row r="164" spans="2:7" s="21" customFormat="1" ht="15">
      <c r="B164" s="1244" t="s">
        <v>665</v>
      </c>
      <c r="C164" s="1239">
        <v>5.811876310000005</v>
      </c>
      <c r="D164" s="1239">
        <v>7.2014666</v>
      </c>
      <c r="E164" s="1257">
        <f t="shared" si="2"/>
        <v>23.9094952452626</v>
      </c>
      <c r="F164" s="212"/>
      <c r="G164" s="212"/>
    </row>
    <row r="165" spans="2:7" s="21" customFormat="1" ht="15">
      <c r="B165" s="1247" t="s">
        <v>365</v>
      </c>
      <c r="C165" s="1239">
        <v>54.270269520000014</v>
      </c>
      <c r="D165" s="1239">
        <v>51.578485279999995</v>
      </c>
      <c r="E165" s="1257">
        <f t="shared" si="2"/>
        <v>-4.959961068570006</v>
      </c>
      <c r="F165" s="212"/>
      <c r="G165" s="212"/>
    </row>
    <row r="166" spans="2:7" s="21" customFormat="1" ht="15">
      <c r="B166" s="1245" t="s">
        <v>766</v>
      </c>
      <c r="C166" s="1239">
        <v>44.51547091000002</v>
      </c>
      <c r="D166" s="1239">
        <v>42.52846337999999</v>
      </c>
      <c r="E166" s="1257">
        <f t="shared" si="2"/>
        <v>-4.463633629794228</v>
      </c>
      <c r="F166" s="212"/>
      <c r="G166" s="212"/>
    </row>
    <row r="167" spans="2:7" s="21" customFormat="1" ht="15">
      <c r="B167" s="1244" t="s">
        <v>765</v>
      </c>
      <c r="C167" s="1239">
        <v>9.754798609999996</v>
      </c>
      <c r="D167" s="1239">
        <v>9.050021899999996</v>
      </c>
      <c r="E167" s="1257">
        <f t="shared" si="2"/>
        <v>-7.224923221659429</v>
      </c>
      <c r="F167" s="212"/>
      <c r="G167" s="212"/>
    </row>
    <row r="168" spans="2:7" s="21" customFormat="1" ht="15">
      <c r="B168" s="1248" t="s">
        <v>203</v>
      </c>
      <c r="C168" s="1239">
        <v>7.924096979999999</v>
      </c>
      <c r="D168" s="1239">
        <v>13.93222666</v>
      </c>
      <c r="E168" s="1257">
        <f t="shared" si="2"/>
        <v>75.82100137295393</v>
      </c>
      <c r="F168" s="212"/>
      <c r="G168" s="212"/>
    </row>
    <row r="169" spans="2:7" s="21" customFormat="1" ht="15">
      <c r="B169" s="1245" t="s">
        <v>666</v>
      </c>
      <c r="C169" s="1239">
        <v>2.39259003</v>
      </c>
      <c r="D169" s="1239">
        <v>4.400005289999998</v>
      </c>
      <c r="E169" s="1257">
        <f t="shared" si="2"/>
        <v>83.90134685966231</v>
      </c>
      <c r="F169" s="212"/>
      <c r="G169" s="212"/>
    </row>
    <row r="170" spans="2:7" s="21" customFormat="1" ht="30">
      <c r="B170" s="1244" t="s">
        <v>667</v>
      </c>
      <c r="C170" s="1239">
        <v>3.06005989</v>
      </c>
      <c r="D170" s="1239">
        <v>6.860435660000002</v>
      </c>
      <c r="E170" s="1257">
        <f t="shared" si="2"/>
        <v>124.19285591171887</v>
      </c>
      <c r="F170" s="212"/>
      <c r="G170" s="212"/>
    </row>
    <row r="171" spans="2:7" s="21" customFormat="1" ht="15">
      <c r="B171" s="1244" t="s">
        <v>668</v>
      </c>
      <c r="C171" s="1239">
        <v>1.8725914299999995</v>
      </c>
      <c r="D171" s="1239">
        <v>1.1114034099999999</v>
      </c>
      <c r="E171" s="1257">
        <f t="shared" si="2"/>
        <v>-40.64891079844363</v>
      </c>
      <c r="F171" s="212"/>
      <c r="G171" s="212"/>
    </row>
    <row r="172" spans="2:7" s="21" customFormat="1" ht="15">
      <c r="B172" s="1245" t="s">
        <v>669</v>
      </c>
      <c r="C172" s="1239">
        <v>0.09996003999999999</v>
      </c>
      <c r="D172" s="1239">
        <v>0.5791345499999999</v>
      </c>
      <c r="E172" s="1257">
        <f t="shared" si="2"/>
        <v>479.3660646794459</v>
      </c>
      <c r="F172" s="212"/>
      <c r="G172" s="212"/>
    </row>
    <row r="173" spans="2:7" s="21" customFormat="1" ht="15">
      <c r="B173" s="1245" t="s">
        <v>670</v>
      </c>
      <c r="C173" s="1239">
        <v>0.4988955900000001</v>
      </c>
      <c r="D173" s="1239">
        <v>0.9812477499999998</v>
      </c>
      <c r="E173" s="1257">
        <f t="shared" si="2"/>
        <v>96.683989529753</v>
      </c>
      <c r="F173" s="212"/>
      <c r="G173" s="212"/>
    </row>
    <row r="174" spans="2:7" s="21" customFormat="1" ht="15">
      <c r="B174" s="1246" t="s">
        <v>204</v>
      </c>
      <c r="C174" s="1239">
        <v>110.07971793000002</v>
      </c>
      <c r="D174" s="1239">
        <v>119.36052137000001</v>
      </c>
      <c r="E174" s="1257">
        <f t="shared" si="2"/>
        <v>8.430984030956257</v>
      </c>
      <c r="F174" s="212"/>
      <c r="G174" s="212"/>
    </row>
    <row r="175" spans="2:7" s="21" customFormat="1" ht="15">
      <c r="B175" s="1249" t="s">
        <v>671</v>
      </c>
      <c r="C175" s="1239">
        <v>110.07971793000002</v>
      </c>
      <c r="D175" s="1239">
        <v>119.36052137000001</v>
      </c>
      <c r="E175" s="1257">
        <f aca="true" t="shared" si="3" ref="E175:E238">_xlfn.IFERROR(IF(100*(D175/C175-1)&gt;500,"*",100*(D175/C175-1)),"")</f>
        <v>8.430984030956257</v>
      </c>
      <c r="F175" s="212"/>
      <c r="G175" s="212"/>
    </row>
    <row r="176" spans="2:7" s="21" customFormat="1" ht="15">
      <c r="B176" s="1250" t="s">
        <v>767</v>
      </c>
      <c r="C176" s="1239">
        <v>1.4246895100000003</v>
      </c>
      <c r="D176" s="1239">
        <v>1.7291126899999998</v>
      </c>
      <c r="E176" s="1257">
        <f t="shared" si="3"/>
        <v>21.367685931792924</v>
      </c>
      <c r="F176" s="212"/>
      <c r="G176" s="212"/>
    </row>
    <row r="177" spans="2:7" s="21" customFormat="1" ht="15">
      <c r="B177" s="1244" t="s">
        <v>672</v>
      </c>
      <c r="C177" s="1251">
        <v>1.4246895100000003</v>
      </c>
      <c r="D177" s="1251">
        <v>1.7291126899999998</v>
      </c>
      <c r="E177" s="1257">
        <f t="shared" si="3"/>
        <v>21.367685931792924</v>
      </c>
      <c r="F177" s="212"/>
      <c r="G177" s="212"/>
    </row>
    <row r="178" spans="2:7" s="21" customFormat="1" ht="15">
      <c r="B178" s="1249" t="s">
        <v>673</v>
      </c>
      <c r="C178" s="1239">
        <v>0</v>
      </c>
      <c r="D178" s="1239">
        <v>0</v>
      </c>
      <c r="E178" s="1257">
        <f t="shared" si="3"/>
      </c>
      <c r="F178" s="212"/>
      <c r="G178" s="212"/>
    </row>
    <row r="179" spans="2:7" s="21" customFormat="1" ht="15">
      <c r="B179" s="1250" t="s">
        <v>392</v>
      </c>
      <c r="C179" s="1239">
        <v>856.5552356200002</v>
      </c>
      <c r="D179" s="1239">
        <v>1115.8991404300004</v>
      </c>
      <c r="E179" s="1257">
        <f t="shared" si="3"/>
        <v>30.277545921750093</v>
      </c>
      <c r="F179" s="212"/>
      <c r="G179" s="212"/>
    </row>
    <row r="180" spans="2:7" s="21" customFormat="1" ht="15">
      <c r="B180" s="1249" t="s">
        <v>674</v>
      </c>
      <c r="C180" s="1239">
        <v>188.03356799</v>
      </c>
      <c r="D180" s="1239">
        <v>271.94481929999995</v>
      </c>
      <c r="E180" s="1257">
        <f t="shared" si="3"/>
        <v>44.625676259284994</v>
      </c>
      <c r="F180" s="212"/>
      <c r="G180" s="212"/>
    </row>
    <row r="181" spans="2:7" s="21" customFormat="1" ht="14.25" customHeight="1">
      <c r="B181" s="1249" t="s">
        <v>867</v>
      </c>
      <c r="C181" s="1239">
        <v>668.5216676300001</v>
      </c>
      <c r="D181" s="1239">
        <v>843.9543211300004</v>
      </c>
      <c r="E181" s="1257">
        <f t="shared" si="3"/>
        <v>26.241879956102654</v>
      </c>
      <c r="F181" s="212"/>
      <c r="G181" s="212"/>
    </row>
    <row r="182" spans="2:7" s="21" customFormat="1" ht="15">
      <c r="B182" s="1247" t="s">
        <v>205</v>
      </c>
      <c r="C182" s="1239">
        <v>693.4247541699992</v>
      </c>
      <c r="D182" s="1239">
        <v>850.8290365799995</v>
      </c>
      <c r="E182" s="1257">
        <f t="shared" si="3"/>
        <v>22.699547638504303</v>
      </c>
      <c r="F182" s="212"/>
      <c r="G182" s="212"/>
    </row>
    <row r="183" spans="2:7" s="21" customFormat="1" ht="30">
      <c r="B183" s="1244" t="s">
        <v>675</v>
      </c>
      <c r="C183" s="1239">
        <v>354.78099818999925</v>
      </c>
      <c r="D183" s="1251">
        <v>482.66277420999927</v>
      </c>
      <c r="E183" s="1257">
        <f t="shared" si="3"/>
        <v>36.045272061474456</v>
      </c>
      <c r="F183" s="212"/>
      <c r="G183" s="212"/>
    </row>
    <row r="184" spans="2:7" s="21" customFormat="1" ht="15">
      <c r="B184" s="1245" t="s">
        <v>676</v>
      </c>
      <c r="C184" s="1239">
        <v>326.45405166</v>
      </c>
      <c r="D184" s="1239">
        <v>352.53714353000026</v>
      </c>
      <c r="E184" s="1257">
        <f t="shared" si="3"/>
        <v>7.989820232700207</v>
      </c>
      <c r="F184" s="212"/>
      <c r="G184" s="212"/>
    </row>
    <row r="185" spans="2:7" s="21" customFormat="1" ht="15">
      <c r="B185" s="1245" t="s">
        <v>677</v>
      </c>
      <c r="C185" s="1239">
        <v>12.18970432</v>
      </c>
      <c r="D185" s="1239">
        <v>15.629118839999997</v>
      </c>
      <c r="E185" s="1257">
        <f t="shared" si="3"/>
        <v>28.215733784098852</v>
      </c>
      <c r="F185" s="212"/>
      <c r="G185" s="212"/>
    </row>
    <row r="186" spans="2:7" s="21" customFormat="1" ht="30">
      <c r="B186" s="1245" t="s">
        <v>678</v>
      </c>
      <c r="C186" s="1239">
        <v>117.9846013899999</v>
      </c>
      <c r="D186" s="1239">
        <v>117.73068806000003</v>
      </c>
      <c r="E186" s="1257">
        <f t="shared" si="3"/>
        <v>-0.21520887218201556</v>
      </c>
      <c r="F186" s="212"/>
      <c r="G186" s="212"/>
    </row>
    <row r="187" spans="2:7" s="21" customFormat="1" ht="15">
      <c r="B187" s="1243" t="s">
        <v>768</v>
      </c>
      <c r="C187" s="1239">
        <v>117.9846013899999</v>
      </c>
      <c r="D187" s="1239">
        <v>117.73068806000003</v>
      </c>
      <c r="E187" s="1257">
        <f t="shared" si="3"/>
        <v>-0.21520887218201556</v>
      </c>
      <c r="F187" s="212"/>
      <c r="G187" s="212"/>
    </row>
    <row r="188" spans="2:7" s="21" customFormat="1" ht="15">
      <c r="B188" s="1243" t="s">
        <v>679</v>
      </c>
      <c r="C188" s="1239">
        <v>169.72352554000005</v>
      </c>
      <c r="D188" s="1239">
        <v>201.31345238999998</v>
      </c>
      <c r="E188" s="1257">
        <f t="shared" si="3"/>
        <v>18.612579929324458</v>
      </c>
      <c r="F188" s="212"/>
      <c r="G188" s="212"/>
    </row>
    <row r="189" spans="2:7" s="21" customFormat="1" ht="15">
      <c r="B189" s="1245" t="s">
        <v>680</v>
      </c>
      <c r="C189" s="1239">
        <v>15.493542639999998</v>
      </c>
      <c r="D189" s="1239">
        <v>23.943864350000002</v>
      </c>
      <c r="E189" s="1257">
        <f t="shared" si="3"/>
        <v>54.54092654176868</v>
      </c>
      <c r="F189" s="212"/>
      <c r="G189" s="212"/>
    </row>
    <row r="190" spans="2:7" s="21" customFormat="1" ht="15">
      <c r="B190" s="1245" t="s">
        <v>681</v>
      </c>
      <c r="C190" s="1239">
        <v>154.22998290000007</v>
      </c>
      <c r="D190" s="1239">
        <v>177.36958803999997</v>
      </c>
      <c r="E190" s="1257">
        <f t="shared" si="3"/>
        <v>15.00331174581222</v>
      </c>
      <c r="F190" s="212"/>
      <c r="G190" s="212"/>
    </row>
    <row r="191" spans="2:7" s="21" customFormat="1" ht="15">
      <c r="B191" s="1243" t="s">
        <v>769</v>
      </c>
      <c r="C191" s="1239">
        <v>95.8459791</v>
      </c>
      <c r="D191" s="1239">
        <v>107.49952780000002</v>
      </c>
      <c r="E191" s="1257">
        <f t="shared" si="3"/>
        <v>12.158620329645142</v>
      </c>
      <c r="F191" s="212"/>
      <c r="G191" s="212"/>
    </row>
    <row r="192" spans="2:7" s="21" customFormat="1" ht="15">
      <c r="B192" s="1245" t="s">
        <v>770</v>
      </c>
      <c r="C192" s="1239">
        <v>50.958045170000005</v>
      </c>
      <c r="D192" s="1239">
        <v>59.07790526</v>
      </c>
      <c r="E192" s="1257">
        <f t="shared" si="3"/>
        <v>15.934402630461019</v>
      </c>
      <c r="F192" s="212"/>
      <c r="G192" s="212"/>
    </row>
    <row r="193" spans="2:7" s="21" customFormat="1" ht="15">
      <c r="B193" s="1245" t="s">
        <v>771</v>
      </c>
      <c r="C193" s="1239">
        <v>44.88793392999999</v>
      </c>
      <c r="D193" s="1239">
        <v>48.42162254000002</v>
      </c>
      <c r="E193" s="1257">
        <f t="shared" si="3"/>
        <v>7.872246059510357</v>
      </c>
      <c r="F193" s="212"/>
      <c r="G193" s="212"/>
    </row>
    <row r="194" spans="2:7" s="21" customFormat="1" ht="15">
      <c r="B194" s="1245" t="s">
        <v>206</v>
      </c>
      <c r="C194" s="1239">
        <v>807.86773848</v>
      </c>
      <c r="D194" s="1239">
        <v>773.9909609299999</v>
      </c>
      <c r="E194" s="1257">
        <f t="shared" si="3"/>
        <v>-4.193356899452261</v>
      </c>
      <c r="F194" s="212"/>
      <c r="G194" s="212"/>
    </row>
    <row r="195" spans="2:7" s="21" customFormat="1" ht="15">
      <c r="B195" s="1243" t="s">
        <v>682</v>
      </c>
      <c r="C195" s="1239">
        <v>79.36713600999998</v>
      </c>
      <c r="D195" s="1239">
        <v>200.71026335999997</v>
      </c>
      <c r="E195" s="1257">
        <f t="shared" si="3"/>
        <v>152.8883785534496</v>
      </c>
      <c r="F195" s="212"/>
      <c r="G195" s="212"/>
    </row>
    <row r="196" spans="2:7" s="21" customFormat="1" ht="15">
      <c r="B196" s="1245" t="s">
        <v>683</v>
      </c>
      <c r="C196" s="1239">
        <v>635.5960087899999</v>
      </c>
      <c r="D196" s="1239">
        <v>446.0628303000001</v>
      </c>
      <c r="E196" s="1257">
        <f t="shared" si="3"/>
        <v>-29.819755924965442</v>
      </c>
      <c r="F196" s="212"/>
      <c r="G196" s="212"/>
    </row>
    <row r="197" spans="2:7" s="21" customFormat="1" ht="15">
      <c r="B197" s="1245" t="s">
        <v>684</v>
      </c>
      <c r="C197" s="1239">
        <v>92.90459368000005</v>
      </c>
      <c r="D197" s="1239">
        <v>127.21786726999996</v>
      </c>
      <c r="E197" s="1257">
        <f t="shared" si="3"/>
        <v>36.93388263252979</v>
      </c>
      <c r="F197" s="212"/>
      <c r="G197" s="212"/>
    </row>
    <row r="198" spans="2:7" s="21" customFormat="1" ht="15">
      <c r="B198" s="1243" t="s">
        <v>207</v>
      </c>
      <c r="C198" s="1239">
        <v>99.21863984000002</v>
      </c>
      <c r="D198" s="1239">
        <v>105.90124463000004</v>
      </c>
      <c r="E198" s="1257">
        <f t="shared" si="3"/>
        <v>6.7352312033065465</v>
      </c>
      <c r="F198" s="212"/>
      <c r="G198" s="212"/>
    </row>
    <row r="199" spans="2:7" s="21" customFormat="1" ht="15">
      <c r="B199" s="1245" t="s">
        <v>685</v>
      </c>
      <c r="C199" s="1239">
        <v>49.38465665000001</v>
      </c>
      <c r="D199" s="1239">
        <v>53.83173296999999</v>
      </c>
      <c r="E199" s="1257">
        <f t="shared" si="3"/>
        <v>9.00497567800742</v>
      </c>
      <c r="F199" s="212"/>
      <c r="G199" s="212"/>
    </row>
    <row r="200" spans="2:7" s="21" customFormat="1" ht="15">
      <c r="B200" s="1245" t="s">
        <v>686</v>
      </c>
      <c r="C200" s="1239">
        <v>1.84592519</v>
      </c>
      <c r="D200" s="1239">
        <v>2.1864003700000003</v>
      </c>
      <c r="E200" s="1257">
        <f t="shared" si="3"/>
        <v>18.444690058105785</v>
      </c>
      <c r="F200" s="212"/>
      <c r="G200" s="212"/>
    </row>
    <row r="201" spans="2:7" s="21" customFormat="1" ht="30">
      <c r="B201" s="1245" t="s">
        <v>687</v>
      </c>
      <c r="C201" s="1239">
        <v>47.98805800000001</v>
      </c>
      <c r="D201" s="1239">
        <v>49.88311129000003</v>
      </c>
      <c r="E201" s="1257">
        <f t="shared" si="3"/>
        <v>3.9490101683214984</v>
      </c>
      <c r="F201" s="212"/>
      <c r="G201" s="212"/>
    </row>
    <row r="202" spans="2:7" s="21" customFormat="1" ht="15">
      <c r="B202" s="1243" t="s">
        <v>772</v>
      </c>
      <c r="C202" s="1239">
        <v>39.96833332</v>
      </c>
      <c r="D202" s="1239">
        <v>42.97653103000001</v>
      </c>
      <c r="E202" s="1257">
        <f t="shared" si="3"/>
        <v>7.526452719244925</v>
      </c>
      <c r="F202" s="212"/>
      <c r="G202" s="212"/>
    </row>
    <row r="203" spans="2:7" s="21" customFormat="1" ht="15">
      <c r="B203" s="1245" t="s">
        <v>688</v>
      </c>
      <c r="C203" s="1239">
        <v>9.731023710000002</v>
      </c>
      <c r="D203" s="1239">
        <v>9.746224700000004</v>
      </c>
      <c r="E203" s="1257">
        <f t="shared" si="3"/>
        <v>0.1562116222610932</v>
      </c>
      <c r="F203" s="212"/>
      <c r="G203" s="212"/>
    </row>
    <row r="204" spans="2:7" s="21" customFormat="1" ht="15">
      <c r="B204" s="1245" t="s">
        <v>689</v>
      </c>
      <c r="C204" s="1239">
        <v>4.158540959999999</v>
      </c>
      <c r="D204" s="1239">
        <v>3.77204288</v>
      </c>
      <c r="E204" s="1257">
        <f t="shared" si="3"/>
        <v>-9.294078950228712</v>
      </c>
      <c r="F204" s="212"/>
      <c r="G204" s="212"/>
    </row>
    <row r="205" spans="2:7" s="21" customFormat="1" ht="15">
      <c r="B205" s="1245" t="s">
        <v>690</v>
      </c>
      <c r="C205" s="1239">
        <v>9.631352640000001</v>
      </c>
      <c r="D205" s="1239">
        <v>12.36338604</v>
      </c>
      <c r="E205" s="1257">
        <f t="shared" si="3"/>
        <v>28.366040598010933</v>
      </c>
      <c r="F205" s="212"/>
      <c r="G205" s="212"/>
    </row>
    <row r="206" spans="2:7" s="21" customFormat="1" ht="15">
      <c r="B206" s="1245" t="s">
        <v>691</v>
      </c>
      <c r="C206" s="1239">
        <v>1.36769689</v>
      </c>
      <c r="D206" s="1239">
        <v>1.2404807700000005</v>
      </c>
      <c r="E206" s="1257">
        <f t="shared" si="3"/>
        <v>-9.301484921852786</v>
      </c>
      <c r="F206" s="212"/>
      <c r="G206" s="212"/>
    </row>
    <row r="207" spans="2:7" s="21" customFormat="1" ht="15">
      <c r="B207" s="1245" t="s">
        <v>692</v>
      </c>
      <c r="C207" s="1239">
        <v>12.195653000000002</v>
      </c>
      <c r="D207" s="1239">
        <v>11.962699280000004</v>
      </c>
      <c r="E207" s="1257">
        <f t="shared" si="3"/>
        <v>-1.9101373251600218</v>
      </c>
      <c r="F207" s="212"/>
      <c r="G207" s="212"/>
    </row>
    <row r="208" spans="2:7" s="21" customFormat="1" ht="15">
      <c r="B208" s="1245" t="s">
        <v>693</v>
      </c>
      <c r="C208" s="1239">
        <v>2.19751752</v>
      </c>
      <c r="D208" s="1239">
        <v>1.4380553500000002</v>
      </c>
      <c r="E208" s="1257">
        <f t="shared" si="3"/>
        <v>-34.56000523718236</v>
      </c>
      <c r="F208" s="212"/>
      <c r="G208" s="212"/>
    </row>
    <row r="209" spans="2:7" s="21" customFormat="1" ht="15">
      <c r="B209" s="1245" t="s">
        <v>694</v>
      </c>
      <c r="C209" s="1239">
        <v>0.2900587499999999</v>
      </c>
      <c r="D209" s="1239">
        <v>1.8593027500000001</v>
      </c>
      <c r="E209" s="1257" t="str">
        <f t="shared" si="3"/>
        <v>*</v>
      </c>
      <c r="F209" s="212"/>
      <c r="G209" s="212"/>
    </row>
    <row r="210" spans="2:7" s="21" customFormat="1" ht="15">
      <c r="B210" s="1245" t="s">
        <v>695</v>
      </c>
      <c r="C210" s="1239">
        <v>0.3964898499999999</v>
      </c>
      <c r="D210" s="1239">
        <v>0.5943392599999998</v>
      </c>
      <c r="E210" s="1257">
        <f t="shared" si="3"/>
        <v>49.90024587010233</v>
      </c>
      <c r="F210" s="212"/>
      <c r="G210" s="212"/>
    </row>
    <row r="211" spans="2:7" s="21" customFormat="1" ht="15">
      <c r="B211" s="1243" t="s">
        <v>208</v>
      </c>
      <c r="C211" s="1239">
        <v>131.72077171</v>
      </c>
      <c r="D211" s="1239">
        <v>142.97617629999993</v>
      </c>
      <c r="E211" s="1257">
        <f t="shared" si="3"/>
        <v>8.544897242767547</v>
      </c>
      <c r="F211" s="212"/>
      <c r="G211" s="212"/>
    </row>
    <row r="212" spans="2:7" s="21" customFormat="1" ht="30">
      <c r="B212" s="1245" t="s">
        <v>696</v>
      </c>
      <c r="C212" s="1239">
        <v>38.77382247999998</v>
      </c>
      <c r="D212" s="1239">
        <v>46.42327031</v>
      </c>
      <c r="E212" s="1257">
        <f t="shared" si="3"/>
        <v>19.728382039056648</v>
      </c>
      <c r="F212" s="212"/>
      <c r="G212" s="212"/>
    </row>
    <row r="213" spans="2:7" s="21" customFormat="1" ht="15">
      <c r="B213" s="1245" t="s">
        <v>697</v>
      </c>
      <c r="C213" s="1239">
        <v>29.92289892999999</v>
      </c>
      <c r="D213" s="1239">
        <v>35.59865227999995</v>
      </c>
      <c r="E213" s="1257">
        <f t="shared" si="3"/>
        <v>18.967926079881202</v>
      </c>
      <c r="F213" s="212"/>
      <c r="G213" s="212"/>
    </row>
    <row r="214" spans="2:7" s="21" customFormat="1" ht="15">
      <c r="B214" s="1249" t="s">
        <v>698</v>
      </c>
      <c r="C214" s="1239">
        <v>17.139288469999997</v>
      </c>
      <c r="D214" s="1239">
        <v>17.82677339</v>
      </c>
      <c r="E214" s="1257">
        <f t="shared" si="3"/>
        <v>4.011163714312604</v>
      </c>
      <c r="F214" s="212"/>
      <c r="G214" s="212"/>
    </row>
    <row r="215" spans="2:7" s="21" customFormat="1" ht="15">
      <c r="B215" s="1249" t="s">
        <v>699</v>
      </c>
      <c r="C215" s="1239">
        <v>6.60496576</v>
      </c>
      <c r="D215" s="1239">
        <v>8.607842960000001</v>
      </c>
      <c r="E215" s="1257">
        <f t="shared" si="3"/>
        <v>30.323808976111955</v>
      </c>
      <c r="F215" s="212"/>
      <c r="G215" s="212"/>
    </row>
    <row r="216" spans="2:7" s="21" customFormat="1" ht="15">
      <c r="B216" s="1249" t="s">
        <v>700</v>
      </c>
      <c r="C216" s="1239">
        <v>33.65092863000002</v>
      </c>
      <c r="D216" s="1239">
        <v>30.74028433</v>
      </c>
      <c r="E216" s="1257">
        <f t="shared" si="3"/>
        <v>-8.649521479788103</v>
      </c>
      <c r="F216" s="212"/>
      <c r="G216" s="212"/>
    </row>
    <row r="217" spans="2:7" s="21" customFormat="1" ht="15">
      <c r="B217" s="1252" t="s">
        <v>278</v>
      </c>
      <c r="C217" s="1251">
        <v>5.628867439999999</v>
      </c>
      <c r="D217" s="1251">
        <v>3.7793530299999993</v>
      </c>
      <c r="E217" s="1257">
        <f t="shared" si="3"/>
        <v>-32.85766505810626</v>
      </c>
      <c r="F217" s="212"/>
      <c r="G217" s="212"/>
    </row>
    <row r="218" spans="2:7" s="21" customFormat="1" ht="15">
      <c r="B218" s="1249" t="s">
        <v>701</v>
      </c>
      <c r="C218" s="1239">
        <v>99.20022188</v>
      </c>
      <c r="D218" s="1239">
        <v>94.34004564999994</v>
      </c>
      <c r="E218" s="1257">
        <f t="shared" si="3"/>
        <v>-4.899360241229401</v>
      </c>
      <c r="F218" s="212"/>
      <c r="G218" s="212"/>
    </row>
    <row r="219" spans="2:7" s="21" customFormat="1" ht="15">
      <c r="B219" s="1249" t="s">
        <v>702</v>
      </c>
      <c r="C219" s="1239">
        <v>56.661579200000006</v>
      </c>
      <c r="D219" s="1239">
        <v>54.72352008999996</v>
      </c>
      <c r="E219" s="1257">
        <f t="shared" si="3"/>
        <v>-3.4204113922755686</v>
      </c>
      <c r="F219" s="212"/>
      <c r="G219" s="212"/>
    </row>
    <row r="220" spans="2:7" s="21" customFormat="1" ht="15">
      <c r="B220" s="1249" t="s">
        <v>703</v>
      </c>
      <c r="C220" s="1239">
        <v>42.53864267999999</v>
      </c>
      <c r="D220" s="1239">
        <v>39.61652555999998</v>
      </c>
      <c r="E220" s="1257">
        <f t="shared" si="3"/>
        <v>-6.869323833348062</v>
      </c>
      <c r="F220" s="212"/>
      <c r="G220" s="212"/>
    </row>
    <row r="221" spans="2:7" s="21" customFormat="1" ht="15">
      <c r="B221" s="1250" t="s">
        <v>209</v>
      </c>
      <c r="C221" s="1239">
        <v>117.37595907</v>
      </c>
      <c r="D221" s="1239">
        <v>213.05209671</v>
      </c>
      <c r="E221" s="1257">
        <f t="shared" si="3"/>
        <v>81.51255026844231</v>
      </c>
      <c r="F221" s="212"/>
      <c r="G221" s="212"/>
    </row>
    <row r="222" spans="2:7" s="21" customFormat="1" ht="15">
      <c r="B222" s="1249" t="s">
        <v>704</v>
      </c>
      <c r="C222" s="1239">
        <v>96.72277079999999</v>
      </c>
      <c r="D222" s="1239">
        <v>183.01765160000002</v>
      </c>
      <c r="E222" s="1257">
        <f t="shared" si="3"/>
        <v>89.21878486963281</v>
      </c>
      <c r="F222" s="212"/>
      <c r="G222" s="212"/>
    </row>
    <row r="223" spans="2:7" s="21" customFormat="1" ht="15">
      <c r="B223" s="1249" t="s">
        <v>705</v>
      </c>
      <c r="C223" s="1239">
        <v>0.91722051</v>
      </c>
      <c r="D223" s="1239">
        <v>9.54907024</v>
      </c>
      <c r="E223" s="1257" t="str">
        <f t="shared" si="3"/>
        <v>*</v>
      </c>
      <c r="F223" s="212"/>
      <c r="G223" s="212"/>
    </row>
    <row r="224" spans="2:7" s="21" customFormat="1" ht="15">
      <c r="B224" s="1249" t="s">
        <v>706</v>
      </c>
      <c r="C224" s="1239">
        <v>19.73596776</v>
      </c>
      <c r="D224" s="1239">
        <v>20.485374869999994</v>
      </c>
      <c r="E224" s="1257">
        <f t="shared" si="3"/>
        <v>3.797164238983286</v>
      </c>
      <c r="F224" s="212"/>
      <c r="G224" s="212"/>
    </row>
    <row r="225" spans="2:7" s="21" customFormat="1" ht="15">
      <c r="B225" s="1250" t="s">
        <v>707</v>
      </c>
      <c r="C225" s="1239">
        <v>22.541300930000002</v>
      </c>
      <c r="D225" s="1239">
        <v>28.359483229999995</v>
      </c>
      <c r="E225" s="1257">
        <f t="shared" si="3"/>
        <v>25.81120902501519</v>
      </c>
      <c r="F225" s="212"/>
      <c r="G225" s="212"/>
    </row>
    <row r="226" spans="2:7" s="21" customFormat="1" ht="15">
      <c r="B226" s="1249" t="s">
        <v>708</v>
      </c>
      <c r="C226" s="1239">
        <v>1.43823631</v>
      </c>
      <c r="D226" s="1239">
        <v>6.19918954</v>
      </c>
      <c r="E226" s="1257">
        <f t="shared" si="3"/>
        <v>331.02718912721656</v>
      </c>
      <c r="F226" s="212"/>
      <c r="G226" s="212"/>
    </row>
    <row r="227" spans="2:7" s="21" customFormat="1" ht="15">
      <c r="B227" s="1249" t="s">
        <v>709</v>
      </c>
      <c r="C227" s="1239">
        <v>3.147425680000001</v>
      </c>
      <c r="D227" s="1239">
        <v>4.574190539999998</v>
      </c>
      <c r="E227" s="1257">
        <f t="shared" si="3"/>
        <v>45.33116918585976</v>
      </c>
      <c r="F227" s="212"/>
      <c r="G227" s="212"/>
    </row>
    <row r="228" spans="2:7" s="21" customFormat="1" ht="15">
      <c r="B228" s="1249" t="s">
        <v>710</v>
      </c>
      <c r="C228" s="1239">
        <v>15.0129213</v>
      </c>
      <c r="D228" s="1239">
        <v>13.473254669999994</v>
      </c>
      <c r="E228" s="1257">
        <f t="shared" si="3"/>
        <v>-10.255609812595278</v>
      </c>
      <c r="F228" s="212"/>
      <c r="G228" s="212"/>
    </row>
    <row r="229" spans="2:7" s="21" customFormat="1" ht="15">
      <c r="B229" s="1249" t="s">
        <v>711</v>
      </c>
      <c r="C229" s="1239">
        <v>1E-36</v>
      </c>
      <c r="D229" s="1239">
        <v>0.11740647</v>
      </c>
      <c r="E229" s="1257" t="str">
        <f t="shared" si="3"/>
        <v>*</v>
      </c>
      <c r="F229" s="212"/>
      <c r="G229" s="212"/>
    </row>
    <row r="230" spans="2:7" s="21" customFormat="1" ht="15">
      <c r="B230" s="1249" t="s">
        <v>712</v>
      </c>
      <c r="C230" s="1239">
        <v>2.9427176399999997</v>
      </c>
      <c r="D230" s="1239">
        <v>3.995442009999999</v>
      </c>
      <c r="E230" s="1257">
        <f t="shared" si="3"/>
        <v>35.77388315108614</v>
      </c>
      <c r="F230" s="212"/>
      <c r="G230" s="212"/>
    </row>
    <row r="231" spans="2:7" s="21" customFormat="1" ht="15">
      <c r="B231" s="1250" t="s">
        <v>713</v>
      </c>
      <c r="C231" s="1239">
        <v>17.285853839999994</v>
      </c>
      <c r="D231" s="1239">
        <v>21.946215719999994</v>
      </c>
      <c r="E231" s="1257">
        <f t="shared" si="3"/>
        <v>26.96055354359055</v>
      </c>
      <c r="F231" s="212"/>
      <c r="G231" s="212"/>
    </row>
    <row r="232" spans="2:7" s="21" customFormat="1" ht="15">
      <c r="B232" s="1249" t="s">
        <v>868</v>
      </c>
      <c r="C232" s="1239">
        <v>17.2357265</v>
      </c>
      <c r="D232" s="1239">
        <v>21.914612409999993</v>
      </c>
      <c r="E232" s="1257">
        <f t="shared" si="3"/>
        <v>27.14643859079566</v>
      </c>
      <c r="F232" s="212"/>
      <c r="G232" s="212"/>
    </row>
    <row r="233" spans="2:7" s="21" customFormat="1" ht="15" customHeight="1">
      <c r="B233" s="1253" t="s">
        <v>714</v>
      </c>
      <c r="C233" s="1239">
        <v>0.05012734000000001</v>
      </c>
      <c r="D233" s="1239">
        <v>0.03160331</v>
      </c>
      <c r="E233" s="1257">
        <f t="shared" si="3"/>
        <v>-36.95394569111389</v>
      </c>
      <c r="F233" s="212"/>
      <c r="G233" s="212"/>
    </row>
    <row r="234" spans="2:7" s="21" customFormat="1" ht="15" customHeight="1">
      <c r="B234" s="1287" t="s">
        <v>715</v>
      </c>
      <c r="C234" s="1239">
        <v>80.41334253</v>
      </c>
      <c r="D234" s="1239">
        <v>89.86256845999999</v>
      </c>
      <c r="E234" s="1257">
        <f t="shared" si="3"/>
        <v>11.750818499398585</v>
      </c>
      <c r="F234" s="212"/>
      <c r="G234" s="212"/>
    </row>
    <row r="235" spans="2:7" s="21" customFormat="1" ht="15" customHeight="1">
      <c r="B235" s="1253" t="s">
        <v>716</v>
      </c>
      <c r="C235" s="1239">
        <v>46.62373355999998</v>
      </c>
      <c r="D235" s="1239">
        <v>48.740179189999985</v>
      </c>
      <c r="E235" s="1257">
        <f t="shared" si="3"/>
        <v>4.539416877192726</v>
      </c>
      <c r="F235" s="212"/>
      <c r="G235" s="212"/>
    </row>
    <row r="236" spans="2:7" s="21" customFormat="1" ht="15" customHeight="1">
      <c r="B236" s="1253" t="s">
        <v>717</v>
      </c>
      <c r="C236" s="1239">
        <v>0.14992399000000003</v>
      </c>
      <c r="D236" s="1239">
        <v>0.34158238</v>
      </c>
      <c r="E236" s="1257">
        <f t="shared" si="3"/>
        <v>127.83703928904235</v>
      </c>
      <c r="F236" s="212"/>
      <c r="G236" s="212"/>
    </row>
    <row r="237" spans="2:7" s="21" customFormat="1" ht="15" customHeight="1">
      <c r="B237" s="1253" t="s">
        <v>718</v>
      </c>
      <c r="C237" s="1239">
        <v>0.23148133000000004</v>
      </c>
      <c r="D237" s="1239">
        <v>0.22425727</v>
      </c>
      <c r="E237" s="1257">
        <f t="shared" si="3"/>
        <v>-3.12079596224889</v>
      </c>
      <c r="F237" s="212"/>
      <c r="G237" s="212"/>
    </row>
    <row r="238" spans="2:7" s="21" customFormat="1" ht="15" customHeight="1">
      <c r="B238" s="1253" t="s">
        <v>719</v>
      </c>
      <c r="C238" s="1239">
        <v>5.411217130000002</v>
      </c>
      <c r="D238" s="1239">
        <v>10.930631280000005</v>
      </c>
      <c r="E238" s="1257">
        <f t="shared" si="3"/>
        <v>101.99949507478001</v>
      </c>
      <c r="F238" s="212"/>
      <c r="G238" s="212"/>
    </row>
    <row r="239" spans="2:7" s="21" customFormat="1" ht="15" customHeight="1">
      <c r="B239" s="1253" t="s">
        <v>720</v>
      </c>
      <c r="C239" s="1239">
        <v>13.430969819999998</v>
      </c>
      <c r="D239" s="1239">
        <v>14.594691300000006</v>
      </c>
      <c r="E239" s="1257">
        <f>_xlfn.IFERROR(IF(100*(D239/C239-1)&gt;500,"*",100*(D239/C239-1)),"")</f>
        <v>8.66446351675303</v>
      </c>
      <c r="F239" s="212"/>
      <c r="G239" s="212"/>
    </row>
    <row r="240" spans="2:7" s="21" customFormat="1" ht="15" customHeight="1">
      <c r="B240" s="1253" t="s">
        <v>721</v>
      </c>
      <c r="C240" s="1239">
        <v>14.5660167</v>
      </c>
      <c r="D240" s="1239">
        <v>15.031227040000003</v>
      </c>
      <c r="E240" s="1257">
        <f>_xlfn.IFERROR(IF(100*(D240/C240-1)&gt;500,"*",100*(D240/C240-1)),"")</f>
        <v>3.19380616939704</v>
      </c>
      <c r="F240" s="212"/>
      <c r="G240" s="212"/>
    </row>
    <row r="241" spans="2:7" s="21" customFormat="1" ht="15" customHeight="1">
      <c r="B241" s="1287" t="s">
        <v>722</v>
      </c>
      <c r="C241" s="1239">
        <v>0</v>
      </c>
      <c r="D241" s="1239">
        <v>0</v>
      </c>
      <c r="E241" s="1257">
        <f>_xlfn.IFERROR(IF(100*(D241/C241-1)&gt;500,"*",100*(D241/C241-1)),"")</f>
      </c>
      <c r="F241" s="212"/>
      <c r="G241" s="212"/>
    </row>
    <row r="242" spans="2:7" s="21" customFormat="1" ht="15" customHeight="1">
      <c r="B242" s="1253" t="s">
        <v>723</v>
      </c>
      <c r="C242" s="1239">
        <v>0</v>
      </c>
      <c r="D242" s="1239">
        <v>0</v>
      </c>
      <c r="E242" s="1257">
        <f>_xlfn.IFERROR(IF(100*(D242/C242-1)&gt;500,"*",100*(D242/C242-1)),"")</f>
      </c>
      <c r="F242" s="212"/>
      <c r="G242" s="212"/>
    </row>
    <row r="243" spans="2:7" ht="12.75" customHeight="1" thickBot="1">
      <c r="B243" s="1254" t="s">
        <v>724</v>
      </c>
      <c r="C243" s="1255">
        <v>0</v>
      </c>
      <c r="D243" s="1255">
        <v>0</v>
      </c>
      <c r="E243" s="1258">
        <f>_xlfn.IFERROR(IF(100*(D243/C243-1)&gt;500,"*",100*(D243/C243-1)),"")</f>
      </c>
      <c r="F243" s="212"/>
      <c r="G243" s="212"/>
    </row>
    <row r="244" spans="2:6" ht="15.75" customHeight="1" hidden="1" thickBot="1">
      <c r="B244" s="1231" t="s">
        <v>715</v>
      </c>
      <c r="C244" s="1232"/>
      <c r="D244" s="1232"/>
      <c r="E244" s="1233" t="str">
        <f>_xlfn.IFERROR(100*((D244/C244)-1),"-")</f>
        <v>-</v>
      </c>
      <c r="F244" s="8"/>
    </row>
    <row r="245" spans="2:4" ht="15.75" customHeight="1">
      <c r="B245" s="40"/>
      <c r="C245" s="8"/>
      <c r="D245" s="778"/>
    </row>
    <row r="246" spans="2:7" ht="18.75">
      <c r="B246" s="1420" t="s">
        <v>268</v>
      </c>
      <c r="C246" s="1420"/>
      <c r="D246" s="1420"/>
      <c r="E246" s="1420"/>
      <c r="F246" s="435"/>
      <c r="G246" s="435"/>
    </row>
    <row r="247" spans="2:7" ht="19.5" thickBot="1">
      <c r="B247" s="440"/>
      <c r="C247" s="441"/>
      <c r="D247" s="441"/>
      <c r="E247" s="441"/>
      <c r="F247" s="441"/>
      <c r="G247" s="441"/>
    </row>
    <row r="248" spans="2:7" ht="18.75">
      <c r="B248" s="442"/>
      <c r="C248" s="443" t="s">
        <v>218</v>
      </c>
      <c r="D248" s="444" t="s">
        <v>230</v>
      </c>
      <c r="E248" s="445" t="s">
        <v>248</v>
      </c>
      <c r="F248" s="446"/>
      <c r="G248" s="446"/>
    </row>
    <row r="249" spans="2:7" ht="15">
      <c r="B249" s="447">
        <v>2000</v>
      </c>
      <c r="C249" s="448">
        <v>13158.400847000003</v>
      </c>
      <c r="D249" s="449">
        <v>6947.124625</v>
      </c>
      <c r="E249" s="450">
        <v>6211.276222</v>
      </c>
      <c r="F249" s="441"/>
      <c r="G249" s="441"/>
    </row>
    <row r="250" spans="2:7" ht="15">
      <c r="B250" s="447">
        <v>2001</v>
      </c>
      <c r="C250" s="448">
        <v>12329.896346</v>
      </c>
      <c r="D250" s="449">
        <v>5481.148992</v>
      </c>
      <c r="E250" s="450">
        <v>6848.747353999999</v>
      </c>
      <c r="F250" s="441"/>
      <c r="G250" s="441"/>
    </row>
    <row r="251" spans="2:7" ht="15">
      <c r="B251" s="447">
        <v>2002</v>
      </c>
      <c r="C251" s="448">
        <v>11975.423891999997</v>
      </c>
      <c r="D251" s="449">
        <v>5309.450595</v>
      </c>
      <c r="E251" s="450">
        <v>6665.9732970000005</v>
      </c>
      <c r="F251" s="441"/>
      <c r="G251" s="441"/>
    </row>
    <row r="252" spans="2:7" ht="15">
      <c r="B252" s="447">
        <v>2003</v>
      </c>
      <c r="C252" s="448">
        <v>13128.524194000001</v>
      </c>
      <c r="D252" s="449">
        <v>6030.825019</v>
      </c>
      <c r="E252" s="450">
        <v>7097.699175000002</v>
      </c>
      <c r="F252" s="441"/>
      <c r="G252" s="441"/>
    </row>
    <row r="253" spans="2:7" ht="15">
      <c r="B253" s="447">
        <v>2004</v>
      </c>
      <c r="C253" s="448">
        <v>16788.32783954</v>
      </c>
      <c r="D253" s="449">
        <v>7679.40362718</v>
      </c>
      <c r="E253" s="450">
        <v>9108.92421236</v>
      </c>
      <c r="F253" s="441"/>
      <c r="G253" s="441"/>
    </row>
    <row r="254" spans="2:7" ht="15">
      <c r="B254" s="447">
        <v>2005</v>
      </c>
      <c r="C254" s="448">
        <v>21190.438734930005</v>
      </c>
      <c r="D254" s="449">
        <v>10365.589245690002</v>
      </c>
      <c r="E254" s="450">
        <v>10824.849489239998</v>
      </c>
      <c r="F254" s="441"/>
      <c r="G254" s="441"/>
    </row>
    <row r="255" spans="2:7" ht="15">
      <c r="B255" s="451">
        <v>2006</v>
      </c>
      <c r="C255" s="452">
        <v>24390.97510271</v>
      </c>
      <c r="D255" s="453">
        <v>11809.50684134</v>
      </c>
      <c r="E255" s="454">
        <v>12581.46826137</v>
      </c>
      <c r="F255" s="441"/>
      <c r="G255" s="441"/>
    </row>
    <row r="256" spans="2:7" ht="15">
      <c r="B256" s="451">
        <v>2007</v>
      </c>
      <c r="C256" s="452">
        <v>29991.33199992</v>
      </c>
      <c r="D256" s="453">
        <v>14207.020885279999</v>
      </c>
      <c r="E256" s="454">
        <v>15784.311114640002</v>
      </c>
      <c r="F256" s="441"/>
      <c r="G256" s="441"/>
    </row>
    <row r="257" spans="2:7" ht="15">
      <c r="B257" s="451">
        <v>2008</v>
      </c>
      <c r="C257" s="452">
        <v>37625.882065089994</v>
      </c>
      <c r="D257" s="453">
        <v>20002.810338620002</v>
      </c>
      <c r="E257" s="454">
        <v>17623.071726469996</v>
      </c>
      <c r="F257" s="441"/>
      <c r="G257" s="441"/>
    </row>
    <row r="258" spans="2:7" ht="15">
      <c r="B258" s="451">
        <v>2009</v>
      </c>
      <c r="C258" s="452">
        <v>32846.326710189984</v>
      </c>
      <c r="D258" s="453">
        <v>17952.51876742</v>
      </c>
      <c r="E258" s="454">
        <v>14893.807942770001</v>
      </c>
      <c r="F258" s="441"/>
      <c r="G258" s="441"/>
    </row>
    <row r="259" spans="2:7" ht="15">
      <c r="B259" s="451">
        <v>2010</v>
      </c>
      <c r="C259" s="452">
        <v>39713.33640044008</v>
      </c>
      <c r="D259" s="453">
        <v>25367.704255899993</v>
      </c>
      <c r="E259" s="454">
        <v>14345.632144539999</v>
      </c>
      <c r="F259" s="441"/>
      <c r="G259" s="441"/>
    </row>
    <row r="260" spans="2:7" ht="15">
      <c r="B260" s="451">
        <v>2011</v>
      </c>
      <c r="C260" s="452">
        <v>56914.93911033997</v>
      </c>
      <c r="D260" s="453">
        <v>40252.51711135999</v>
      </c>
      <c r="E260" s="454">
        <v>16662.421998980015</v>
      </c>
      <c r="F260" s="441"/>
      <c r="G260" s="441"/>
    </row>
    <row r="261" spans="2:7" ht="15">
      <c r="B261" s="451">
        <v>2012</v>
      </c>
      <c r="C261" s="452">
        <v>60125.16591792998</v>
      </c>
      <c r="D261" s="453">
        <v>42155.28894491</v>
      </c>
      <c r="E261" s="454">
        <v>17969.876973019982</v>
      </c>
      <c r="F261" s="441"/>
      <c r="G261" s="441"/>
    </row>
    <row r="262" spans="2:7" ht="15">
      <c r="B262" s="451">
        <v>2013</v>
      </c>
      <c r="C262" s="452">
        <v>58826.37100857992</v>
      </c>
      <c r="D262" s="453">
        <v>41737.78173237999</v>
      </c>
      <c r="E262" s="454">
        <v>17088.589276199924</v>
      </c>
      <c r="F262" s="441"/>
      <c r="G262" s="441"/>
    </row>
    <row r="263" spans="2:7" ht="15">
      <c r="B263" s="451">
        <v>2014</v>
      </c>
      <c r="C263" s="452">
        <v>54856.75456660991</v>
      </c>
      <c r="D263" s="453">
        <v>38912.08088391</v>
      </c>
      <c r="E263" s="454">
        <v>15944.673682699919</v>
      </c>
      <c r="F263" s="441"/>
      <c r="G263" s="441"/>
    </row>
    <row r="264" spans="2:7" ht="15">
      <c r="B264" s="447">
        <v>2015</v>
      </c>
      <c r="C264" s="449">
        <v>35981.22307191999</v>
      </c>
      <c r="D264" s="449">
        <v>22046.04766959</v>
      </c>
      <c r="E264" s="449">
        <v>13935.175402329984</v>
      </c>
      <c r="F264" s="455"/>
      <c r="G264" s="441"/>
    </row>
    <row r="265" spans="2:7" ht="15">
      <c r="B265" s="1167">
        <v>2016</v>
      </c>
      <c r="C265" s="449">
        <v>31394.310354000012</v>
      </c>
      <c r="D265" s="1168">
        <v>17767.429975690004</v>
      </c>
      <c r="E265" s="1168">
        <v>13626.880378310012</v>
      </c>
      <c r="F265" s="455"/>
      <c r="G265" s="441"/>
    </row>
    <row r="266" spans="2:7" ht="15.75" thickBot="1">
      <c r="B266" s="451">
        <v>2017</v>
      </c>
      <c r="C266" s="1169">
        <v>37800104.40706995</v>
      </c>
      <c r="D266" s="1170">
        <v>23311311.843540017</v>
      </c>
      <c r="E266" s="1171">
        <v>14488792.563529931</v>
      </c>
      <c r="F266" s="455"/>
      <c r="G266" s="441"/>
    </row>
    <row r="267" spans="2:7" ht="18.75">
      <c r="B267" s="1421" t="s">
        <v>268</v>
      </c>
      <c r="C267" s="1422"/>
      <c r="D267" s="1422"/>
      <c r="E267" s="1422"/>
      <c r="F267" s="441"/>
      <c r="G267" s="441"/>
    </row>
    <row r="268" spans="2:7" ht="15.75" thickBot="1">
      <c r="B268" s="426"/>
      <c r="C268" s="456"/>
      <c r="D268" s="456"/>
      <c r="E268" s="373"/>
      <c r="F268" s="441"/>
      <c r="G268" s="441"/>
    </row>
    <row r="269" spans="2:7" ht="12" customHeight="1">
      <c r="B269" s="457"/>
      <c r="C269" s="1423" t="s">
        <v>57</v>
      </c>
      <c r="D269" s="1423" t="s">
        <v>196</v>
      </c>
      <c r="E269" s="1423" t="s">
        <v>63</v>
      </c>
      <c r="F269" s="441"/>
      <c r="G269" s="441"/>
    </row>
    <row r="270" spans="2:7" ht="12.75" customHeight="1" thickBot="1">
      <c r="B270" s="458"/>
      <c r="C270" s="1424"/>
      <c r="D270" s="1424"/>
      <c r="E270" s="1424"/>
      <c r="F270" s="441"/>
      <c r="G270" s="441"/>
    </row>
    <row r="271" spans="2:7" ht="15">
      <c r="B271" s="459">
        <v>2000</v>
      </c>
      <c r="C271" s="460">
        <v>466.797573</v>
      </c>
      <c r="D271" s="409">
        <v>1307.590991</v>
      </c>
      <c r="E271" s="409">
        <v>6524.140304</v>
      </c>
      <c r="F271" s="441"/>
      <c r="G271" s="441"/>
    </row>
    <row r="272" spans="2:7" ht="15">
      <c r="B272" s="461">
        <v>2001</v>
      </c>
      <c r="C272" s="460">
        <v>709.855424</v>
      </c>
      <c r="D272" s="409">
        <v>1741.961378</v>
      </c>
      <c r="E272" s="409">
        <v>5255.028151</v>
      </c>
      <c r="F272" s="441"/>
      <c r="G272" s="441"/>
    </row>
    <row r="273" spans="2:7" ht="15">
      <c r="B273" s="461">
        <v>2002</v>
      </c>
      <c r="C273" s="460">
        <v>825.00286</v>
      </c>
      <c r="D273" s="409">
        <v>1127.183903</v>
      </c>
      <c r="E273" s="409">
        <v>5163.662244</v>
      </c>
      <c r="F273" s="441"/>
      <c r="G273" s="441"/>
    </row>
    <row r="274" spans="2:7" ht="15">
      <c r="B274" s="461">
        <v>2003</v>
      </c>
      <c r="C274" s="460">
        <v>779.7754769999999</v>
      </c>
      <c r="D274" s="409">
        <v>696.16477</v>
      </c>
      <c r="E274" s="409">
        <v>5779.440516</v>
      </c>
      <c r="F274" s="441"/>
      <c r="G274" s="441"/>
    </row>
    <row r="275" spans="2:7" ht="15">
      <c r="B275" s="461">
        <v>2004</v>
      </c>
      <c r="C275" s="460">
        <v>1015.4800412199953</v>
      </c>
      <c r="D275" s="409">
        <v>1627.0525961699964</v>
      </c>
      <c r="E275" s="409">
        <v>6611.138246629981</v>
      </c>
      <c r="F275" s="441"/>
      <c r="G275" s="441"/>
    </row>
    <row r="276" spans="2:7" ht="15">
      <c r="B276" s="461">
        <v>2005</v>
      </c>
      <c r="C276" s="460">
        <v>1324.4075006300009</v>
      </c>
      <c r="D276" s="409">
        <v>2097.5907584299935</v>
      </c>
      <c r="E276" s="409">
        <v>8479.65733767006</v>
      </c>
      <c r="F276" s="441"/>
      <c r="G276" s="441"/>
    </row>
    <row r="277" spans="2:7" ht="15">
      <c r="B277" s="462">
        <v>2006</v>
      </c>
      <c r="C277" s="460">
        <v>1237.07607715</v>
      </c>
      <c r="D277" s="413">
        <v>2701.73413248</v>
      </c>
      <c r="E277" s="413">
        <v>9650.251813570001</v>
      </c>
      <c r="F277" s="441"/>
      <c r="G277" s="441"/>
    </row>
    <row r="278" spans="2:7" ht="15">
      <c r="B278" s="462">
        <v>2007</v>
      </c>
      <c r="C278" s="460">
        <v>1276.03609318</v>
      </c>
      <c r="D278" s="413">
        <v>5210.33207167</v>
      </c>
      <c r="E278" s="413">
        <v>10373.3003796</v>
      </c>
      <c r="F278" s="441"/>
      <c r="G278" s="441"/>
    </row>
    <row r="279" spans="2:7" ht="15">
      <c r="B279" s="462">
        <v>2008</v>
      </c>
      <c r="C279" s="460">
        <v>1499.56215122</v>
      </c>
      <c r="D279" s="413">
        <v>6091.55964077</v>
      </c>
      <c r="E279" s="413">
        <v>14052.72854183</v>
      </c>
      <c r="F279" s="441"/>
      <c r="G279" s="441"/>
    </row>
    <row r="280" spans="2:7" ht="15">
      <c r="B280" s="462">
        <v>2009</v>
      </c>
      <c r="C280" s="460">
        <v>1257.333601779991</v>
      </c>
      <c r="D280" s="413">
        <v>4049.560868299995</v>
      </c>
      <c r="E280" s="413">
        <v>12878.923979400028</v>
      </c>
      <c r="F280" s="441"/>
      <c r="G280" s="441"/>
    </row>
    <row r="281" spans="2:10" ht="15">
      <c r="B281" s="462">
        <v>2010</v>
      </c>
      <c r="C281" s="460">
        <v>1807.3704950099911</v>
      </c>
      <c r="D281" s="413">
        <v>1422.8770518699948</v>
      </c>
      <c r="E281" s="413">
        <v>16764.47237791</v>
      </c>
      <c r="F281" s="441"/>
      <c r="G281" s="441"/>
      <c r="H281" s="441"/>
      <c r="I281" s="441"/>
      <c r="J281" s="441"/>
    </row>
    <row r="282" spans="2:10" ht="15">
      <c r="B282" s="462">
        <v>2011</v>
      </c>
      <c r="C282" s="460">
        <v>1908.5916693400018</v>
      </c>
      <c r="D282" s="413">
        <v>1724.8053915099986</v>
      </c>
      <c r="E282" s="413">
        <v>21969.134250540003</v>
      </c>
      <c r="F282" s="441"/>
      <c r="G282" s="441"/>
      <c r="H282" s="441"/>
      <c r="I282" s="441"/>
      <c r="J282" s="441"/>
    </row>
    <row r="283" spans="2:10" ht="15">
      <c r="B283" s="462">
        <v>2012</v>
      </c>
      <c r="C283" s="460">
        <v>1910.4979787899936</v>
      </c>
      <c r="D283" s="413">
        <v>2555.96105368999</v>
      </c>
      <c r="E283" s="413">
        <v>21833.283831299952</v>
      </c>
      <c r="F283" s="441"/>
      <c r="G283" s="441"/>
      <c r="H283" s="441"/>
      <c r="I283" s="441"/>
      <c r="J283" s="441"/>
    </row>
    <row r="284" spans="2:10" ht="15">
      <c r="B284" s="462">
        <v>2013</v>
      </c>
      <c r="C284" s="460">
        <v>1974.7701217999895</v>
      </c>
      <c r="D284" s="413">
        <v>2255.825954630007</v>
      </c>
      <c r="E284" s="413">
        <v>18458.87986329016</v>
      </c>
      <c r="F284" s="441"/>
      <c r="G284" s="441"/>
      <c r="H284" s="441"/>
      <c r="I284" s="441"/>
      <c r="J284" s="441"/>
    </row>
    <row r="285" spans="2:10" ht="15">
      <c r="B285" s="462">
        <v>2014</v>
      </c>
      <c r="C285" s="460">
        <v>1884.349393909982</v>
      </c>
      <c r="D285" s="413">
        <v>1986.938437530005</v>
      </c>
      <c r="E285" s="413">
        <v>14105.761267060128</v>
      </c>
      <c r="F285" s="441"/>
      <c r="G285" s="441"/>
      <c r="H285" s="441"/>
      <c r="I285" s="441"/>
      <c r="J285" s="441"/>
    </row>
    <row r="286" spans="2:10" ht="15">
      <c r="B286" s="462">
        <v>2015</v>
      </c>
      <c r="C286" s="460">
        <v>1432.592619079988</v>
      </c>
      <c r="D286" s="409">
        <v>1060.1728007799993</v>
      </c>
      <c r="E286" s="413">
        <v>9853.26642418999</v>
      </c>
      <c r="F286" s="441"/>
      <c r="G286" s="441"/>
      <c r="H286" s="441"/>
      <c r="I286" s="441"/>
      <c r="J286" s="441"/>
    </row>
    <row r="287" spans="2:10" ht="15">
      <c r="B287" s="461">
        <v>2016</v>
      </c>
      <c r="C287" s="1013">
        <v>1199.7210039000026</v>
      </c>
      <c r="D287" s="1174">
        <v>613.9332020800006</v>
      </c>
      <c r="E287" s="413">
        <v>9870.40085884992</v>
      </c>
      <c r="F287" s="441"/>
      <c r="G287" s="441"/>
      <c r="H287" s="441"/>
      <c r="I287" s="441"/>
      <c r="J287" s="441"/>
    </row>
    <row r="288" spans="1:10" ht="15">
      <c r="A288" s="1172"/>
      <c r="B288" s="462">
        <v>2017</v>
      </c>
      <c r="C288" s="1179">
        <v>1465057.3948400237</v>
      </c>
      <c r="D288" s="1180">
        <v>319383.3789099991</v>
      </c>
      <c r="E288" s="1179">
        <v>10540989.167860145</v>
      </c>
      <c r="F288" s="1177"/>
      <c r="G288" s="441"/>
      <c r="H288" s="441"/>
      <c r="I288" s="441"/>
      <c r="J288" s="441"/>
    </row>
    <row r="289" spans="2:10" ht="15.75" thickBot="1">
      <c r="B289" s="1178"/>
      <c r="C289" s="1175"/>
      <c r="D289" s="416"/>
      <c r="E289" s="1173"/>
      <c r="F289" s="1177"/>
      <c r="G289" s="441"/>
      <c r="H289" s="441"/>
      <c r="I289" s="441"/>
      <c r="J289" s="441"/>
    </row>
    <row r="290" spans="2:7" ht="18.75">
      <c r="B290" s="1011"/>
      <c r="C290" s="1012" t="s">
        <v>325</v>
      </c>
      <c r="D290" s="1176"/>
      <c r="E290" s="441"/>
      <c r="F290" s="441"/>
      <c r="G290" s="441"/>
    </row>
  </sheetData>
  <sheetProtection/>
  <mergeCells count="24">
    <mergeCell ref="B267:E267"/>
    <mergeCell ref="C269:C270"/>
    <mergeCell ref="D269:D270"/>
    <mergeCell ref="E269:E270"/>
    <mergeCell ref="E108:E110"/>
    <mergeCell ref="C108:C110"/>
    <mergeCell ref="D108:D110"/>
    <mergeCell ref="B26:E26"/>
    <mergeCell ref="B24:E24"/>
    <mergeCell ref="B25:E25"/>
    <mergeCell ref="B28:B30"/>
    <mergeCell ref="E28:E30"/>
    <mergeCell ref="B246:E246"/>
    <mergeCell ref="B106:E106"/>
    <mergeCell ref="B12:B14"/>
    <mergeCell ref="C12:C14"/>
    <mergeCell ref="D12:D14"/>
    <mergeCell ref="B9:E9"/>
    <mergeCell ref="B10:E10"/>
    <mergeCell ref="B105:E105"/>
    <mergeCell ref="B104:E104"/>
    <mergeCell ref="E12:E14"/>
    <mergeCell ref="C28:C30"/>
    <mergeCell ref="D28:D30"/>
  </mergeCells>
  <hyperlinks>
    <hyperlink ref="C4" location="Exportaciones!A14" display="Exportaciones Totales en lo corrido del 2009"/>
    <hyperlink ref="C5" location="Exportaciones!A31" display="Exportaciones No Tradicionales según pais de destino en lo corrido del 2009"/>
    <hyperlink ref="C6" location="Exportaciones!A111" display="Exportaciones por sectores en lo corrido del 2017"/>
    <hyperlink ref="C7" location="Exportaciones!A270" display="Exportaciones Totales 2000-2017"/>
    <hyperlink ref="C290" location="Exportaciones!A3" display="Arriba"/>
    <hyperlink ref="B1" location="'Indice '!C11" display="INDICE "/>
  </hyperlinks>
  <printOptions/>
  <pageMargins left="0.2362204724409449" right="0.2362204724409449" top="0" bottom="0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M98"/>
  <sheetViews>
    <sheetView zoomScalePageLayoutView="0" workbookViewId="0" topLeftCell="B1">
      <pane ySplit="2" topLeftCell="A3" activePane="bottomLeft" state="frozen"/>
      <selection pane="topLeft" activeCell="D32" sqref="D32"/>
      <selection pane="bottomLeft" activeCell="B10" sqref="B10:E10"/>
    </sheetView>
  </sheetViews>
  <sheetFormatPr defaultColWidth="10.8515625" defaultRowHeight="12.75"/>
  <cols>
    <col min="1" max="1" width="10.421875" style="7" customWidth="1"/>
    <col min="2" max="2" width="37.28125" style="7" customWidth="1"/>
    <col min="3" max="3" width="18.57421875" style="7" customWidth="1"/>
    <col min="4" max="4" width="19.421875" style="7" customWidth="1"/>
    <col min="5" max="5" width="15.8515625" style="7" customWidth="1"/>
    <col min="6" max="6" width="16.140625" style="7" customWidth="1"/>
    <col min="7" max="10" width="11.421875" style="7" customWidth="1"/>
    <col min="11" max="16384" width="10.8515625" style="7" customWidth="1"/>
  </cols>
  <sheetData>
    <row r="1" ht="12.75">
      <c r="B1" s="1316" t="s">
        <v>583</v>
      </c>
    </row>
    <row r="2" spans="2:13" s="20" customFormat="1" ht="18.75">
      <c r="B2" s="366" t="s">
        <v>120</v>
      </c>
      <c r="C2" s="367"/>
      <c r="D2" s="367"/>
      <c r="E2" s="367"/>
      <c r="F2" s="367"/>
      <c r="H2" s="368"/>
      <c r="I2" s="369"/>
      <c r="J2" s="370"/>
      <c r="K2" s="368"/>
      <c r="L2" s="369"/>
      <c r="M2" s="371"/>
    </row>
    <row r="3" spans="3:13" s="20" customFormat="1" ht="15">
      <c r="C3" s="372"/>
      <c r="D3" s="372"/>
      <c r="E3" s="373"/>
      <c r="F3" s="374"/>
      <c r="G3" s="375"/>
      <c r="H3" s="368"/>
      <c r="I3" s="369"/>
      <c r="J3" s="370"/>
      <c r="K3" s="368"/>
      <c r="L3" s="369"/>
      <c r="M3" s="371"/>
    </row>
    <row r="4" spans="2:13" s="20" customFormat="1" ht="15">
      <c r="B4" s="44" t="s">
        <v>324</v>
      </c>
      <c r="C4" s="376" t="s">
        <v>886</v>
      </c>
      <c r="G4" s="375"/>
      <c r="H4" s="368"/>
      <c r="I4" s="369"/>
      <c r="J4" s="370"/>
      <c r="K4" s="368"/>
      <c r="L4" s="369"/>
      <c r="M4" s="371"/>
    </row>
    <row r="5" spans="2:13" s="20" customFormat="1" ht="15">
      <c r="B5" s="44" t="s">
        <v>324</v>
      </c>
      <c r="C5" s="377" t="s">
        <v>887</v>
      </c>
      <c r="G5" s="375"/>
      <c r="H5" s="368"/>
      <c r="I5" s="369"/>
      <c r="J5" s="370"/>
      <c r="K5" s="368"/>
      <c r="L5" s="369"/>
      <c r="M5" s="371"/>
    </row>
    <row r="6" spans="3:13" s="20" customFormat="1" ht="15">
      <c r="C6" s="17"/>
      <c r="G6" s="375"/>
      <c r="H6" s="368"/>
      <c r="I6" s="369"/>
      <c r="J6" s="370"/>
      <c r="K6" s="368"/>
      <c r="L6" s="369"/>
      <c r="M6" s="371"/>
    </row>
    <row r="7" spans="3:13" s="20" customFormat="1" ht="15">
      <c r="C7" s="372"/>
      <c r="D7" s="372"/>
      <c r="E7" s="373"/>
      <c r="F7" s="374"/>
      <c r="G7" s="375"/>
      <c r="H7" s="368"/>
      <c r="I7" s="369"/>
      <c r="J7" s="370"/>
      <c r="K7" s="368"/>
      <c r="L7" s="369"/>
      <c r="M7" s="371"/>
    </row>
    <row r="8" spans="2:13" s="20" customFormat="1" ht="15.75">
      <c r="B8" s="1384" t="s">
        <v>592</v>
      </c>
      <c r="C8" s="1433"/>
      <c r="D8" s="1433"/>
      <c r="E8" s="1433"/>
      <c r="F8" s="378"/>
      <c r="G8" s="375"/>
      <c r="H8" s="368"/>
      <c r="I8" s="369"/>
      <c r="J8" s="370"/>
      <c r="K8" s="368"/>
      <c r="L8" s="369"/>
      <c r="M8" s="371"/>
    </row>
    <row r="9" spans="2:13" s="20" customFormat="1" ht="15.75">
      <c r="B9" s="1433" t="s">
        <v>903</v>
      </c>
      <c r="C9" s="1433"/>
      <c r="D9" s="1433"/>
      <c r="E9" s="1433"/>
      <c r="F9" s="378"/>
      <c r="G9" s="375"/>
      <c r="H9" s="368"/>
      <c r="I9" s="369"/>
      <c r="J9" s="370"/>
      <c r="K9" s="368"/>
      <c r="L9" s="369"/>
      <c r="M9" s="371"/>
    </row>
    <row r="10" spans="2:13" s="20" customFormat="1" ht="15.75">
      <c r="B10" s="1433" t="s">
        <v>258</v>
      </c>
      <c r="C10" s="1433"/>
      <c r="D10" s="1433"/>
      <c r="E10" s="1433"/>
      <c r="F10" s="378"/>
      <c r="G10" s="375"/>
      <c r="H10" s="368"/>
      <c r="I10" s="369"/>
      <c r="J10" s="370"/>
      <c r="K10" s="368"/>
      <c r="L10" s="369"/>
      <c r="M10" s="371"/>
    </row>
    <row r="11" spans="3:13" s="20" customFormat="1" ht="15.75" thickBot="1">
      <c r="C11" s="372"/>
      <c r="D11" s="372"/>
      <c r="E11" s="373"/>
      <c r="F11" s="374"/>
      <c r="G11" s="375"/>
      <c r="H11" s="368"/>
      <c r="I11" s="369"/>
      <c r="J11" s="370"/>
      <c r="K11" s="368"/>
      <c r="L11" s="369"/>
      <c r="M11" s="371"/>
    </row>
    <row r="12" spans="2:13" s="20" customFormat="1" ht="14.25" customHeight="1">
      <c r="B12" s="1435"/>
      <c r="C12" s="1438">
        <v>2017</v>
      </c>
      <c r="D12" s="1441">
        <v>2018</v>
      </c>
      <c r="E12" s="1430" t="s">
        <v>43</v>
      </c>
      <c r="F12" s="7"/>
      <c r="G12" s="375"/>
      <c r="H12" s="1434"/>
      <c r="I12" s="1434"/>
      <c r="J12" s="1434"/>
      <c r="K12" s="379"/>
      <c r="L12" s="379"/>
      <c r="M12" s="380"/>
    </row>
    <row r="13" spans="2:13" s="20" customFormat="1" ht="15">
      <c r="B13" s="1436"/>
      <c r="C13" s="1439"/>
      <c r="D13" s="1442"/>
      <c r="E13" s="1431"/>
      <c r="F13" s="7"/>
      <c r="G13" s="375"/>
      <c r="H13" s="381"/>
      <c r="I13" s="381"/>
      <c r="J13" s="381"/>
      <c r="K13" s="382"/>
      <c r="L13" s="379"/>
      <c r="M13" s="380"/>
    </row>
    <row r="14" spans="2:13" s="20" customFormat="1" ht="15.75" thickBot="1">
      <c r="B14" s="1437"/>
      <c r="C14" s="1440"/>
      <c r="D14" s="1443"/>
      <c r="E14" s="1432"/>
      <c r="F14" s="7"/>
      <c r="G14" s="375"/>
      <c r="H14" s="1434"/>
      <c r="I14" s="1434"/>
      <c r="J14" s="1434"/>
      <c r="K14" s="379"/>
      <c r="L14" s="379"/>
      <c r="M14" s="380"/>
    </row>
    <row r="15" spans="2:13" s="40" customFormat="1" ht="15.75" thickBot="1">
      <c r="B15" s="383" t="s">
        <v>132</v>
      </c>
      <c r="C15" s="1259">
        <v>15333.367942970002</v>
      </c>
      <c r="D15" s="1259">
        <v>15690.962638680001</v>
      </c>
      <c r="E15" s="1301">
        <f>_xlfn.IFERROR(IF(100*(D15/C15-1)&gt;500,"*",100*(D15/C15-1)),"")</f>
        <v>2.332134055870916</v>
      </c>
      <c r="F15" s="1271"/>
      <c r="G15" s="1271"/>
      <c r="H15" s="384"/>
      <c r="I15" s="380"/>
      <c r="J15" s="385"/>
      <c r="K15" s="379"/>
      <c r="L15" s="379"/>
      <c r="M15" s="380"/>
    </row>
    <row r="16" spans="2:13" s="20" customFormat="1" ht="15.75" thickBot="1">
      <c r="B16" s="386"/>
      <c r="C16" s="1260"/>
      <c r="D16" s="1260"/>
      <c r="E16" s="1301">
        <f aca="true" t="shared" si="0" ref="E16:E71">_xlfn.IFERROR(IF(100*(D16/C16-1)&gt;500,"*",100*(D16/C16-1)),"")</f>
      </c>
      <c r="F16" s="1271"/>
      <c r="G16" s="1271"/>
      <c r="H16" s="384"/>
      <c r="I16" s="380"/>
      <c r="J16" s="385"/>
      <c r="K16" s="379"/>
      <c r="L16" s="379"/>
      <c r="M16" s="380"/>
    </row>
    <row r="17" spans="2:13" s="20" customFormat="1" ht="15.75" thickBot="1">
      <c r="B17" s="383" t="s">
        <v>9</v>
      </c>
      <c r="C17" s="1259">
        <v>3462.10058386</v>
      </c>
      <c r="D17" s="1304">
        <v>3668.578800100001</v>
      </c>
      <c r="E17" s="1301">
        <f t="shared" si="0"/>
        <v>5.963957754508464</v>
      </c>
      <c r="F17" s="1271"/>
      <c r="G17" s="1271"/>
      <c r="H17" s="384"/>
      <c r="I17" s="380"/>
      <c r="J17" s="385"/>
      <c r="K17" s="379"/>
      <c r="L17" s="379"/>
      <c r="M17" s="380"/>
    </row>
    <row r="18" spans="2:13" s="20" customFormat="1" ht="15.75" thickBot="1">
      <c r="B18" s="1302"/>
      <c r="C18" s="1303"/>
      <c r="D18" s="1259"/>
      <c r="E18" s="1301">
        <f t="shared" si="0"/>
      </c>
      <c r="F18" s="1271"/>
      <c r="G18" s="1271"/>
      <c r="H18" s="384"/>
      <c r="I18" s="380"/>
      <c r="J18" s="385"/>
      <c r="K18" s="379"/>
      <c r="L18" s="379"/>
      <c r="M18" s="380"/>
    </row>
    <row r="19" spans="2:13" s="20" customFormat="1" ht="15.75" thickBot="1">
      <c r="B19" s="383" t="s">
        <v>173</v>
      </c>
      <c r="C19" s="1259">
        <v>1826.9653508599997</v>
      </c>
      <c r="D19" s="1259">
        <v>2015.648484670001</v>
      </c>
      <c r="E19" s="1306">
        <f t="shared" si="0"/>
        <v>10.327679926780387</v>
      </c>
      <c r="F19" s="1271"/>
      <c r="G19" s="1271"/>
      <c r="H19" s="384"/>
      <c r="I19" s="380"/>
      <c r="J19" s="385"/>
      <c r="K19" s="379"/>
      <c r="L19" s="379"/>
      <c r="M19" s="380"/>
    </row>
    <row r="20" spans="2:13" s="20" customFormat="1" ht="15">
      <c r="B20" s="388" t="s">
        <v>211</v>
      </c>
      <c r="C20" s="1261">
        <v>661.8292936500003</v>
      </c>
      <c r="D20" s="1261">
        <v>690.0336915999999</v>
      </c>
      <c r="E20" s="1305">
        <f t="shared" si="0"/>
        <v>4.2615819850541525</v>
      </c>
      <c r="F20" s="1271"/>
      <c r="G20" s="1271"/>
      <c r="H20" s="384"/>
      <c r="I20" s="387"/>
      <c r="J20" s="385"/>
      <c r="K20" s="379"/>
      <c r="L20" s="379"/>
      <c r="M20" s="380"/>
    </row>
    <row r="21" spans="2:13" s="20" customFormat="1" ht="15">
      <c r="B21" s="1148" t="s">
        <v>199</v>
      </c>
      <c r="C21" s="1230">
        <v>88.57841033000001</v>
      </c>
      <c r="D21" s="1230">
        <v>124.34770124999999</v>
      </c>
      <c r="E21" s="1299">
        <f t="shared" si="0"/>
        <v>40.381500172266605</v>
      </c>
      <c r="F21" s="1271"/>
      <c r="G21" s="1271"/>
      <c r="H21" s="384"/>
      <c r="I21" s="387"/>
      <c r="J21" s="385"/>
      <c r="K21" s="379"/>
      <c r="L21" s="379"/>
      <c r="M21" s="380"/>
    </row>
    <row r="22" spans="2:13" s="20" customFormat="1" ht="15">
      <c r="B22" s="1148" t="s">
        <v>253</v>
      </c>
      <c r="C22" s="1230">
        <v>10.09941058</v>
      </c>
      <c r="D22" s="1230">
        <v>12.97957732999999</v>
      </c>
      <c r="E22" s="1299">
        <f t="shared" si="0"/>
        <v>28.518166750281672</v>
      </c>
      <c r="F22" s="1271"/>
      <c r="G22" s="1271"/>
      <c r="H22" s="384"/>
      <c r="I22" s="387"/>
      <c r="J22" s="385"/>
      <c r="K22" s="379"/>
      <c r="L22" s="379"/>
      <c r="M22" s="380"/>
    </row>
    <row r="23" spans="2:13" s="20" customFormat="1" ht="15">
      <c r="B23" s="389" t="s">
        <v>593</v>
      </c>
      <c r="C23" s="1230">
        <v>615.5360406099995</v>
      </c>
      <c r="D23" s="1230">
        <v>662.4842187200009</v>
      </c>
      <c r="E23" s="1299">
        <f t="shared" si="0"/>
        <v>7.627202147818246</v>
      </c>
      <c r="F23" s="1271"/>
      <c r="G23" s="1271"/>
      <c r="H23" s="384"/>
      <c r="I23" s="387"/>
      <c r="J23" s="385"/>
      <c r="K23" s="379"/>
      <c r="L23" s="379"/>
      <c r="M23" s="380"/>
    </row>
    <row r="24" spans="2:13" s="20" customFormat="1" ht="15">
      <c r="B24" s="389" t="s">
        <v>172</v>
      </c>
      <c r="C24" s="1230">
        <v>182.25383374999987</v>
      </c>
      <c r="D24" s="1230">
        <v>220.35178382999985</v>
      </c>
      <c r="E24" s="1299">
        <f t="shared" si="0"/>
        <v>20.90378528457155</v>
      </c>
      <c r="F24" s="1271"/>
      <c r="G24" s="1271"/>
      <c r="H24" s="384"/>
      <c r="I24" s="387"/>
      <c r="J24" s="385"/>
      <c r="K24" s="379"/>
      <c r="L24" s="379"/>
      <c r="M24" s="380"/>
    </row>
    <row r="25" spans="2:13" s="20" customFormat="1" ht="15.75" thickBot="1">
      <c r="B25" s="390" t="s">
        <v>414</v>
      </c>
      <c r="C25" s="1262">
        <v>268.6683619400003</v>
      </c>
      <c r="D25" s="1262">
        <v>305.45151194000016</v>
      </c>
      <c r="E25" s="1307">
        <f t="shared" si="0"/>
        <v>13.690912370327535</v>
      </c>
      <c r="F25" s="1271"/>
      <c r="G25" s="1271"/>
      <c r="H25" s="384"/>
      <c r="I25" s="387"/>
      <c r="J25" s="385"/>
      <c r="K25" s="379"/>
      <c r="L25" s="379"/>
      <c r="M25" s="380"/>
    </row>
    <row r="26" spans="2:13" s="20" customFormat="1" ht="15.75" thickBot="1">
      <c r="B26" s="391"/>
      <c r="C26" s="1263"/>
      <c r="D26" s="1263"/>
      <c r="E26" s="1301">
        <f t="shared" si="0"/>
      </c>
      <c r="F26" s="1271"/>
      <c r="G26" s="1271"/>
      <c r="H26" s="384"/>
      <c r="I26" s="380"/>
      <c r="J26" s="385"/>
      <c r="K26" s="379"/>
      <c r="L26" s="379"/>
      <c r="M26" s="380"/>
    </row>
    <row r="27" spans="2:13" s="20" customFormat="1" ht="15.75" thickBot="1">
      <c r="B27" s="392" t="s">
        <v>174</v>
      </c>
      <c r="C27" s="1264">
        <v>1635.1352330000004</v>
      </c>
      <c r="D27" s="1264">
        <v>1652.9303154300003</v>
      </c>
      <c r="E27" s="1301">
        <f t="shared" si="0"/>
        <v>1.088294232236131</v>
      </c>
      <c r="F27" s="1271"/>
      <c r="G27" s="1271"/>
      <c r="H27" s="384"/>
      <c r="I27" s="380"/>
      <c r="J27" s="385"/>
      <c r="K27" s="379"/>
      <c r="L27" s="379"/>
      <c r="M27" s="380"/>
    </row>
    <row r="28" spans="2:13" s="20" customFormat="1" ht="15">
      <c r="B28" s="1156" t="s">
        <v>160</v>
      </c>
      <c r="C28" s="1265">
        <v>62.57794461000004</v>
      </c>
      <c r="D28" s="1265">
        <v>70.32063264999998</v>
      </c>
      <c r="E28" s="1298">
        <f t="shared" si="0"/>
        <v>12.372870486964915</v>
      </c>
      <c r="F28" s="1271"/>
      <c r="G28" s="1271"/>
      <c r="H28" s="384"/>
      <c r="I28" s="387"/>
      <c r="J28" s="385"/>
      <c r="K28" s="379"/>
      <c r="L28" s="379"/>
      <c r="M28" s="380"/>
    </row>
    <row r="29" spans="2:13" s="20" customFormat="1" ht="15">
      <c r="B29" s="393" t="s">
        <v>161</v>
      </c>
      <c r="C29" s="1230">
        <v>209.19885799999992</v>
      </c>
      <c r="D29" s="1230">
        <v>244.3385115900001</v>
      </c>
      <c r="E29" s="1299">
        <f t="shared" si="0"/>
        <v>16.797249242154177</v>
      </c>
      <c r="F29" s="1271"/>
      <c r="G29" s="1271"/>
      <c r="H29" s="384"/>
      <c r="I29" s="387"/>
      <c r="J29" s="385"/>
      <c r="K29" s="379"/>
      <c r="L29" s="379"/>
      <c r="M29" s="380"/>
    </row>
    <row r="30" spans="2:13" s="20" customFormat="1" ht="15">
      <c r="B30" s="393" t="s">
        <v>162</v>
      </c>
      <c r="C30" s="1230">
        <v>119.36683522999999</v>
      </c>
      <c r="D30" s="1230">
        <v>125.28005118999998</v>
      </c>
      <c r="E30" s="1299">
        <f t="shared" si="0"/>
        <v>4.953818159462986</v>
      </c>
      <c r="F30" s="1271"/>
      <c r="G30" s="1271"/>
      <c r="H30" s="384"/>
      <c r="I30" s="387"/>
      <c r="J30" s="385"/>
      <c r="K30" s="379"/>
      <c r="L30" s="379"/>
      <c r="M30" s="380"/>
    </row>
    <row r="31" spans="2:13" s="20" customFormat="1" ht="15">
      <c r="B31" s="393" t="s">
        <v>594</v>
      </c>
      <c r="C31" s="1230">
        <v>314.1715275299997</v>
      </c>
      <c r="D31" s="1230">
        <v>395.7200658000001</v>
      </c>
      <c r="E31" s="1299">
        <f t="shared" si="0"/>
        <v>25.956692801263937</v>
      </c>
      <c r="F31" s="1271"/>
      <c r="G31" s="1271"/>
      <c r="H31" s="384"/>
      <c r="I31" s="387"/>
      <c r="J31" s="385"/>
      <c r="K31" s="379"/>
      <c r="L31" s="379"/>
      <c r="M31" s="380"/>
    </row>
    <row r="32" spans="2:13" s="20" customFormat="1" ht="15">
      <c r="B32" s="393" t="s">
        <v>163</v>
      </c>
      <c r="C32" s="1230">
        <v>919.6899165800007</v>
      </c>
      <c r="D32" s="1230">
        <v>806.5902967500002</v>
      </c>
      <c r="E32" s="1299">
        <f t="shared" si="0"/>
        <v>-12.297581803503698</v>
      </c>
      <c r="F32" s="1271"/>
      <c r="G32" s="1271"/>
      <c r="H32" s="384"/>
      <c r="I32" s="387"/>
      <c r="J32" s="385"/>
      <c r="K32" s="379"/>
      <c r="L32" s="379"/>
      <c r="M32" s="380"/>
    </row>
    <row r="33" spans="2:13" s="20" customFormat="1" ht="15.75" thickBot="1">
      <c r="B33" s="394" t="s">
        <v>131</v>
      </c>
      <c r="C33" s="1262">
        <v>10.13015105</v>
      </c>
      <c r="D33" s="1262">
        <v>10.680757450000002</v>
      </c>
      <c r="E33" s="1307">
        <f t="shared" si="0"/>
        <v>5.435322704294743</v>
      </c>
      <c r="F33" s="1271"/>
      <c r="G33" s="1271"/>
      <c r="H33" s="384"/>
      <c r="I33" s="387"/>
      <c r="J33" s="385"/>
      <c r="K33" s="379"/>
      <c r="L33" s="379"/>
      <c r="M33" s="380"/>
    </row>
    <row r="34" spans="2:13" s="20" customFormat="1" ht="15.75" thickBot="1">
      <c r="B34" s="391"/>
      <c r="C34" s="1266"/>
      <c r="D34" s="1266"/>
      <c r="E34" s="1306">
        <f t="shared" si="0"/>
      </c>
      <c r="F34" s="1271"/>
      <c r="G34" s="1271"/>
      <c r="H34" s="384"/>
      <c r="I34" s="387"/>
      <c r="J34" s="385"/>
      <c r="K34" s="379"/>
      <c r="L34" s="379"/>
      <c r="M34" s="380"/>
    </row>
    <row r="35" spans="2:13" s="20" customFormat="1" ht="15.75" thickBot="1">
      <c r="B35" s="392" t="s">
        <v>595</v>
      </c>
      <c r="C35" s="1264">
        <v>7186.566416240001</v>
      </c>
      <c r="D35" s="1264">
        <v>7249.0676241500005</v>
      </c>
      <c r="E35" s="1306">
        <f t="shared" si="0"/>
        <v>0.8696949877031956</v>
      </c>
      <c r="F35" s="1271"/>
      <c r="G35" s="1271"/>
      <c r="H35" s="384"/>
      <c r="I35" s="387"/>
      <c r="J35" s="385"/>
      <c r="K35" s="379"/>
      <c r="L35" s="379"/>
      <c r="M35" s="380"/>
    </row>
    <row r="36" spans="2:13" s="20" customFormat="1" ht="15">
      <c r="B36" s="1155"/>
      <c r="C36" s="1267"/>
      <c r="D36" s="1267"/>
      <c r="E36" s="1305">
        <f t="shared" si="0"/>
      </c>
      <c r="F36" s="1271"/>
      <c r="G36" s="1271"/>
      <c r="H36" s="384"/>
      <c r="I36" s="387"/>
      <c r="J36" s="385"/>
      <c r="K36" s="379"/>
      <c r="L36" s="379"/>
      <c r="M36" s="380"/>
    </row>
    <row r="37" spans="2:13" s="20" customFormat="1" ht="15">
      <c r="B37" s="393" t="s">
        <v>462</v>
      </c>
      <c r="C37" s="1230">
        <v>1331.3132368700005</v>
      </c>
      <c r="D37" s="1230">
        <v>1003.8554357300002</v>
      </c>
      <c r="E37" s="1299">
        <f t="shared" si="0"/>
        <v>-24.596600715085938</v>
      </c>
      <c r="F37" s="1271"/>
      <c r="G37" s="1271"/>
      <c r="H37" s="384"/>
      <c r="I37" s="380"/>
      <c r="J37" s="381"/>
      <c r="K37" s="395"/>
      <c r="L37" s="379"/>
      <c r="M37" s="380"/>
    </row>
    <row r="38" spans="2:13" s="20" customFormat="1" ht="15">
      <c r="B38" s="393" t="s">
        <v>199</v>
      </c>
      <c r="C38" s="1230">
        <v>1230.1464221600006</v>
      </c>
      <c r="D38" s="1230">
        <v>887.5131398000001</v>
      </c>
      <c r="E38" s="1299">
        <f t="shared" si="0"/>
        <v>-27.853048725563458</v>
      </c>
      <c r="F38" s="1271"/>
      <c r="G38" s="1271"/>
      <c r="H38" s="384"/>
      <c r="I38" s="380"/>
      <c r="J38" s="381"/>
      <c r="K38" s="395"/>
      <c r="L38" s="379"/>
      <c r="M38" s="380"/>
    </row>
    <row r="39" spans="2:13" s="20" customFormat="1" ht="15" hidden="1">
      <c r="B39" s="393"/>
      <c r="C39" s="1230">
        <v>100.64887214000002</v>
      </c>
      <c r="D39" s="1230">
        <v>112.87294906999995</v>
      </c>
      <c r="E39" s="1299">
        <f t="shared" si="0"/>
        <v>12.145269658855739</v>
      </c>
      <c r="F39" s="1271"/>
      <c r="G39" s="1271"/>
      <c r="H39" s="384"/>
      <c r="I39" s="380"/>
      <c r="J39" s="381"/>
      <c r="K39" s="395"/>
      <c r="L39" s="379"/>
      <c r="M39" s="380"/>
    </row>
    <row r="40" spans="2:13" s="20" customFormat="1" ht="15" hidden="1">
      <c r="B40" s="393"/>
      <c r="C40" s="1230">
        <v>0.5179425699999999</v>
      </c>
      <c r="D40" s="1230">
        <v>3.4693468599999995</v>
      </c>
      <c r="E40" s="1299" t="str">
        <f t="shared" si="0"/>
        <v>*</v>
      </c>
      <c r="F40" s="1271"/>
      <c r="G40" s="1271"/>
      <c r="H40" s="384"/>
      <c r="I40" s="380"/>
      <c r="J40" s="381"/>
      <c r="K40" s="395"/>
      <c r="L40" s="379"/>
      <c r="M40" s="380"/>
    </row>
    <row r="41" spans="2:13" s="20" customFormat="1" ht="15" hidden="1">
      <c r="B41" s="393"/>
      <c r="C41" s="1230">
        <v>0</v>
      </c>
      <c r="D41" s="1230">
        <v>0</v>
      </c>
      <c r="E41" s="1299">
        <f t="shared" si="0"/>
      </c>
      <c r="F41" s="1271"/>
      <c r="G41" s="1271"/>
      <c r="H41" s="384"/>
      <c r="I41" s="380"/>
      <c r="J41" s="381"/>
      <c r="K41" s="395"/>
      <c r="L41" s="379"/>
      <c r="M41" s="380"/>
    </row>
    <row r="42" spans="2:13" s="20" customFormat="1" ht="15" hidden="1">
      <c r="B42" s="393"/>
      <c r="C42" s="1230">
        <v>0</v>
      </c>
      <c r="D42" s="1230">
        <v>0</v>
      </c>
      <c r="E42" s="1299">
        <f t="shared" si="0"/>
      </c>
      <c r="F42" s="1271"/>
      <c r="G42" s="1271"/>
      <c r="H42" s="384"/>
      <c r="I42" s="380"/>
      <c r="J42" s="381"/>
      <c r="K42" s="395"/>
      <c r="L42" s="379"/>
      <c r="M42" s="380"/>
    </row>
    <row r="43" spans="2:13" s="20" customFormat="1" ht="15">
      <c r="B43" s="393" t="s">
        <v>164</v>
      </c>
      <c r="C43" s="1230">
        <v>653.85458888</v>
      </c>
      <c r="D43" s="1230">
        <v>685.7672383499997</v>
      </c>
      <c r="E43" s="1299">
        <f t="shared" si="0"/>
        <v>4.880695190143647</v>
      </c>
      <c r="F43" s="1271"/>
      <c r="G43" s="1271"/>
      <c r="H43" s="384"/>
      <c r="I43" s="380"/>
      <c r="J43" s="381"/>
      <c r="K43" s="395"/>
      <c r="L43" s="379"/>
      <c r="M43" s="380"/>
    </row>
    <row r="44" spans="2:13" s="20" customFormat="1" ht="15" hidden="1">
      <c r="B44" s="393"/>
      <c r="C44" s="1230">
        <v>239.38170152000004</v>
      </c>
      <c r="D44" s="1230">
        <v>285.46649525</v>
      </c>
      <c r="E44" s="1299">
        <f t="shared" si="0"/>
        <v>19.251594185092546</v>
      </c>
      <c r="F44" s="1271"/>
      <c r="G44" s="1271"/>
      <c r="H44" s="384"/>
      <c r="I44" s="380"/>
      <c r="J44" s="381"/>
      <c r="K44" s="395"/>
      <c r="L44" s="379"/>
      <c r="M44" s="380"/>
    </row>
    <row r="45" spans="2:13" s="20" customFormat="1" ht="15" hidden="1">
      <c r="B45" s="393"/>
      <c r="C45" s="1230">
        <v>414.47288736</v>
      </c>
      <c r="D45" s="1230">
        <v>400.30074309999986</v>
      </c>
      <c r="E45" s="1299">
        <f t="shared" si="0"/>
        <v>-3.4193175699067213</v>
      </c>
      <c r="F45" s="1271"/>
      <c r="G45" s="1271"/>
      <c r="H45" s="384"/>
      <c r="I45" s="380"/>
      <c r="J45" s="381"/>
      <c r="K45" s="395"/>
      <c r="L45" s="379"/>
      <c r="M45" s="380"/>
    </row>
    <row r="46" spans="2:13" s="20" customFormat="1" ht="15" hidden="1">
      <c r="B46" s="393"/>
      <c r="C46" s="1230">
        <v>0</v>
      </c>
      <c r="D46" s="1230">
        <v>0</v>
      </c>
      <c r="E46" s="1299">
        <f t="shared" si="0"/>
      </c>
      <c r="F46" s="1271"/>
      <c r="G46" s="1271"/>
      <c r="H46" s="384"/>
      <c r="I46" s="380"/>
      <c r="J46" s="381"/>
      <c r="K46" s="395"/>
      <c r="L46" s="379"/>
      <c r="M46" s="380"/>
    </row>
    <row r="47" spans="2:13" s="20" customFormat="1" ht="15" hidden="1">
      <c r="B47" s="393"/>
      <c r="C47" s="1230">
        <v>0</v>
      </c>
      <c r="D47" s="1230">
        <v>0</v>
      </c>
      <c r="E47" s="1299">
        <f t="shared" si="0"/>
      </c>
      <c r="F47" s="1271"/>
      <c r="G47" s="1271"/>
      <c r="H47" s="384"/>
      <c r="I47" s="380"/>
      <c r="J47" s="381"/>
      <c r="K47" s="395"/>
      <c r="L47" s="379"/>
      <c r="M47" s="380"/>
    </row>
    <row r="48" spans="2:13" s="20" customFormat="1" ht="15.75" thickBot="1">
      <c r="B48" s="394" t="s">
        <v>165</v>
      </c>
      <c r="C48" s="1262">
        <v>5201.39859049</v>
      </c>
      <c r="D48" s="1262">
        <v>5559.444950070001</v>
      </c>
      <c r="E48" s="1300">
        <f t="shared" si="0"/>
        <v>6.883655489018592</v>
      </c>
      <c r="F48" s="1271"/>
      <c r="G48" s="1271"/>
      <c r="H48" s="384"/>
      <c r="I48" s="387"/>
      <c r="J48" s="381"/>
      <c r="K48" s="395"/>
      <c r="L48" s="379"/>
      <c r="M48" s="380"/>
    </row>
    <row r="49" spans="2:13" s="20" customFormat="1" ht="15.75" hidden="1" thickBot="1">
      <c r="B49" s="1154"/>
      <c r="C49" s="1261">
        <v>1032.0694408</v>
      </c>
      <c r="D49" s="1261">
        <v>910.6101124300002</v>
      </c>
      <c r="E49" s="1305">
        <f t="shared" si="0"/>
        <v>-11.768522888910615</v>
      </c>
      <c r="F49" s="1271"/>
      <c r="G49" s="1271"/>
      <c r="H49" s="384"/>
      <c r="I49" s="387"/>
      <c r="J49" s="385"/>
      <c r="K49" s="379"/>
      <c r="L49" s="379"/>
      <c r="M49" s="380"/>
    </row>
    <row r="50" spans="2:13" s="20" customFormat="1" ht="15.75" hidden="1" thickBot="1">
      <c r="B50" s="1150"/>
      <c r="C50" s="1230">
        <v>673.6548265799988</v>
      </c>
      <c r="D50" s="1230">
        <v>747.0449800099993</v>
      </c>
      <c r="E50" s="1299">
        <f t="shared" si="0"/>
        <v>10.894326075356208</v>
      </c>
      <c r="F50" s="1271"/>
      <c r="G50" s="1271"/>
      <c r="H50" s="384"/>
      <c r="I50" s="387"/>
      <c r="J50" s="385"/>
      <c r="K50" s="379"/>
      <c r="L50" s="379"/>
      <c r="M50" s="380"/>
    </row>
    <row r="51" spans="2:13" s="20" customFormat="1" ht="15.75" hidden="1" thickBot="1">
      <c r="B51" s="1150"/>
      <c r="C51" s="1230">
        <v>1282.6383706499994</v>
      </c>
      <c r="D51" s="1230">
        <v>1443.1145451599969</v>
      </c>
      <c r="E51" s="1299">
        <f t="shared" si="0"/>
        <v>12.511412271930823</v>
      </c>
      <c r="F51" s="1271"/>
      <c r="G51" s="1271"/>
      <c r="H51" s="384"/>
      <c r="I51" s="387"/>
      <c r="J51" s="385"/>
      <c r="K51" s="379"/>
      <c r="L51" s="379"/>
      <c r="M51" s="380"/>
    </row>
    <row r="52" spans="2:13" s="20" customFormat="1" ht="15.75" hidden="1" thickBot="1">
      <c r="B52" s="1150"/>
      <c r="C52" s="1230">
        <v>2213.035952460002</v>
      </c>
      <c r="D52" s="1230">
        <v>2458.6753124700044</v>
      </c>
      <c r="E52" s="1299">
        <f t="shared" si="0"/>
        <v>11.099655192539949</v>
      </c>
      <c r="F52" s="1271"/>
      <c r="G52" s="1271"/>
      <c r="H52" s="384"/>
      <c r="I52" s="387"/>
      <c r="J52" s="385"/>
      <c r="K52" s="379"/>
      <c r="L52" s="379"/>
      <c r="M52" s="380"/>
    </row>
    <row r="53" spans="2:13" s="20" customFormat="1" ht="15.75" hidden="1" thickBot="1">
      <c r="B53" s="1151"/>
      <c r="C53" s="1268">
        <v>0</v>
      </c>
      <c r="D53" s="1268">
        <v>0</v>
      </c>
      <c r="E53" s="1299">
        <f t="shared" si="0"/>
      </c>
      <c r="F53" s="1271"/>
      <c r="G53" s="1271"/>
      <c r="H53" s="384"/>
      <c r="I53" s="387"/>
      <c r="J53" s="385"/>
      <c r="K53" s="379"/>
      <c r="L53" s="379"/>
      <c r="M53" s="380"/>
    </row>
    <row r="54" spans="2:13" s="20" customFormat="1" ht="15">
      <c r="B54" s="1152" t="s">
        <v>166</v>
      </c>
      <c r="C54" s="1269">
        <v>4679.88043595</v>
      </c>
      <c r="D54" s="1269">
        <v>4768.8856269299995</v>
      </c>
      <c r="E54" s="1299">
        <f t="shared" si="0"/>
        <v>1.901868908792581</v>
      </c>
      <c r="F54" s="1271"/>
      <c r="G54" s="1271"/>
      <c r="H54" s="384"/>
      <c r="I54" s="387"/>
      <c r="J54" s="385"/>
      <c r="K54" s="379"/>
      <c r="L54" s="379"/>
      <c r="M54" s="380"/>
    </row>
    <row r="55" spans="2:13" s="20" customFormat="1" ht="15" hidden="1">
      <c r="B55" s="1149"/>
      <c r="C55" s="1270">
        <v>0</v>
      </c>
      <c r="D55" s="1270">
        <v>0</v>
      </c>
      <c r="E55" s="1299">
        <f t="shared" si="0"/>
      </c>
      <c r="F55" s="1271"/>
      <c r="G55" s="1271"/>
      <c r="H55" s="384"/>
      <c r="I55" s="387"/>
      <c r="J55" s="385"/>
      <c r="K55" s="379"/>
      <c r="L55" s="379"/>
      <c r="M55" s="380"/>
    </row>
    <row r="56" spans="2:13" s="20" customFormat="1" ht="15">
      <c r="B56" s="1149" t="s">
        <v>167</v>
      </c>
      <c r="C56" s="1270">
        <v>493.60865170999983</v>
      </c>
      <c r="D56" s="1270">
        <v>503.0406369200002</v>
      </c>
      <c r="E56" s="1299">
        <f t="shared" si="0"/>
        <v>1.9108225063165563</v>
      </c>
      <c r="F56" s="1271"/>
      <c r="G56" s="1271"/>
      <c r="H56" s="384"/>
      <c r="I56" s="380"/>
      <c r="J56" s="385"/>
      <c r="K56" s="379"/>
      <c r="L56" s="379"/>
      <c r="M56" s="380"/>
    </row>
    <row r="57" spans="2:13" s="20" customFormat="1" ht="15" hidden="1">
      <c r="B57" s="1149"/>
      <c r="C57" s="1270">
        <v>493.60865170999983</v>
      </c>
      <c r="D57" s="1270">
        <v>503.0406369200002</v>
      </c>
      <c r="E57" s="1299">
        <f t="shared" si="0"/>
        <v>1.9108225063165563</v>
      </c>
      <c r="F57" s="1271"/>
      <c r="G57" s="1271"/>
      <c r="H57" s="384"/>
      <c r="I57" s="380"/>
      <c r="J57" s="385"/>
      <c r="K57" s="379"/>
      <c r="L57" s="379"/>
      <c r="M57" s="380"/>
    </row>
    <row r="58" spans="2:13" s="20" customFormat="1" ht="15" hidden="1">
      <c r="B58" s="1149"/>
      <c r="C58" s="1270">
        <v>0</v>
      </c>
      <c r="D58" s="1270">
        <v>0</v>
      </c>
      <c r="E58" s="1299">
        <f t="shared" si="0"/>
      </c>
      <c r="F58" s="1271"/>
      <c r="G58" s="1271"/>
      <c r="H58" s="384"/>
      <c r="I58" s="380"/>
      <c r="J58" s="385"/>
      <c r="K58" s="379"/>
      <c r="L58" s="379"/>
      <c r="M58" s="380"/>
    </row>
    <row r="59" spans="2:13" s="20" customFormat="1" ht="15">
      <c r="B59" s="1149" t="s">
        <v>168</v>
      </c>
      <c r="C59" s="1270">
        <v>54.376615300000005</v>
      </c>
      <c r="D59" s="1270">
        <v>48.67334859999999</v>
      </c>
      <c r="E59" s="1299">
        <f t="shared" si="0"/>
        <v>-10.488454767797972</v>
      </c>
      <c r="F59" s="1271"/>
      <c r="G59" s="1271"/>
      <c r="H59" s="384"/>
      <c r="I59" s="396"/>
      <c r="J59" s="385"/>
      <c r="K59" s="379"/>
      <c r="L59" s="379"/>
      <c r="M59" s="380"/>
    </row>
    <row r="60" spans="2:13" s="20" customFormat="1" ht="15" hidden="1">
      <c r="B60" s="1149"/>
      <c r="C60" s="1270">
        <v>38.039556350000005</v>
      </c>
      <c r="D60" s="1270">
        <v>33.33902914999999</v>
      </c>
      <c r="E60" s="1299">
        <f t="shared" si="0"/>
        <v>-12.35694537746631</v>
      </c>
      <c r="F60" s="1271"/>
      <c r="G60" s="1271"/>
      <c r="H60" s="384"/>
      <c r="I60" s="396"/>
      <c r="J60" s="385"/>
      <c r="K60" s="379"/>
      <c r="L60" s="379"/>
      <c r="M60" s="380"/>
    </row>
    <row r="61" spans="2:13" s="20" customFormat="1" ht="15" hidden="1">
      <c r="B61" s="1149"/>
      <c r="C61" s="1270">
        <v>1.2054130999999997</v>
      </c>
      <c r="D61" s="1270">
        <v>1.0796346400000003</v>
      </c>
      <c r="E61" s="1299">
        <f t="shared" si="0"/>
        <v>-10.434469311806838</v>
      </c>
      <c r="F61" s="1271"/>
      <c r="G61" s="1271"/>
      <c r="H61" s="384"/>
      <c r="I61" s="396"/>
      <c r="J61" s="385"/>
      <c r="K61" s="379"/>
      <c r="L61" s="379"/>
      <c r="M61" s="380"/>
    </row>
    <row r="62" spans="2:13" s="20" customFormat="1" ht="15" hidden="1">
      <c r="B62" s="1149"/>
      <c r="C62" s="1270">
        <v>15.13164585</v>
      </c>
      <c r="D62" s="1270">
        <v>14.254684809999999</v>
      </c>
      <c r="E62" s="1299">
        <f t="shared" si="0"/>
        <v>-5.7955429878105535</v>
      </c>
      <c r="F62" s="1271"/>
      <c r="G62" s="1271"/>
      <c r="H62" s="384"/>
      <c r="I62" s="396"/>
      <c r="J62" s="385"/>
      <c r="K62" s="379"/>
      <c r="L62" s="379"/>
      <c r="M62" s="380"/>
    </row>
    <row r="63" spans="2:13" s="20" customFormat="1" ht="15" hidden="1">
      <c r="B63" s="1149"/>
      <c r="C63" s="1270">
        <v>0</v>
      </c>
      <c r="D63" s="1270">
        <v>0</v>
      </c>
      <c r="E63" s="1299">
        <f t="shared" si="0"/>
      </c>
      <c r="F63" s="1271"/>
      <c r="G63" s="1271"/>
      <c r="H63" s="384"/>
      <c r="I63" s="396"/>
      <c r="J63" s="385"/>
      <c r="K63" s="379"/>
      <c r="L63" s="379"/>
      <c r="M63" s="380"/>
    </row>
    <row r="64" spans="2:13" s="20" customFormat="1" ht="15.75" thickBot="1">
      <c r="B64" s="1308" t="s">
        <v>169</v>
      </c>
      <c r="C64" s="1310">
        <v>2744.424792939999</v>
      </c>
      <c r="D64" s="1311">
        <v>3058.160371609999</v>
      </c>
      <c r="E64" s="1307">
        <f t="shared" si="0"/>
        <v>11.431742617873187</v>
      </c>
      <c r="F64" s="1271"/>
      <c r="G64" s="1271"/>
      <c r="H64" s="384"/>
      <c r="I64" s="380"/>
      <c r="J64" s="385"/>
      <c r="K64" s="379"/>
      <c r="L64" s="379"/>
      <c r="M64" s="380"/>
    </row>
    <row r="65" spans="2:13" s="20" customFormat="1" ht="15">
      <c r="B65" s="1309" t="s">
        <v>255</v>
      </c>
      <c r="C65" s="1261">
        <v>698.4260315799997</v>
      </c>
      <c r="D65" s="1312">
        <v>757.26477534</v>
      </c>
      <c r="E65" s="1298">
        <f t="shared" si="0"/>
        <v>8.424477482159931</v>
      </c>
      <c r="F65" s="1271"/>
      <c r="G65" s="1271"/>
      <c r="H65" s="384"/>
      <c r="I65" s="387"/>
      <c r="J65" s="385"/>
      <c r="K65" s="379"/>
      <c r="L65" s="379"/>
      <c r="M65" s="380"/>
    </row>
    <row r="66" spans="2:13" s="20" customFormat="1" ht="15">
      <c r="B66" s="397" t="s">
        <v>256</v>
      </c>
      <c r="C66" s="1230">
        <v>78.50956933000003</v>
      </c>
      <c r="D66" s="1230">
        <v>85.82300379999997</v>
      </c>
      <c r="E66" s="1299">
        <f t="shared" si="0"/>
        <v>9.315341470361794</v>
      </c>
      <c r="F66" s="1271"/>
      <c r="G66" s="1271"/>
      <c r="H66" s="384"/>
      <c r="I66" s="387"/>
      <c r="J66" s="385"/>
      <c r="K66" s="379"/>
      <c r="L66" s="379"/>
      <c r="M66" s="380"/>
    </row>
    <row r="67" spans="2:13" s="20" customFormat="1" ht="15">
      <c r="B67" s="397" t="s">
        <v>257</v>
      </c>
      <c r="C67" s="1230">
        <v>183.3152234200001</v>
      </c>
      <c r="D67" s="1230">
        <v>194.43245509</v>
      </c>
      <c r="E67" s="1299">
        <f t="shared" si="0"/>
        <v>6.064543611050133</v>
      </c>
      <c r="F67" s="1271"/>
      <c r="G67" s="1271"/>
      <c r="H67" s="384"/>
      <c r="I67" s="398"/>
      <c r="J67" s="385"/>
      <c r="K67" s="379"/>
      <c r="L67" s="379"/>
      <c r="M67" s="380"/>
    </row>
    <row r="68" spans="2:13" s="20" customFormat="1" ht="15">
      <c r="B68" s="399" t="s">
        <v>170</v>
      </c>
      <c r="C68" s="1230">
        <v>933.6992553199996</v>
      </c>
      <c r="D68" s="1230">
        <v>1017.3607882199994</v>
      </c>
      <c r="E68" s="1299">
        <f t="shared" si="0"/>
        <v>8.960222729461975</v>
      </c>
      <c r="F68" s="1271"/>
      <c r="G68" s="1271"/>
      <c r="H68" s="384"/>
      <c r="I68" s="380"/>
      <c r="J68" s="385"/>
      <c r="K68" s="379"/>
      <c r="L68" s="379"/>
      <c r="M68" s="380"/>
    </row>
    <row r="69" spans="2:13" s="20" customFormat="1" ht="15.75" thickBot="1">
      <c r="B69" s="1153" t="s">
        <v>171</v>
      </c>
      <c r="C69" s="1262">
        <v>850.4747132899995</v>
      </c>
      <c r="D69" s="1262">
        <v>1003.2793491599991</v>
      </c>
      <c r="E69" s="1299">
        <f t="shared" si="0"/>
        <v>17.96698167296309</v>
      </c>
      <c r="F69" s="1271"/>
      <c r="G69" s="1271"/>
      <c r="H69" s="384"/>
      <c r="I69" s="380"/>
      <c r="J69" s="385"/>
      <c r="K69" s="379"/>
      <c r="L69" s="379"/>
      <c r="M69" s="380"/>
    </row>
    <row r="70" spans="2:13" s="20" customFormat="1" ht="15.75" hidden="1" thickBot="1">
      <c r="B70" s="400"/>
      <c r="C70" s="1266">
        <v>0</v>
      </c>
      <c r="D70" s="1266">
        <v>0</v>
      </c>
      <c r="E70" s="1307">
        <f t="shared" si="0"/>
      </c>
      <c r="F70" s="1271"/>
      <c r="G70" s="1271"/>
      <c r="H70" s="384"/>
      <c r="I70" s="380"/>
      <c r="J70" s="385"/>
      <c r="K70" s="379"/>
      <c r="L70" s="379"/>
      <c r="M70" s="380"/>
    </row>
    <row r="71" spans="2:13" s="20" customFormat="1" ht="15.75" thickBot="1">
      <c r="B71" s="392" t="s">
        <v>254</v>
      </c>
      <c r="C71" s="1264">
        <v>1387.4703760000007</v>
      </c>
      <c r="D71" s="1264">
        <v>1159.0112698000003</v>
      </c>
      <c r="E71" s="1306">
        <f t="shared" si="0"/>
        <v>-16.46587272433414</v>
      </c>
      <c r="F71" s="1271"/>
      <c r="G71" s="1271"/>
      <c r="H71" s="384"/>
      <c r="I71" s="387"/>
      <c r="J71" s="385"/>
      <c r="K71" s="379"/>
      <c r="L71" s="379"/>
      <c r="M71" s="380"/>
    </row>
    <row r="72" spans="7:9" ht="12.75">
      <c r="G72" s="395"/>
      <c r="H72" s="395"/>
      <c r="I72" s="387"/>
    </row>
    <row r="73" spans="7:9" ht="12.75">
      <c r="G73" s="395"/>
      <c r="H73" s="395"/>
      <c r="I73" s="387"/>
    </row>
    <row r="74" spans="7:9" ht="12.75">
      <c r="G74" s="395"/>
      <c r="H74" s="395"/>
      <c r="I74" s="387"/>
    </row>
    <row r="75" spans="2:9" ht="18.75">
      <c r="B75" s="1428" t="s">
        <v>252</v>
      </c>
      <c r="C75" s="1429"/>
      <c r="D75" s="1429"/>
      <c r="E75" s="1429"/>
      <c r="F75" s="1429"/>
      <c r="G75" s="379"/>
      <c r="H75" s="379"/>
      <c r="I75" s="380"/>
    </row>
    <row r="76" spans="2:9" ht="15.75" thickBot="1">
      <c r="B76" s="20"/>
      <c r="C76" s="372"/>
      <c r="D76" s="372"/>
      <c r="E76" s="373"/>
      <c r="F76" s="374"/>
      <c r="G76" s="379"/>
      <c r="H76" s="379"/>
      <c r="I76" s="380"/>
    </row>
    <row r="77" spans="2:9" ht="15">
      <c r="B77" s="401"/>
      <c r="C77" s="402" t="s">
        <v>7</v>
      </c>
      <c r="D77" s="403" t="s">
        <v>9</v>
      </c>
      <c r="E77" s="404" t="s">
        <v>250</v>
      </c>
      <c r="F77" s="405" t="s">
        <v>251</v>
      </c>
      <c r="G77" s="379"/>
      <c r="H77" s="379"/>
      <c r="I77" s="380"/>
    </row>
    <row r="78" spans="2:9" ht="15">
      <c r="B78" s="406">
        <v>2000</v>
      </c>
      <c r="C78" s="407">
        <v>11757.00374</v>
      </c>
      <c r="D78" s="408">
        <v>2207.79799</v>
      </c>
      <c r="E78" s="409">
        <v>5913.733948</v>
      </c>
      <c r="F78" s="408">
        <v>3632.6652639999998</v>
      </c>
      <c r="G78" s="379"/>
      <c r="H78" s="379"/>
      <c r="I78" s="380"/>
    </row>
    <row r="79" spans="2:9" ht="15">
      <c r="B79" s="406">
        <v>2001</v>
      </c>
      <c r="C79" s="407">
        <v>12820.670279</v>
      </c>
      <c r="D79" s="408">
        <v>2512.49325</v>
      </c>
      <c r="E79" s="409">
        <v>5808.735752</v>
      </c>
      <c r="F79" s="408">
        <v>4423.6278</v>
      </c>
      <c r="G79" s="395"/>
      <c r="H79" s="395"/>
      <c r="I79" s="387"/>
    </row>
    <row r="80" spans="2:9" ht="15">
      <c r="B80" s="406">
        <v>2002</v>
      </c>
      <c r="C80" s="407">
        <v>12695.461003999999</v>
      </c>
      <c r="D80" s="408">
        <v>2684.1121500000004</v>
      </c>
      <c r="E80" s="409">
        <v>5875.183331</v>
      </c>
      <c r="F80" s="408">
        <v>4129.979561</v>
      </c>
      <c r="G80" s="382"/>
      <c r="H80" s="382"/>
      <c r="I80" s="398"/>
    </row>
    <row r="81" spans="2:9" ht="15">
      <c r="B81" s="406">
        <v>2003</v>
      </c>
      <c r="C81" s="407">
        <v>13881.703481</v>
      </c>
      <c r="D81" s="408">
        <v>2666.2762690000004</v>
      </c>
      <c r="E81" s="409">
        <v>6412.339062000001</v>
      </c>
      <c r="F81" s="408">
        <v>4789.737372</v>
      </c>
      <c r="G81" s="379"/>
      <c r="H81" s="379"/>
      <c r="I81" s="380"/>
    </row>
    <row r="82" spans="2:9" ht="15">
      <c r="B82" s="406">
        <v>2004</v>
      </c>
      <c r="C82" s="407">
        <v>16764.167804999997</v>
      </c>
      <c r="D82" s="408">
        <v>3166.3668479999997</v>
      </c>
      <c r="E82" s="409">
        <v>8020.480682</v>
      </c>
      <c r="F82" s="408">
        <v>5561.907596</v>
      </c>
      <c r="G82" s="395"/>
      <c r="H82" s="395"/>
      <c r="I82" s="387"/>
    </row>
    <row r="83" spans="2:9" ht="15">
      <c r="B83" s="406">
        <v>2005</v>
      </c>
      <c r="C83" s="407">
        <v>21204.16357765001</v>
      </c>
      <c r="D83" s="408">
        <v>3992.0159142400003</v>
      </c>
      <c r="E83" s="409">
        <v>9521.491375800015</v>
      </c>
      <c r="F83" s="408">
        <v>7676.199025289995</v>
      </c>
      <c r="G83" s="395"/>
      <c r="H83" s="395"/>
      <c r="I83" s="387"/>
    </row>
    <row r="84" spans="2:9" ht="15">
      <c r="B84" s="410">
        <v>2006</v>
      </c>
      <c r="C84" s="411">
        <v>26162.44024418001</v>
      </c>
      <c r="D84" s="412">
        <v>5289.45357371</v>
      </c>
      <c r="E84" s="413">
        <v>11515.40940457001</v>
      </c>
      <c r="F84" s="412">
        <v>9340.02048996</v>
      </c>
      <c r="G84" s="395"/>
      <c r="H84" s="395"/>
      <c r="I84" s="387"/>
    </row>
    <row r="85" spans="2:9" ht="15">
      <c r="B85" s="414">
        <v>2007</v>
      </c>
      <c r="C85" s="412">
        <v>32897.04532487001</v>
      </c>
      <c r="D85" s="412">
        <v>6793.943660180003</v>
      </c>
      <c r="E85" s="413">
        <v>14150.101785560008</v>
      </c>
      <c r="F85" s="412">
        <v>11930.697139229998</v>
      </c>
      <c r="G85" s="379"/>
      <c r="H85" s="379"/>
      <c r="I85" s="380"/>
    </row>
    <row r="86" spans="2:9" ht="15">
      <c r="B86" s="414">
        <v>2008</v>
      </c>
      <c r="C86" s="412">
        <v>39665.825879330005</v>
      </c>
      <c r="D86" s="412">
        <v>7572.5567539999965</v>
      </c>
      <c r="E86" s="413">
        <v>17677.16834297</v>
      </c>
      <c r="F86" s="412">
        <v>14392.919054300002</v>
      </c>
      <c r="G86" s="379"/>
      <c r="H86" s="379"/>
      <c r="I86" s="380"/>
    </row>
    <row r="87" spans="2:9" ht="15">
      <c r="B87" s="414">
        <v>2009</v>
      </c>
      <c r="C87" s="412">
        <v>32891.13282753001</v>
      </c>
      <c r="D87" s="412">
        <v>6674.7503885800015</v>
      </c>
      <c r="E87" s="413">
        <v>13192.957681890004</v>
      </c>
      <c r="F87" s="412">
        <v>13000.98986158</v>
      </c>
      <c r="G87" s="395"/>
      <c r="H87" s="395"/>
      <c r="I87" s="387"/>
    </row>
    <row r="88" spans="2:9" ht="15">
      <c r="B88" s="414">
        <v>2010</v>
      </c>
      <c r="C88" s="412">
        <v>40485.55568979</v>
      </c>
      <c r="D88" s="412">
        <v>9003.845140660007</v>
      </c>
      <c r="E88" s="413">
        <v>17133.353088209988</v>
      </c>
      <c r="F88" s="412">
        <v>14323.725332819999</v>
      </c>
      <c r="G88" s="395"/>
      <c r="H88" s="395"/>
      <c r="I88" s="387"/>
    </row>
    <row r="89" spans="2:8" ht="15">
      <c r="B89" s="414">
        <v>2011</v>
      </c>
      <c r="C89" s="412">
        <v>54232.569162210006</v>
      </c>
      <c r="D89" s="412">
        <v>11315.42755372</v>
      </c>
      <c r="E89" s="413">
        <v>22636.049870359995</v>
      </c>
      <c r="F89" s="412">
        <v>20280.504566050004</v>
      </c>
      <c r="G89" s="395"/>
      <c r="H89" s="387"/>
    </row>
    <row r="90" spans="2:8" ht="15">
      <c r="B90" s="414">
        <v>2012</v>
      </c>
      <c r="C90" s="412">
        <v>59111.4013228</v>
      </c>
      <c r="D90" s="412">
        <v>12941.08254535</v>
      </c>
      <c r="E90" s="413">
        <v>25579.646962269995</v>
      </c>
      <c r="F90" s="412">
        <v>20590.671815179994</v>
      </c>
      <c r="G90" s="395"/>
      <c r="H90" s="387"/>
    </row>
    <row r="91" spans="2:8" ht="15">
      <c r="B91" s="414">
        <v>2013</v>
      </c>
      <c r="C91" s="412">
        <v>59381.211075629995</v>
      </c>
      <c r="D91" s="412">
        <v>13122.395457469993</v>
      </c>
      <c r="E91" s="413">
        <v>25691.446545249994</v>
      </c>
      <c r="F91" s="412">
        <v>20567.369072910016</v>
      </c>
      <c r="G91" s="395"/>
      <c r="H91" s="387"/>
    </row>
    <row r="92" spans="2:8" ht="15">
      <c r="B92" s="414">
        <v>2014</v>
      </c>
      <c r="C92" s="412">
        <v>64028.883709179994</v>
      </c>
      <c r="D92" s="412">
        <v>14251.01841583</v>
      </c>
      <c r="E92" s="413">
        <v>27977.451542139977</v>
      </c>
      <c r="F92" s="412">
        <v>21800.413751210006</v>
      </c>
      <c r="G92" s="395"/>
      <c r="H92" s="387"/>
    </row>
    <row r="93" spans="2:9" ht="15">
      <c r="B93" s="414">
        <v>2015</v>
      </c>
      <c r="C93" s="412">
        <v>54057.59947197</v>
      </c>
      <c r="D93" s="412">
        <v>12124.580631560002</v>
      </c>
      <c r="E93" s="413">
        <v>23332.398565370004</v>
      </c>
      <c r="F93" s="412">
        <v>18600.62027503999</v>
      </c>
      <c r="G93" s="395"/>
      <c r="H93" s="395"/>
      <c r="I93" s="387"/>
    </row>
    <row r="94" spans="2:9" ht="15">
      <c r="B94" s="406">
        <v>2016</v>
      </c>
      <c r="C94" s="412">
        <v>44889.366874920015</v>
      </c>
      <c r="D94" s="412">
        <v>10984.926460700002</v>
      </c>
      <c r="E94" s="409">
        <v>20369.042781370008</v>
      </c>
      <c r="F94" s="408">
        <v>13535.397632849998</v>
      </c>
      <c r="G94" s="395"/>
      <c r="H94" s="395"/>
      <c r="I94" s="387"/>
    </row>
    <row r="95" spans="2:9" ht="15.75" thickBot="1">
      <c r="B95" s="1188">
        <v>2017</v>
      </c>
      <c r="C95" s="415">
        <v>46075.70560692</v>
      </c>
      <c r="D95" s="415">
        <v>10960.10519271</v>
      </c>
      <c r="E95" s="1189">
        <v>20935.523541000002</v>
      </c>
      <c r="F95" s="1190">
        <v>14162.652807010001</v>
      </c>
      <c r="G95" s="395"/>
      <c r="H95" s="395"/>
      <c r="I95" s="387"/>
    </row>
    <row r="96" spans="2:9" ht="12.75">
      <c r="B96" s="1002"/>
      <c r="C96" s="169" t="s">
        <v>137</v>
      </c>
      <c r="E96" s="1002"/>
      <c r="F96" s="1002"/>
      <c r="G96" s="395"/>
      <c r="H96" s="395"/>
      <c r="I96" s="387"/>
    </row>
    <row r="97" spans="3:9" ht="12.75">
      <c r="C97" s="419"/>
      <c r="G97" s="382"/>
      <c r="H97" s="382"/>
      <c r="I97" s="398"/>
    </row>
    <row r="98" spans="3:9" ht="12.75">
      <c r="C98" s="420"/>
      <c r="D98" s="420"/>
      <c r="E98" s="1187"/>
      <c r="G98" s="379"/>
      <c r="H98" s="379"/>
      <c r="I98" s="380"/>
    </row>
  </sheetData>
  <sheetProtection/>
  <mergeCells count="10">
    <mergeCell ref="B75:F75"/>
    <mergeCell ref="E12:E14"/>
    <mergeCell ref="B8:E8"/>
    <mergeCell ref="B10:E10"/>
    <mergeCell ref="H12:J12"/>
    <mergeCell ref="H14:J14"/>
    <mergeCell ref="B12:B14"/>
    <mergeCell ref="C12:C14"/>
    <mergeCell ref="D12:D14"/>
    <mergeCell ref="B9:E9"/>
  </mergeCells>
  <hyperlinks>
    <hyperlink ref="B1" location="'Indice '!C17" display="ÍNDICE "/>
    <hyperlink ref="C4" location="Importaciones!A15" display="Importaciones según CUODE en lo corrido de 2014"/>
    <hyperlink ref="C5" location="Importaciones!A79" display="Importaciones totales 2000-2016"/>
    <hyperlink ref="C96" location="Importaciones!A3" display="ARRIBA 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U74"/>
  <sheetViews>
    <sheetView zoomScalePageLayoutView="0" workbookViewId="0" topLeftCell="A1">
      <pane ySplit="7" topLeftCell="A68" activePane="bottomLeft" state="frozen"/>
      <selection pane="topLeft" activeCell="D32" sqref="D32"/>
      <selection pane="bottomLeft" activeCell="B5" sqref="B5:H5"/>
    </sheetView>
  </sheetViews>
  <sheetFormatPr defaultColWidth="11.421875" defaultRowHeight="12.75"/>
  <cols>
    <col min="1" max="1" width="3.421875" style="7" customWidth="1"/>
    <col min="2" max="2" width="28.7109375" style="7" customWidth="1"/>
    <col min="3" max="3" width="26.421875" style="7" customWidth="1"/>
    <col min="4" max="4" width="25.28125" style="7" bestFit="1" customWidth="1"/>
    <col min="5" max="5" width="24.421875" style="7" bestFit="1" customWidth="1"/>
    <col min="6" max="6" width="24.8515625" style="7" bestFit="1" customWidth="1"/>
    <col min="7" max="8" width="12.140625" style="7" bestFit="1" customWidth="1"/>
    <col min="9" max="9" width="17.8515625" style="7" bestFit="1" customWidth="1"/>
    <col min="10" max="10" width="13.7109375" style="7" bestFit="1" customWidth="1"/>
    <col min="11" max="11" width="12.7109375" style="7" customWidth="1"/>
    <col min="12" max="13" width="11.421875" style="7" customWidth="1"/>
    <col min="14" max="14" width="14.57421875" style="7" customWidth="1"/>
    <col min="15" max="16384" width="11.421875" style="7" customWidth="1"/>
  </cols>
  <sheetData>
    <row r="1" spans="2:6" ht="12.75" customHeight="1">
      <c r="B1" s="1316" t="s">
        <v>136</v>
      </c>
      <c r="E1" s="309"/>
      <c r="F1" s="309"/>
    </row>
    <row r="2" spans="2:6" ht="12.75" customHeight="1">
      <c r="B2" s="310" t="s">
        <v>121</v>
      </c>
      <c r="C2" s="309"/>
      <c r="D2" s="309"/>
      <c r="E2" s="309"/>
      <c r="F2" s="309"/>
    </row>
    <row r="3" spans="3:6" ht="12.75" customHeight="1">
      <c r="C3" s="309"/>
      <c r="D3" s="309"/>
      <c r="E3" s="309"/>
      <c r="F3" s="309"/>
    </row>
    <row r="4" spans="2:20" s="20" customFormat="1" ht="15.75">
      <c r="B4" s="1411" t="s">
        <v>121</v>
      </c>
      <c r="C4" s="1444"/>
      <c r="D4" s="1444"/>
      <c r="E4" s="1444"/>
      <c r="F4" s="1444"/>
      <c r="G4" s="1444"/>
      <c r="H4" s="1444"/>
      <c r="P4" s="311"/>
      <c r="Q4" s="312"/>
      <c r="R4" s="312"/>
      <c r="S4" s="313"/>
      <c r="T4" s="314"/>
    </row>
    <row r="5" spans="2:20" s="20" customFormat="1" ht="15.75">
      <c r="B5" s="1341" t="s">
        <v>908</v>
      </c>
      <c r="C5" s="1341"/>
      <c r="D5" s="1341"/>
      <c r="E5" s="1341"/>
      <c r="F5" s="1341"/>
      <c r="G5" s="1341"/>
      <c r="H5" s="1341"/>
      <c r="P5" s="311"/>
      <c r="Q5" s="312"/>
      <c r="R5" s="312"/>
      <c r="S5" s="313"/>
      <c r="T5" s="314"/>
    </row>
    <row r="6" spans="2:20" s="20" customFormat="1" ht="19.5" thickBot="1">
      <c r="B6" s="315"/>
      <c r="D6" s="316"/>
      <c r="P6" s="311"/>
      <c r="Q6" s="312"/>
      <c r="R6" s="312"/>
      <c r="S6" s="313"/>
      <c r="T6" s="314"/>
    </row>
    <row r="7" spans="2:20" s="177" customFormat="1" ht="31.5" thickBot="1" thickTop="1">
      <c r="B7" s="317"/>
      <c r="C7" s="318" t="s">
        <v>904</v>
      </c>
      <c r="D7" s="319" t="s">
        <v>905</v>
      </c>
      <c r="E7" s="1078" t="s">
        <v>906</v>
      </c>
      <c r="F7" s="1069" t="s">
        <v>907</v>
      </c>
      <c r="G7" s="318" t="s">
        <v>655</v>
      </c>
      <c r="H7" s="320" t="s">
        <v>900</v>
      </c>
      <c r="I7" s="321"/>
      <c r="P7" s="322"/>
      <c r="Q7" s="322"/>
      <c r="R7" s="322"/>
      <c r="S7" s="323"/>
      <c r="T7" s="323"/>
    </row>
    <row r="8" spans="2:20" s="20" customFormat="1" ht="15.75" thickBot="1">
      <c r="B8" s="324"/>
      <c r="C8" s="325"/>
      <c r="D8" s="326"/>
      <c r="E8" s="1079"/>
      <c r="F8" s="1070"/>
      <c r="G8" s="327"/>
      <c r="H8" s="328"/>
      <c r="P8" s="311"/>
      <c r="Q8" s="311"/>
      <c r="R8" s="311"/>
      <c r="S8" s="311"/>
      <c r="T8" s="311"/>
    </row>
    <row r="9" spans="2:20" s="40" customFormat="1" ht="15.75" thickBot="1">
      <c r="B9" s="329" t="s">
        <v>74</v>
      </c>
      <c r="C9" s="330">
        <v>2553.873051959998</v>
      </c>
      <c r="D9" s="331">
        <v>3817.156896380004</v>
      </c>
      <c r="E9" s="1080">
        <v>2836.227712109994</v>
      </c>
      <c r="F9" s="1071">
        <v>3124.724574099987</v>
      </c>
      <c r="G9" s="1160">
        <f>C9-E9</f>
        <v>-282.3546601499961</v>
      </c>
      <c r="H9" s="1160">
        <f>D9-F9</f>
        <v>692.4323222800172</v>
      </c>
      <c r="I9" s="332"/>
      <c r="J9" s="332"/>
      <c r="K9" s="332"/>
      <c r="L9" s="332"/>
      <c r="M9" s="332"/>
      <c r="N9" s="332"/>
      <c r="O9" s="332"/>
      <c r="P9" s="333"/>
      <c r="Q9" s="333"/>
      <c r="R9" s="333"/>
      <c r="S9" s="333"/>
      <c r="T9" s="333"/>
    </row>
    <row r="10" spans="2:20" s="40" customFormat="1" ht="15.75" thickBot="1">
      <c r="B10" s="329" t="s">
        <v>75</v>
      </c>
      <c r="C10" s="330">
        <v>754.3388029699964</v>
      </c>
      <c r="D10" s="331">
        <v>989.9911499699982</v>
      </c>
      <c r="E10" s="1080">
        <v>557.6903845899998</v>
      </c>
      <c r="F10" s="1071">
        <v>563.7812272799997</v>
      </c>
      <c r="G10" s="1160">
        <f aca="true" t="shared" si="0" ref="G10:G71">C10-E10</f>
        <v>196.64841837999666</v>
      </c>
      <c r="H10" s="1160">
        <f aca="true" t="shared" si="1" ref="H10:H69">D10-F10</f>
        <v>426.2099226899985</v>
      </c>
      <c r="I10" s="332"/>
      <c r="J10" s="332"/>
      <c r="K10" s="332"/>
      <c r="L10" s="332"/>
      <c r="M10" s="332"/>
      <c r="N10" s="332"/>
      <c r="O10" s="332"/>
      <c r="P10" s="333"/>
      <c r="Q10" s="333"/>
      <c r="R10" s="333"/>
      <c r="S10" s="333"/>
      <c r="T10" s="333"/>
    </row>
    <row r="11" spans="2:21" s="20" customFormat="1" ht="15.75" thickBot="1">
      <c r="B11" s="334" t="s">
        <v>304</v>
      </c>
      <c r="C11" s="335">
        <v>49.62192714999978</v>
      </c>
      <c r="D11" s="336">
        <v>42.163993770000054</v>
      </c>
      <c r="E11" s="1081">
        <v>85.70368026999995</v>
      </c>
      <c r="F11" s="1072">
        <v>64.01214061999998</v>
      </c>
      <c r="G11" s="1160">
        <f t="shared" si="0"/>
        <v>-36.08175312000017</v>
      </c>
      <c r="H11" s="1160">
        <f t="shared" si="1"/>
        <v>-21.848146849999928</v>
      </c>
      <c r="I11" s="332"/>
      <c r="J11" s="332"/>
      <c r="K11" s="332"/>
      <c r="L11" s="332"/>
      <c r="M11" s="332"/>
      <c r="N11" s="332"/>
      <c r="O11" s="332"/>
      <c r="P11" s="337"/>
      <c r="Q11" s="337"/>
      <c r="R11" s="338"/>
      <c r="S11" s="338"/>
      <c r="T11" s="338"/>
      <c r="U11" s="40"/>
    </row>
    <row r="12" spans="2:21" s="20" customFormat="1" ht="15.75" thickBot="1">
      <c r="B12" s="339" t="s">
        <v>305</v>
      </c>
      <c r="C12" s="340">
        <v>387.47836028999814</v>
      </c>
      <c r="D12" s="341">
        <v>557.678411839999</v>
      </c>
      <c r="E12" s="1082">
        <v>243.33176814000043</v>
      </c>
      <c r="F12" s="1072">
        <v>265.5252577599999</v>
      </c>
      <c r="G12" s="1160">
        <f t="shared" si="0"/>
        <v>144.1465921499977</v>
      </c>
      <c r="H12" s="1160">
        <f t="shared" si="1"/>
        <v>292.15315407999907</v>
      </c>
      <c r="I12" s="332"/>
      <c r="J12" s="332"/>
      <c r="K12" s="332"/>
      <c r="L12" s="332"/>
      <c r="M12" s="332"/>
      <c r="N12" s="332"/>
      <c r="O12" s="332"/>
      <c r="P12" s="338"/>
      <c r="Q12" s="338"/>
      <c r="R12" s="338"/>
      <c r="S12" s="338"/>
      <c r="T12" s="338"/>
      <c r="U12" s="40"/>
    </row>
    <row r="13" spans="2:21" s="20" customFormat="1" ht="15.75" thickBot="1">
      <c r="B13" s="342" t="s">
        <v>306</v>
      </c>
      <c r="C13" s="343">
        <v>317.23851552999855</v>
      </c>
      <c r="D13" s="344">
        <v>390.14874435999917</v>
      </c>
      <c r="E13" s="1083">
        <v>228.65493617999937</v>
      </c>
      <c r="F13" s="1072">
        <v>234.24382889999987</v>
      </c>
      <c r="G13" s="1160">
        <f t="shared" si="0"/>
        <v>88.58357934999918</v>
      </c>
      <c r="H13" s="1160">
        <f t="shared" si="1"/>
        <v>155.9049154599993</v>
      </c>
      <c r="I13" s="332"/>
      <c r="J13" s="332"/>
      <c r="K13" s="332"/>
      <c r="L13" s="332"/>
      <c r="M13" s="332"/>
      <c r="N13" s="332"/>
      <c r="O13" s="332"/>
      <c r="P13" s="337"/>
      <c r="Q13" s="337"/>
      <c r="R13" s="338"/>
      <c r="S13" s="338"/>
      <c r="T13" s="338"/>
      <c r="U13" s="40"/>
    </row>
    <row r="14" spans="2:21" s="20" customFormat="1" ht="15.75" thickBot="1">
      <c r="B14" s="345" t="s">
        <v>98</v>
      </c>
      <c r="C14" s="346">
        <v>1799.5342489900015</v>
      </c>
      <c r="D14" s="347">
        <v>2827.165746410006</v>
      </c>
      <c r="E14" s="1084">
        <v>2278.537327519994</v>
      </c>
      <c r="F14" s="1071">
        <v>2560.9433468199873</v>
      </c>
      <c r="G14" s="1160">
        <f t="shared" si="0"/>
        <v>-479.00307852999254</v>
      </c>
      <c r="H14" s="1160">
        <f t="shared" si="1"/>
        <v>266.22239959001854</v>
      </c>
      <c r="I14" s="332"/>
      <c r="J14" s="332"/>
      <c r="K14" s="332"/>
      <c r="L14" s="332"/>
      <c r="M14" s="332"/>
      <c r="N14" s="332"/>
      <c r="O14" s="332"/>
      <c r="P14" s="333"/>
      <c r="Q14" s="333"/>
      <c r="R14" s="333"/>
      <c r="S14" s="333"/>
      <c r="T14" s="333"/>
      <c r="U14" s="40"/>
    </row>
    <row r="15" spans="2:21" s="20" customFormat="1" ht="15.75" thickBot="1">
      <c r="B15" s="348" t="s">
        <v>59</v>
      </c>
      <c r="C15" s="335">
        <v>52.39304394</v>
      </c>
      <c r="D15" s="336">
        <v>89.83487328</v>
      </c>
      <c r="E15" s="1081">
        <v>171.41402641</v>
      </c>
      <c r="F15" s="1072">
        <v>187.95488672000053</v>
      </c>
      <c r="G15" s="1160">
        <f t="shared" si="0"/>
        <v>-119.02098246999999</v>
      </c>
      <c r="H15" s="1160">
        <f t="shared" si="1"/>
        <v>-98.12001344000053</v>
      </c>
      <c r="I15" s="332"/>
      <c r="J15" s="332"/>
      <c r="K15" s="332"/>
      <c r="L15" s="332"/>
      <c r="M15" s="332"/>
      <c r="N15" s="332"/>
      <c r="O15" s="332"/>
      <c r="P15" s="338"/>
      <c r="Q15" s="338"/>
      <c r="R15" s="338"/>
      <c r="S15" s="338"/>
      <c r="T15" s="338"/>
      <c r="U15" s="40"/>
    </row>
    <row r="16" spans="2:21" s="20" customFormat="1" ht="15.75" thickBot="1">
      <c r="B16" s="349" t="s">
        <v>60</v>
      </c>
      <c r="C16" s="340">
        <v>388.4436710600008</v>
      </c>
      <c r="D16" s="341">
        <v>541.0823324500006</v>
      </c>
      <c r="E16" s="1082">
        <v>690.1340144099977</v>
      </c>
      <c r="F16" s="1072">
        <v>854.7852405099953</v>
      </c>
      <c r="G16" s="1160">
        <f t="shared" si="0"/>
        <v>-301.6903433499969</v>
      </c>
      <c r="H16" s="1160">
        <f t="shared" si="1"/>
        <v>-313.7029080599947</v>
      </c>
      <c r="I16" s="332"/>
      <c r="J16" s="332"/>
      <c r="K16" s="332"/>
      <c r="L16" s="332"/>
      <c r="M16" s="332"/>
      <c r="N16" s="332"/>
      <c r="O16" s="332"/>
      <c r="P16" s="337"/>
      <c r="Q16" s="337"/>
      <c r="R16" s="338"/>
      <c r="S16" s="338"/>
      <c r="T16" s="338"/>
      <c r="U16" s="40"/>
    </row>
    <row r="17" spans="2:21" s="20" customFormat="1" ht="15.75" thickBot="1">
      <c r="B17" s="349" t="s">
        <v>61</v>
      </c>
      <c r="C17" s="340">
        <v>291.2939717200001</v>
      </c>
      <c r="D17" s="341">
        <v>350.71634076000055</v>
      </c>
      <c r="E17" s="1082">
        <v>220.152112610001</v>
      </c>
      <c r="F17" s="1072">
        <v>197.75395946999996</v>
      </c>
      <c r="G17" s="1160">
        <f t="shared" si="0"/>
        <v>71.1418591099991</v>
      </c>
      <c r="H17" s="1160">
        <f t="shared" si="1"/>
        <v>152.9623812900006</v>
      </c>
      <c r="I17" s="332"/>
      <c r="J17" s="332"/>
      <c r="K17" s="332"/>
      <c r="L17" s="332"/>
      <c r="M17" s="332"/>
      <c r="N17" s="332"/>
      <c r="O17" s="332"/>
      <c r="P17" s="338"/>
      <c r="Q17" s="338"/>
      <c r="R17" s="338"/>
      <c r="S17" s="338"/>
      <c r="T17" s="338"/>
      <c r="U17" s="40"/>
    </row>
    <row r="18" spans="2:21" s="20" customFormat="1" ht="15.75" thickBot="1">
      <c r="B18" s="349" t="s">
        <v>344</v>
      </c>
      <c r="C18" s="340">
        <v>10.07292235000002</v>
      </c>
      <c r="D18" s="341">
        <v>15.612265019999992</v>
      </c>
      <c r="E18" s="1082">
        <v>4.548212489999999</v>
      </c>
      <c r="F18" s="1072">
        <v>0.6744536500000001</v>
      </c>
      <c r="G18" s="1160">
        <f t="shared" si="0"/>
        <v>5.524709860000021</v>
      </c>
      <c r="H18" s="1160">
        <f t="shared" si="1"/>
        <v>14.937811369999991</v>
      </c>
      <c r="I18" s="332"/>
      <c r="J18" s="332"/>
      <c r="K18" s="332"/>
      <c r="L18" s="332"/>
      <c r="M18" s="332"/>
      <c r="N18" s="332"/>
      <c r="O18" s="332"/>
      <c r="P18" s="337"/>
      <c r="Q18" s="337"/>
      <c r="R18" s="338"/>
      <c r="S18" s="338"/>
      <c r="T18" s="338"/>
      <c r="U18" s="40"/>
    </row>
    <row r="19" spans="2:21" s="20" customFormat="1" ht="15.75" thickBot="1">
      <c r="B19" s="349" t="s">
        <v>62</v>
      </c>
      <c r="C19" s="340">
        <v>320.5063830699999</v>
      </c>
      <c r="D19" s="341">
        <v>616.8968759900014</v>
      </c>
      <c r="E19" s="1082">
        <v>1092.7509701899955</v>
      </c>
      <c r="F19" s="1072">
        <v>1221.7676026199908</v>
      </c>
      <c r="G19" s="1160">
        <f t="shared" si="0"/>
        <v>-772.2445871199957</v>
      </c>
      <c r="H19" s="1160">
        <f t="shared" si="1"/>
        <v>-604.8707266299895</v>
      </c>
      <c r="I19" s="332"/>
      <c r="J19" s="332"/>
      <c r="K19" s="332"/>
      <c r="L19" s="332"/>
      <c r="M19" s="332"/>
      <c r="N19" s="332"/>
      <c r="O19" s="332"/>
      <c r="P19" s="337"/>
      <c r="Q19" s="337"/>
      <c r="R19" s="338"/>
      <c r="S19" s="338"/>
      <c r="T19" s="338"/>
      <c r="U19" s="40"/>
    </row>
    <row r="20" spans="2:21" s="20" customFormat="1" ht="15.75" thickBot="1">
      <c r="B20" s="349" t="s">
        <v>488</v>
      </c>
      <c r="C20" s="340">
        <v>5.234197250000001</v>
      </c>
      <c r="D20" s="341">
        <v>7.206501770000001</v>
      </c>
      <c r="E20" s="1082">
        <v>2.0566933700000005</v>
      </c>
      <c r="F20" s="1072">
        <v>2.695447700000001</v>
      </c>
      <c r="G20" s="1160">
        <f t="shared" si="0"/>
        <v>3.1775038800000006</v>
      </c>
      <c r="H20" s="1160">
        <f t="shared" si="1"/>
        <v>4.51105407</v>
      </c>
      <c r="I20" s="332"/>
      <c r="J20" s="332"/>
      <c r="K20" s="332"/>
      <c r="L20" s="332"/>
      <c r="M20" s="332"/>
      <c r="N20" s="332"/>
      <c r="O20" s="332"/>
      <c r="P20" s="337"/>
      <c r="Q20" s="337"/>
      <c r="R20" s="338"/>
      <c r="S20" s="338"/>
      <c r="T20" s="338"/>
      <c r="U20" s="40"/>
    </row>
    <row r="21" spans="2:21" s="20" customFormat="1" ht="15.75" thickBot="1">
      <c r="B21" s="349" t="s">
        <v>345</v>
      </c>
      <c r="C21" s="340">
        <v>621.6900775200011</v>
      </c>
      <c r="D21" s="341">
        <v>1045.9588523600032</v>
      </c>
      <c r="E21" s="1082">
        <v>6.951786899999998</v>
      </c>
      <c r="F21" s="1072">
        <v>30.234941560000017</v>
      </c>
      <c r="G21" s="1160">
        <f t="shared" si="0"/>
        <v>614.7382906200011</v>
      </c>
      <c r="H21" s="1160">
        <f t="shared" si="1"/>
        <v>1015.7239108000032</v>
      </c>
      <c r="I21" s="332"/>
      <c r="J21" s="332"/>
      <c r="K21" s="332"/>
      <c r="L21" s="332"/>
      <c r="M21" s="332"/>
      <c r="N21" s="332"/>
      <c r="O21" s="332"/>
      <c r="P21" s="337"/>
      <c r="Q21" s="337"/>
      <c r="R21" s="338"/>
      <c r="S21" s="338"/>
      <c r="T21" s="338"/>
      <c r="U21" s="40"/>
    </row>
    <row r="22" spans="2:21" s="20" customFormat="1" ht="15.75" thickBot="1">
      <c r="B22" s="349" t="s">
        <v>346</v>
      </c>
      <c r="C22" s="340">
        <v>11.926921179999999</v>
      </c>
      <c r="D22" s="341">
        <v>28.744651590000025</v>
      </c>
      <c r="E22" s="1082">
        <v>17.18651519000001</v>
      </c>
      <c r="F22" s="1072">
        <v>18.328592100000012</v>
      </c>
      <c r="G22" s="1160">
        <f t="shared" si="0"/>
        <v>-5.25959401000001</v>
      </c>
      <c r="H22" s="1160">
        <f t="shared" si="1"/>
        <v>10.416059490000013</v>
      </c>
      <c r="I22" s="332"/>
      <c r="J22" s="332"/>
      <c r="K22" s="332"/>
      <c r="L22" s="332"/>
      <c r="M22" s="332"/>
      <c r="N22" s="332"/>
      <c r="O22" s="332"/>
      <c r="P22" s="337"/>
      <c r="Q22" s="337"/>
      <c r="R22" s="338"/>
      <c r="S22" s="338"/>
      <c r="T22" s="338"/>
      <c r="U22" s="40"/>
    </row>
    <row r="23" spans="2:21" s="20" customFormat="1" ht="15.75" thickBot="1">
      <c r="B23" s="349" t="s">
        <v>196</v>
      </c>
      <c r="C23" s="340">
        <v>97.97306089999998</v>
      </c>
      <c r="D23" s="341">
        <v>131.1130531899999</v>
      </c>
      <c r="E23" s="1082">
        <v>73.34299595</v>
      </c>
      <c r="F23" s="1072">
        <v>46.74822248999998</v>
      </c>
      <c r="G23" s="1160">
        <f t="shared" si="0"/>
        <v>24.630064949999976</v>
      </c>
      <c r="H23" s="1160">
        <f t="shared" si="1"/>
        <v>84.36483069999991</v>
      </c>
      <c r="I23" s="332"/>
      <c r="J23" s="332"/>
      <c r="K23" s="332"/>
      <c r="L23" s="332"/>
      <c r="M23" s="332"/>
      <c r="N23" s="332"/>
      <c r="O23" s="332"/>
      <c r="P23" s="337"/>
      <c r="Q23" s="337"/>
      <c r="R23" s="338"/>
      <c r="S23" s="338"/>
      <c r="T23" s="338"/>
      <c r="U23" s="40"/>
    </row>
    <row r="24" spans="2:21" s="20" customFormat="1" ht="15.75" thickBot="1">
      <c r="B24" s="350"/>
      <c r="C24" s="351">
        <v>0</v>
      </c>
      <c r="D24" s="352">
        <v>0</v>
      </c>
      <c r="E24" s="1085">
        <v>0</v>
      </c>
      <c r="F24" s="1073">
        <v>0</v>
      </c>
      <c r="G24" s="1159"/>
      <c r="H24" s="1160"/>
      <c r="I24" s="332"/>
      <c r="J24" s="332"/>
      <c r="K24" s="332"/>
      <c r="L24" s="332"/>
      <c r="M24" s="332"/>
      <c r="N24" s="332"/>
      <c r="O24" s="332"/>
      <c r="P24" s="337"/>
      <c r="Q24" s="337"/>
      <c r="R24" s="338"/>
      <c r="S24" s="338"/>
      <c r="T24" s="338"/>
      <c r="U24" s="40"/>
    </row>
    <row r="25" spans="2:20" s="40" customFormat="1" ht="15.75" thickBot="1">
      <c r="B25" s="353" t="s">
        <v>63</v>
      </c>
      <c r="C25" s="343">
        <v>3448.1647154800894</v>
      </c>
      <c r="D25" s="344">
        <v>3650.318087960004</v>
      </c>
      <c r="E25" s="1083">
        <v>4325.096517890094</v>
      </c>
      <c r="F25" s="1071">
        <v>3794.3995545300704</v>
      </c>
      <c r="G25" s="1160">
        <f t="shared" si="0"/>
        <v>-876.9318024100048</v>
      </c>
      <c r="H25" s="1160">
        <f t="shared" si="1"/>
        <v>-144.08146657006637</v>
      </c>
      <c r="I25" s="332"/>
      <c r="J25" s="332"/>
      <c r="K25" s="332"/>
      <c r="L25" s="332"/>
      <c r="M25" s="332"/>
      <c r="N25" s="332"/>
      <c r="O25" s="332"/>
      <c r="P25" s="337"/>
      <c r="Q25" s="337"/>
      <c r="R25" s="338"/>
      <c r="S25" s="338"/>
      <c r="T25" s="338"/>
    </row>
    <row r="26" spans="2:21" s="20" customFormat="1" ht="15.75" thickBot="1">
      <c r="B26" s="334" t="s">
        <v>64</v>
      </c>
      <c r="C26" s="335">
        <v>163.60495049000014</v>
      </c>
      <c r="D26" s="336">
        <v>170.4611943099994</v>
      </c>
      <c r="E26" s="1081">
        <v>33.71184675999999</v>
      </c>
      <c r="F26" s="1072">
        <v>27.920229520000014</v>
      </c>
      <c r="G26" s="1160">
        <f t="shared" si="0"/>
        <v>129.89310373000015</v>
      </c>
      <c r="H26" s="1160">
        <f t="shared" si="1"/>
        <v>142.54096478999938</v>
      </c>
      <c r="I26" s="332"/>
      <c r="J26" s="332"/>
      <c r="K26" s="332"/>
      <c r="L26" s="332"/>
      <c r="M26" s="332"/>
      <c r="N26" s="332"/>
      <c r="O26" s="332"/>
      <c r="P26" s="337"/>
      <c r="Q26" s="337"/>
      <c r="R26" s="338"/>
      <c r="S26" s="338"/>
      <c r="T26" s="338"/>
      <c r="U26" s="40"/>
    </row>
    <row r="27" spans="2:21" s="20" customFormat="1" ht="15.75" thickBot="1">
      <c r="B27" s="339" t="s">
        <v>65</v>
      </c>
      <c r="C27" s="340">
        <v>151.78959640000008</v>
      </c>
      <c r="D27" s="341">
        <v>287.6104921799994</v>
      </c>
      <c r="E27" s="1082">
        <v>247.59655434000007</v>
      </c>
      <c r="F27" s="1072">
        <v>221.46264014999994</v>
      </c>
      <c r="G27" s="1160">
        <f t="shared" si="0"/>
        <v>-95.80695793999999</v>
      </c>
      <c r="H27" s="1160">
        <f t="shared" si="1"/>
        <v>66.14785202999948</v>
      </c>
      <c r="I27" s="332"/>
      <c r="J27" s="332"/>
      <c r="K27" s="332"/>
      <c r="L27" s="332"/>
      <c r="M27" s="332"/>
      <c r="N27" s="332"/>
      <c r="O27" s="332"/>
      <c r="P27" s="337"/>
      <c r="Q27" s="337"/>
      <c r="R27" s="338"/>
      <c r="S27" s="338"/>
      <c r="T27" s="338"/>
      <c r="U27" s="40"/>
    </row>
    <row r="28" spans="2:21" s="20" customFormat="1" ht="15.75" thickBot="1">
      <c r="B28" s="342"/>
      <c r="C28" s="354">
        <v>0</v>
      </c>
      <c r="D28" s="355">
        <v>0</v>
      </c>
      <c r="E28" s="1086">
        <v>0</v>
      </c>
      <c r="F28" s="1074">
        <v>0</v>
      </c>
      <c r="G28" s="1159"/>
      <c r="H28" s="1160"/>
      <c r="I28" s="332"/>
      <c r="J28" s="332"/>
      <c r="K28" s="332"/>
      <c r="L28" s="332"/>
      <c r="M28" s="332"/>
      <c r="N28" s="332"/>
      <c r="O28" s="332"/>
      <c r="P28" s="337"/>
      <c r="Q28" s="337"/>
      <c r="R28" s="338"/>
      <c r="S28" s="338"/>
      <c r="T28" s="338"/>
      <c r="U28" s="40"/>
    </row>
    <row r="29" spans="2:21" s="20" customFormat="1" ht="15.75" thickBot="1">
      <c r="B29" s="356" t="s">
        <v>76</v>
      </c>
      <c r="C29" s="346">
        <v>1754.42769351</v>
      </c>
      <c r="D29" s="347">
        <v>1638.8934872900013</v>
      </c>
      <c r="E29" s="1084">
        <v>2050.7945284599978</v>
      </c>
      <c r="F29" s="1071">
        <v>2219.418285410003</v>
      </c>
      <c r="G29" s="1160">
        <f t="shared" si="0"/>
        <v>-296.36683494999784</v>
      </c>
      <c r="H29" s="1160">
        <f t="shared" si="1"/>
        <v>-580.5247981200018</v>
      </c>
      <c r="I29" s="332"/>
      <c r="J29" s="332"/>
      <c r="K29" s="332"/>
      <c r="L29" s="332"/>
      <c r="M29" s="332"/>
      <c r="N29" s="332"/>
      <c r="O29" s="332"/>
      <c r="P29" s="357"/>
      <c r="Q29" s="357"/>
      <c r="R29" s="338"/>
      <c r="S29" s="333"/>
      <c r="T29" s="333"/>
      <c r="U29" s="40"/>
    </row>
    <row r="30" spans="2:21" s="20" customFormat="1" ht="15.75" thickBot="1">
      <c r="B30" s="348" t="s">
        <v>66</v>
      </c>
      <c r="C30" s="335">
        <v>152.09161600000007</v>
      </c>
      <c r="D30" s="336">
        <v>163.8393646799998</v>
      </c>
      <c r="E30" s="1081">
        <v>540.9569574500008</v>
      </c>
      <c r="F30" s="1072">
        <v>582.3190248500027</v>
      </c>
      <c r="G30" s="1160">
        <f t="shared" si="0"/>
        <v>-388.86534145000076</v>
      </c>
      <c r="H30" s="1160">
        <f t="shared" si="1"/>
        <v>-418.47966017000294</v>
      </c>
      <c r="I30" s="332"/>
      <c r="J30" s="332"/>
      <c r="K30" s="332"/>
      <c r="L30" s="332"/>
      <c r="M30" s="332"/>
      <c r="N30" s="332"/>
      <c r="O30" s="332"/>
      <c r="P30" s="337"/>
      <c r="Q30" s="337"/>
      <c r="R30" s="333"/>
      <c r="S30" s="338"/>
      <c r="T30" s="338"/>
      <c r="U30" s="40"/>
    </row>
    <row r="31" spans="2:21" s="20" customFormat="1" ht="15.75" thickBot="1">
      <c r="B31" s="349" t="s">
        <v>347</v>
      </c>
      <c r="C31" s="340">
        <v>0.19629120000000003</v>
      </c>
      <c r="D31" s="341">
        <v>0.37494191000000004</v>
      </c>
      <c r="E31" s="1082">
        <v>42.89166310999992</v>
      </c>
      <c r="F31" s="1072">
        <v>45.117373550000096</v>
      </c>
      <c r="G31" s="1160">
        <f t="shared" si="0"/>
        <v>-42.69537190999992</v>
      </c>
      <c r="H31" s="1160">
        <f t="shared" si="1"/>
        <v>-44.7424316400001</v>
      </c>
      <c r="I31" s="332"/>
      <c r="J31" s="332"/>
      <c r="K31" s="332"/>
      <c r="L31" s="332"/>
      <c r="M31" s="332"/>
      <c r="N31" s="332"/>
      <c r="O31" s="332"/>
      <c r="P31" s="338"/>
      <c r="Q31" s="338"/>
      <c r="R31" s="338"/>
      <c r="S31" s="338"/>
      <c r="T31" s="338"/>
      <c r="U31" s="40"/>
    </row>
    <row r="32" spans="2:21" s="20" customFormat="1" ht="15.75" thickBot="1">
      <c r="B32" s="358" t="s">
        <v>67</v>
      </c>
      <c r="C32" s="340">
        <v>205.3191487100002</v>
      </c>
      <c r="D32" s="341">
        <v>153.7360386299998</v>
      </c>
      <c r="E32" s="1082">
        <v>64.10044700999985</v>
      </c>
      <c r="F32" s="1072">
        <v>85.25314887999998</v>
      </c>
      <c r="G32" s="1160">
        <f t="shared" si="0"/>
        <v>141.21870170000034</v>
      </c>
      <c r="H32" s="1160">
        <f t="shared" si="1"/>
        <v>68.48288974999981</v>
      </c>
      <c r="I32" s="332"/>
      <c r="J32" s="332"/>
      <c r="K32" s="332"/>
      <c r="L32" s="332"/>
      <c r="M32" s="332"/>
      <c r="N32" s="332"/>
      <c r="O32" s="332"/>
      <c r="P32" s="337"/>
      <c r="Q32" s="337"/>
      <c r="R32" s="338"/>
      <c r="S32" s="338"/>
      <c r="T32" s="338"/>
      <c r="U32" s="40"/>
    </row>
    <row r="33" spans="2:21" s="20" customFormat="1" ht="15.75" thickBot="1">
      <c r="B33" s="358" t="s">
        <v>348</v>
      </c>
      <c r="C33" s="340">
        <v>0.17385399999999998</v>
      </c>
      <c r="D33" s="341">
        <v>0.15543969000000002</v>
      </c>
      <c r="E33" s="1082">
        <v>2.4497806499999997</v>
      </c>
      <c r="F33" s="1072">
        <v>4.612281899999996</v>
      </c>
      <c r="G33" s="1160">
        <f t="shared" si="0"/>
        <v>-2.2759266499999997</v>
      </c>
      <c r="H33" s="1160">
        <f t="shared" si="1"/>
        <v>-4.456842209999996</v>
      </c>
      <c r="I33" s="332"/>
      <c r="J33" s="332"/>
      <c r="K33" s="332"/>
      <c r="L33" s="332"/>
      <c r="M33" s="332"/>
      <c r="N33" s="332"/>
      <c r="O33" s="332"/>
      <c r="P33" s="338"/>
      <c r="Q33" s="338"/>
      <c r="R33" s="338"/>
      <c r="S33" s="338"/>
      <c r="T33" s="338"/>
      <c r="U33" s="40"/>
    </row>
    <row r="34" spans="2:21" s="20" customFormat="1" ht="15.75" thickBot="1">
      <c r="B34" s="358" t="s">
        <v>326</v>
      </c>
      <c r="C34" s="340">
        <v>0.18137397</v>
      </c>
      <c r="D34" s="341">
        <v>0.6557144500000001</v>
      </c>
      <c r="E34" s="1082">
        <v>0.034554379999999996</v>
      </c>
      <c r="F34" s="1072">
        <v>0.28145091</v>
      </c>
      <c r="G34" s="1160">
        <f t="shared" si="0"/>
        <v>0.14681959</v>
      </c>
      <c r="H34" s="1160">
        <f t="shared" si="1"/>
        <v>0.37426354000000006</v>
      </c>
      <c r="I34" s="332"/>
      <c r="J34" s="332"/>
      <c r="K34" s="332"/>
      <c r="L34" s="332"/>
      <c r="M34" s="332"/>
      <c r="N34" s="332"/>
      <c r="O34" s="332"/>
      <c r="P34" s="338"/>
      <c r="Q34" s="338"/>
      <c r="R34" s="338"/>
      <c r="S34" s="338"/>
      <c r="T34" s="338"/>
      <c r="U34" s="40"/>
    </row>
    <row r="35" spans="2:21" s="20" customFormat="1" ht="15.75" thickBot="1">
      <c r="B35" s="358" t="s">
        <v>489</v>
      </c>
      <c r="C35" s="340">
        <v>0.42663415000000005</v>
      </c>
      <c r="D35" s="341">
        <v>0.6694001599999999</v>
      </c>
      <c r="E35" s="1082">
        <v>0.33758401</v>
      </c>
      <c r="F35" s="1072">
        <v>0.4329971899999999</v>
      </c>
      <c r="G35" s="1160">
        <f t="shared" si="0"/>
        <v>0.08905014000000006</v>
      </c>
      <c r="H35" s="1160">
        <f t="shared" si="1"/>
        <v>0.23640297</v>
      </c>
      <c r="I35" s="332"/>
      <c r="J35" s="332"/>
      <c r="K35" s="332"/>
      <c r="L35" s="332"/>
      <c r="M35" s="332"/>
      <c r="N35" s="332"/>
      <c r="O35" s="332"/>
      <c r="P35" s="338"/>
      <c r="Q35" s="338"/>
      <c r="R35" s="338"/>
      <c r="S35" s="338"/>
      <c r="T35" s="338"/>
      <c r="U35" s="40"/>
    </row>
    <row r="36" spans="2:21" s="20" customFormat="1" ht="15.75" thickBot="1">
      <c r="B36" s="358" t="s">
        <v>327</v>
      </c>
      <c r="C36" s="340">
        <v>8.727996759999996</v>
      </c>
      <c r="D36" s="341">
        <v>2.4963790300000004</v>
      </c>
      <c r="E36" s="1082">
        <v>28.16639577999997</v>
      </c>
      <c r="F36" s="1072">
        <v>38.79941113999996</v>
      </c>
      <c r="G36" s="1160">
        <f t="shared" si="0"/>
        <v>-19.438399019999974</v>
      </c>
      <c r="H36" s="1160">
        <f t="shared" si="1"/>
        <v>-36.30303210999996</v>
      </c>
      <c r="I36" s="332"/>
      <c r="J36" s="332"/>
      <c r="K36" s="332"/>
      <c r="L36" s="332"/>
      <c r="M36" s="332"/>
      <c r="N36" s="332"/>
      <c r="O36" s="332"/>
      <c r="P36" s="338"/>
      <c r="Q36" s="338"/>
      <c r="R36" s="338"/>
      <c r="S36" s="338"/>
      <c r="T36" s="338"/>
      <c r="U36" s="40"/>
    </row>
    <row r="37" spans="2:21" s="20" customFormat="1" ht="15.75" thickBot="1">
      <c r="B37" s="358" t="s">
        <v>349</v>
      </c>
      <c r="C37" s="340">
        <v>3.8045728499999996</v>
      </c>
      <c r="D37" s="341">
        <v>0.17196222</v>
      </c>
      <c r="E37" s="1082">
        <v>5.970091879999995</v>
      </c>
      <c r="F37" s="1072">
        <v>11.084173470000009</v>
      </c>
      <c r="G37" s="1160">
        <f t="shared" si="0"/>
        <v>-2.165519029999995</v>
      </c>
      <c r="H37" s="1160">
        <f t="shared" si="1"/>
        <v>-10.91221125000001</v>
      </c>
      <c r="I37" s="332"/>
      <c r="J37" s="332"/>
      <c r="K37" s="332"/>
      <c r="L37" s="332"/>
      <c r="M37" s="332"/>
      <c r="N37" s="332"/>
      <c r="O37" s="332"/>
      <c r="P37" s="338"/>
      <c r="Q37" s="338"/>
      <c r="R37" s="338"/>
      <c r="S37" s="338"/>
      <c r="T37" s="338"/>
      <c r="U37" s="40"/>
    </row>
    <row r="38" spans="2:21" s="20" customFormat="1" ht="15.75" thickBot="1">
      <c r="B38" s="358" t="s">
        <v>350</v>
      </c>
      <c r="C38" s="340">
        <v>10.31461973</v>
      </c>
      <c r="D38" s="341">
        <v>45.32062998</v>
      </c>
      <c r="E38" s="1082">
        <v>6.852891519999997</v>
      </c>
      <c r="F38" s="1072">
        <v>5.2024586500000005</v>
      </c>
      <c r="G38" s="1160">
        <f t="shared" si="0"/>
        <v>3.461728210000003</v>
      </c>
      <c r="H38" s="1160">
        <f t="shared" si="1"/>
        <v>40.118171329999996</v>
      </c>
      <c r="I38" s="332"/>
      <c r="J38" s="332"/>
      <c r="K38" s="332"/>
      <c r="L38" s="332"/>
      <c r="M38" s="332"/>
      <c r="N38" s="332"/>
      <c r="O38" s="332"/>
      <c r="P38" s="338"/>
      <c r="Q38" s="338"/>
      <c r="R38" s="338"/>
      <c r="S38" s="338"/>
      <c r="T38" s="338"/>
      <c r="U38" s="40"/>
    </row>
    <row r="39" spans="2:21" s="20" customFormat="1" ht="15.75" thickBot="1">
      <c r="B39" s="358" t="s">
        <v>68</v>
      </c>
      <c r="C39" s="340">
        <v>399.53858934999886</v>
      </c>
      <c r="D39" s="341">
        <v>249.84793786000006</v>
      </c>
      <c r="E39" s="1082">
        <v>298.7173207499978</v>
      </c>
      <c r="F39" s="1072">
        <v>294.3819809100005</v>
      </c>
      <c r="G39" s="1160">
        <f t="shared" si="0"/>
        <v>100.82126860000108</v>
      </c>
      <c r="H39" s="1160">
        <f t="shared" si="1"/>
        <v>-44.534043050000435</v>
      </c>
      <c r="I39" s="332"/>
      <c r="J39" s="332"/>
      <c r="K39" s="332"/>
      <c r="L39" s="332"/>
      <c r="M39" s="332"/>
      <c r="N39" s="332"/>
      <c r="O39" s="332"/>
      <c r="P39" s="338"/>
      <c r="Q39" s="338"/>
      <c r="R39" s="338"/>
      <c r="S39" s="338"/>
      <c r="T39" s="338"/>
      <c r="U39" s="40"/>
    </row>
    <row r="40" spans="2:21" s="20" customFormat="1" ht="15.75" thickBot="1">
      <c r="B40" s="358" t="s">
        <v>351</v>
      </c>
      <c r="C40" s="340">
        <v>1.6296324100000001</v>
      </c>
      <c r="D40" s="341">
        <v>1.7101975099999998</v>
      </c>
      <c r="E40" s="1082">
        <v>0.8229520200000005</v>
      </c>
      <c r="F40" s="1072">
        <v>0.9575683999999999</v>
      </c>
      <c r="G40" s="1160">
        <f t="shared" si="0"/>
        <v>0.8066803899999997</v>
      </c>
      <c r="H40" s="1160">
        <f t="shared" si="1"/>
        <v>0.7526291099999999</v>
      </c>
      <c r="I40" s="332"/>
      <c r="J40" s="332"/>
      <c r="K40" s="332"/>
      <c r="L40" s="332"/>
      <c r="M40" s="332"/>
      <c r="N40" s="332"/>
      <c r="O40" s="332"/>
      <c r="P40" s="338"/>
      <c r="Q40" s="338"/>
      <c r="R40" s="338"/>
      <c r="S40" s="338"/>
      <c r="T40" s="338"/>
      <c r="U40" s="40"/>
    </row>
    <row r="41" spans="2:21" s="20" customFormat="1" ht="15.75" thickBot="1">
      <c r="B41" s="358" t="s">
        <v>352</v>
      </c>
      <c r="C41" s="340">
        <v>16.433777659999997</v>
      </c>
      <c r="D41" s="341">
        <v>23.710184459999994</v>
      </c>
      <c r="E41" s="1082">
        <v>40.96406063</v>
      </c>
      <c r="F41" s="1072">
        <v>49.54440580000003</v>
      </c>
      <c r="G41" s="1160">
        <f t="shared" si="0"/>
        <v>-24.530282970000002</v>
      </c>
      <c r="H41" s="1160">
        <f t="shared" si="1"/>
        <v>-25.834221340000035</v>
      </c>
      <c r="I41" s="332"/>
      <c r="J41" s="332"/>
      <c r="K41" s="332"/>
      <c r="L41" s="332"/>
      <c r="M41" s="332"/>
      <c r="N41" s="332"/>
      <c r="O41" s="332"/>
      <c r="P41" s="338"/>
      <c r="Q41" s="338"/>
      <c r="R41" s="338"/>
      <c r="S41" s="338"/>
      <c r="T41" s="338"/>
      <c r="U41" s="40"/>
    </row>
    <row r="42" spans="2:21" s="20" customFormat="1" ht="15.75" thickBot="1">
      <c r="B42" s="358" t="s">
        <v>69</v>
      </c>
      <c r="C42" s="340">
        <v>66.95853498000001</v>
      </c>
      <c r="D42" s="341">
        <v>65.3889351000001</v>
      </c>
      <c r="E42" s="1082">
        <v>340.3872313200008</v>
      </c>
      <c r="F42" s="1072">
        <v>246.14647759999949</v>
      </c>
      <c r="G42" s="1160">
        <f t="shared" si="0"/>
        <v>-273.4286963400008</v>
      </c>
      <c r="H42" s="1160">
        <f t="shared" si="1"/>
        <v>-180.75754249999937</v>
      </c>
      <c r="I42" s="332"/>
      <c r="J42" s="332"/>
      <c r="K42" s="332"/>
      <c r="L42" s="332"/>
      <c r="M42" s="332"/>
      <c r="N42" s="332"/>
      <c r="O42" s="332"/>
      <c r="P42" s="338"/>
      <c r="Q42" s="338"/>
      <c r="R42" s="338"/>
      <c r="S42" s="338"/>
      <c r="T42" s="338"/>
      <c r="U42" s="40"/>
    </row>
    <row r="43" spans="2:21" s="20" customFormat="1" ht="15.75" thickBot="1">
      <c r="B43" s="358" t="s">
        <v>353</v>
      </c>
      <c r="C43" s="340">
        <v>9.098341599999998</v>
      </c>
      <c r="D43" s="341">
        <v>9.112467720000005</v>
      </c>
      <c r="E43" s="1082">
        <v>5.223424950000003</v>
      </c>
      <c r="F43" s="1072">
        <v>4.2531491000000035</v>
      </c>
      <c r="G43" s="1160">
        <f t="shared" si="0"/>
        <v>3.874916649999995</v>
      </c>
      <c r="H43" s="1160">
        <f t="shared" si="1"/>
        <v>4.859318620000002</v>
      </c>
      <c r="I43" s="332"/>
      <c r="J43" s="332"/>
      <c r="K43" s="332"/>
      <c r="L43" s="332"/>
      <c r="M43" s="332"/>
      <c r="N43" s="332"/>
      <c r="O43" s="332"/>
      <c r="P43" s="338"/>
      <c r="Q43" s="338"/>
      <c r="R43" s="338"/>
      <c r="S43" s="338"/>
      <c r="T43" s="338"/>
      <c r="U43" s="40"/>
    </row>
    <row r="44" spans="2:21" s="20" customFormat="1" ht="15.75" thickBot="1">
      <c r="B44" s="358" t="s">
        <v>354</v>
      </c>
      <c r="C44" s="340">
        <v>0.34502322999999996</v>
      </c>
      <c r="D44" s="341">
        <v>0.44801478999999994</v>
      </c>
      <c r="E44" s="1082">
        <v>27.298064079999943</v>
      </c>
      <c r="F44" s="1072">
        <v>26.009170840000046</v>
      </c>
      <c r="G44" s="1160">
        <f t="shared" si="0"/>
        <v>-26.953040849999944</v>
      </c>
      <c r="H44" s="1160">
        <f t="shared" si="1"/>
        <v>-25.561156050000047</v>
      </c>
      <c r="I44" s="332"/>
      <c r="J44" s="332"/>
      <c r="K44" s="332"/>
      <c r="L44" s="332"/>
      <c r="M44" s="332"/>
      <c r="N44" s="332"/>
      <c r="O44" s="332"/>
      <c r="P44" s="338"/>
      <c r="Q44" s="338"/>
      <c r="R44" s="338"/>
      <c r="S44" s="338"/>
      <c r="T44" s="338"/>
      <c r="U44" s="40"/>
    </row>
    <row r="45" spans="2:21" s="20" customFormat="1" ht="15.75" thickBot="1">
      <c r="B45" s="358" t="s">
        <v>308</v>
      </c>
      <c r="C45" s="340">
        <v>59.27420334999998</v>
      </c>
      <c r="D45" s="341">
        <v>46.64090963999999</v>
      </c>
      <c r="E45" s="1082">
        <v>47.799150300000065</v>
      </c>
      <c r="F45" s="1072">
        <v>48.36571736999988</v>
      </c>
      <c r="G45" s="1160">
        <f t="shared" si="0"/>
        <v>11.475053049999914</v>
      </c>
      <c r="H45" s="1160">
        <f t="shared" si="1"/>
        <v>-1.7248077299998883</v>
      </c>
      <c r="I45" s="332"/>
      <c r="J45" s="332"/>
      <c r="K45" s="332"/>
      <c r="L45" s="332"/>
      <c r="M45" s="332"/>
      <c r="N45" s="332"/>
      <c r="O45" s="332"/>
      <c r="P45" s="338"/>
      <c r="Q45" s="338"/>
      <c r="R45" s="338"/>
      <c r="S45" s="338"/>
      <c r="T45" s="338"/>
      <c r="U45" s="40"/>
    </row>
    <row r="46" spans="2:21" s="20" customFormat="1" ht="15.75" thickBot="1">
      <c r="B46" s="358" t="s">
        <v>70</v>
      </c>
      <c r="C46" s="340">
        <v>193.6975861800004</v>
      </c>
      <c r="D46" s="341">
        <v>140.34847898000012</v>
      </c>
      <c r="E46" s="1082">
        <v>218.54029276999964</v>
      </c>
      <c r="F46" s="1072">
        <v>270.14008459000013</v>
      </c>
      <c r="G46" s="1160">
        <f t="shared" si="0"/>
        <v>-24.84270658999924</v>
      </c>
      <c r="H46" s="1160">
        <f t="shared" si="1"/>
        <v>-129.79160561</v>
      </c>
      <c r="I46" s="332"/>
      <c r="J46" s="332"/>
      <c r="K46" s="332"/>
      <c r="L46" s="332"/>
      <c r="M46" s="332"/>
      <c r="N46" s="332"/>
      <c r="O46" s="332"/>
      <c r="P46" s="338"/>
      <c r="Q46" s="338"/>
      <c r="R46" s="338"/>
      <c r="S46" s="338"/>
      <c r="T46" s="338"/>
      <c r="U46" s="40"/>
    </row>
    <row r="47" spans="2:21" s="20" customFormat="1" ht="15.75" thickBot="1">
      <c r="B47" s="358" t="s">
        <v>355</v>
      </c>
      <c r="C47" s="340">
        <v>0.88239533</v>
      </c>
      <c r="D47" s="341">
        <v>1.0883687799999995</v>
      </c>
      <c r="E47" s="1082">
        <v>0.6236492000000001</v>
      </c>
      <c r="F47" s="1072">
        <v>0.6032183799999999</v>
      </c>
      <c r="G47" s="1160">
        <f t="shared" si="0"/>
        <v>0.2587461299999999</v>
      </c>
      <c r="H47" s="1160">
        <f t="shared" si="1"/>
        <v>0.48515039999999954</v>
      </c>
      <c r="I47" s="332"/>
      <c r="J47" s="332"/>
      <c r="K47" s="332"/>
      <c r="L47" s="332"/>
      <c r="M47" s="332"/>
      <c r="N47" s="332"/>
      <c r="O47" s="332"/>
      <c r="P47" s="338"/>
      <c r="Q47" s="338"/>
      <c r="R47" s="338"/>
      <c r="S47" s="338"/>
      <c r="T47" s="338"/>
      <c r="U47" s="40"/>
    </row>
    <row r="48" spans="2:21" s="20" customFormat="1" ht="15.75" thickBot="1">
      <c r="B48" s="358" t="s">
        <v>356</v>
      </c>
      <c r="C48" s="340">
        <v>0.42919372</v>
      </c>
      <c r="D48" s="341">
        <v>0.49716899999999997</v>
      </c>
      <c r="E48" s="1082">
        <v>0.8224266399999992</v>
      </c>
      <c r="F48" s="1072">
        <v>2.3374722599999997</v>
      </c>
      <c r="G48" s="1160">
        <f t="shared" si="0"/>
        <v>-0.3932329199999992</v>
      </c>
      <c r="H48" s="1160">
        <f t="shared" si="1"/>
        <v>-1.8403032599999998</v>
      </c>
      <c r="I48" s="332"/>
      <c r="J48" s="332"/>
      <c r="K48" s="332"/>
      <c r="L48" s="332"/>
      <c r="M48" s="332"/>
      <c r="N48" s="332"/>
      <c r="O48" s="332"/>
      <c r="P48" s="338"/>
      <c r="Q48" s="338"/>
      <c r="R48" s="338"/>
      <c r="S48" s="338"/>
      <c r="T48" s="338"/>
      <c r="U48" s="40"/>
    </row>
    <row r="49" spans="2:21" s="20" customFormat="1" ht="15.75" thickBot="1">
      <c r="B49" s="358" t="s">
        <v>357</v>
      </c>
      <c r="C49" s="340">
        <v>0.042658720000000004</v>
      </c>
      <c r="D49" s="341">
        <v>0.034504</v>
      </c>
      <c r="E49" s="1082">
        <v>2.718300010000001</v>
      </c>
      <c r="F49" s="1072">
        <v>4.459701190000001</v>
      </c>
      <c r="G49" s="1160">
        <f t="shared" si="0"/>
        <v>-2.675641290000001</v>
      </c>
      <c r="H49" s="1160">
        <f t="shared" si="1"/>
        <v>-4.425197190000001</v>
      </c>
      <c r="I49" s="332"/>
      <c r="J49" s="332"/>
      <c r="K49" s="332"/>
      <c r="L49" s="332"/>
      <c r="M49" s="332"/>
      <c r="N49" s="332"/>
      <c r="O49" s="332"/>
      <c r="P49" s="338"/>
      <c r="Q49" s="338"/>
      <c r="R49" s="338"/>
      <c r="S49" s="338"/>
      <c r="T49" s="338"/>
      <c r="U49" s="40"/>
    </row>
    <row r="50" spans="2:21" s="20" customFormat="1" ht="15.75" thickBot="1">
      <c r="B50" s="358" t="s">
        <v>358</v>
      </c>
      <c r="C50" s="340">
        <v>0.20716542999999998</v>
      </c>
      <c r="D50" s="341">
        <v>0.18662234</v>
      </c>
      <c r="E50" s="1082">
        <v>0.25418963000000006</v>
      </c>
      <c r="F50" s="1072">
        <v>0.42880993</v>
      </c>
      <c r="G50" s="1160">
        <f t="shared" si="0"/>
        <v>-0.04702420000000007</v>
      </c>
      <c r="H50" s="1160">
        <f t="shared" si="1"/>
        <v>-0.24218759</v>
      </c>
      <c r="I50" s="332"/>
      <c r="J50" s="332"/>
      <c r="K50" s="332"/>
      <c r="L50" s="332"/>
      <c r="M50" s="332"/>
      <c r="N50" s="332"/>
      <c r="O50" s="332"/>
      <c r="P50" s="338"/>
      <c r="Q50" s="338"/>
      <c r="R50" s="338"/>
      <c r="S50" s="338"/>
      <c r="T50" s="338"/>
      <c r="U50" s="40"/>
    </row>
    <row r="51" spans="2:21" s="20" customFormat="1" ht="15.75" thickBot="1">
      <c r="B51" s="358" t="s">
        <v>71</v>
      </c>
      <c r="C51" s="340">
        <v>334.4837972400003</v>
      </c>
      <c r="D51" s="341">
        <v>382.4324362300008</v>
      </c>
      <c r="E51" s="1082">
        <v>73.30726332999996</v>
      </c>
      <c r="F51" s="1072">
        <v>80.28457412</v>
      </c>
      <c r="G51" s="1160">
        <f t="shared" si="0"/>
        <v>261.17653391000033</v>
      </c>
      <c r="H51" s="1160">
        <f t="shared" si="1"/>
        <v>302.1478621100008</v>
      </c>
      <c r="I51" s="332"/>
      <c r="J51" s="332"/>
      <c r="K51" s="332"/>
      <c r="L51" s="332"/>
      <c r="M51" s="332"/>
      <c r="N51" s="332"/>
      <c r="O51" s="332"/>
      <c r="P51" s="338"/>
      <c r="Q51" s="338"/>
      <c r="R51" s="338"/>
      <c r="S51" s="338"/>
      <c r="T51" s="338"/>
      <c r="U51" s="40"/>
    </row>
    <row r="52" spans="2:21" s="20" customFormat="1" ht="15.75" thickBot="1">
      <c r="B52" s="358" t="s">
        <v>359</v>
      </c>
      <c r="C52" s="340">
        <v>23.840353469999993</v>
      </c>
      <c r="D52" s="341">
        <v>53.751447039999995</v>
      </c>
      <c r="E52" s="1082">
        <v>28.74450191000001</v>
      </c>
      <c r="F52" s="1072">
        <v>29.88658054</v>
      </c>
      <c r="G52" s="1160">
        <f t="shared" si="0"/>
        <v>-4.904148440000018</v>
      </c>
      <c r="H52" s="1160">
        <f t="shared" si="1"/>
        <v>23.864866499999994</v>
      </c>
      <c r="I52" s="332"/>
      <c r="J52" s="332"/>
      <c r="K52" s="332"/>
      <c r="L52" s="332"/>
      <c r="M52" s="332"/>
      <c r="N52" s="332"/>
      <c r="O52" s="332"/>
      <c r="P52" s="338"/>
      <c r="Q52" s="338"/>
      <c r="R52" s="338"/>
      <c r="S52" s="338"/>
      <c r="T52" s="338"/>
      <c r="U52" s="40"/>
    </row>
    <row r="53" spans="2:21" s="20" customFormat="1" ht="15.75" thickBot="1">
      <c r="B53" s="358" t="s">
        <v>72</v>
      </c>
      <c r="C53" s="340">
        <v>124.79875764999989</v>
      </c>
      <c r="D53" s="341">
        <v>112.94628778999997</v>
      </c>
      <c r="E53" s="1082">
        <v>18.90087455000003</v>
      </c>
      <c r="F53" s="1072">
        <v>23.78482245000002</v>
      </c>
      <c r="G53" s="1160">
        <f t="shared" si="0"/>
        <v>105.89788309999986</v>
      </c>
      <c r="H53" s="1160">
        <f t="shared" si="1"/>
        <v>89.16146533999995</v>
      </c>
      <c r="I53" s="332"/>
      <c r="J53" s="332"/>
      <c r="K53" s="332"/>
      <c r="L53" s="332"/>
      <c r="M53" s="332"/>
      <c r="N53" s="332"/>
      <c r="O53" s="332"/>
      <c r="P53" s="338"/>
      <c r="Q53" s="338"/>
      <c r="R53" s="338"/>
      <c r="S53" s="338"/>
      <c r="T53" s="338"/>
      <c r="U53" s="40"/>
    </row>
    <row r="54" spans="2:21" s="20" customFormat="1" ht="15.75" thickBot="1">
      <c r="B54" s="358" t="s">
        <v>338</v>
      </c>
      <c r="C54" s="340">
        <v>118.43302219999995</v>
      </c>
      <c r="D54" s="341">
        <v>165.40214310000033</v>
      </c>
      <c r="E54" s="1082">
        <v>143.27558684999974</v>
      </c>
      <c r="F54" s="1072">
        <v>232.9864270100005</v>
      </c>
      <c r="G54" s="1160">
        <f t="shared" si="0"/>
        <v>-24.842564649999787</v>
      </c>
      <c r="H54" s="1160">
        <f t="shared" si="1"/>
        <v>-67.58428391000018</v>
      </c>
      <c r="I54" s="332"/>
      <c r="J54" s="332"/>
      <c r="K54" s="332"/>
      <c r="L54" s="332"/>
      <c r="M54" s="332"/>
      <c r="N54" s="332"/>
      <c r="O54" s="332"/>
      <c r="P54" s="338"/>
      <c r="Q54" s="338"/>
      <c r="R54" s="338"/>
      <c r="S54" s="338"/>
      <c r="T54" s="338"/>
      <c r="U54" s="40"/>
    </row>
    <row r="55" spans="2:21" s="20" customFormat="1" ht="15.75" thickBot="1">
      <c r="B55" s="349" t="s">
        <v>360</v>
      </c>
      <c r="C55" s="340">
        <v>3.1959649399999996</v>
      </c>
      <c r="D55" s="341">
        <v>2.9133904399999992</v>
      </c>
      <c r="E55" s="1082">
        <v>48.19246289999973</v>
      </c>
      <c r="F55" s="1072">
        <v>63.87232037000005</v>
      </c>
      <c r="G55" s="1160">
        <f t="shared" si="0"/>
        <v>-44.99649795999973</v>
      </c>
      <c r="H55" s="1160">
        <f t="shared" si="1"/>
        <v>-60.958929930000046</v>
      </c>
      <c r="I55" s="332"/>
      <c r="J55" s="332"/>
      <c r="K55" s="332"/>
      <c r="L55" s="332"/>
      <c r="M55" s="332"/>
      <c r="N55" s="332"/>
      <c r="O55" s="332"/>
      <c r="P55" s="338"/>
      <c r="Q55" s="338"/>
      <c r="R55" s="338"/>
      <c r="S55" s="338"/>
      <c r="T55" s="338"/>
      <c r="U55" s="40"/>
    </row>
    <row r="56" spans="2:21" s="20" customFormat="1" ht="15.75" thickBot="1">
      <c r="B56" s="358" t="s">
        <v>361</v>
      </c>
      <c r="C56" s="340">
        <v>1.5490589000000001</v>
      </c>
      <c r="D56" s="341">
        <v>1.2320667600000001</v>
      </c>
      <c r="E56" s="1082">
        <v>18.76677854999999</v>
      </c>
      <c r="F56" s="1072">
        <v>22.99905899</v>
      </c>
      <c r="G56" s="1160">
        <f t="shared" si="0"/>
        <v>-17.217719649999992</v>
      </c>
      <c r="H56" s="1160">
        <f t="shared" si="1"/>
        <v>-21.766992230000003</v>
      </c>
      <c r="I56" s="332"/>
      <c r="J56" s="332"/>
      <c r="K56" s="332"/>
      <c r="L56" s="332"/>
      <c r="M56" s="332"/>
      <c r="N56" s="332"/>
      <c r="O56" s="332"/>
      <c r="P56" s="337"/>
      <c r="Q56" s="337"/>
      <c r="R56" s="338"/>
      <c r="S56" s="338"/>
      <c r="T56" s="338"/>
      <c r="U56" s="40"/>
    </row>
    <row r="57" spans="2:21" s="20" customFormat="1" ht="15.75" thickBot="1">
      <c r="B57" s="349" t="s">
        <v>328</v>
      </c>
      <c r="C57" s="340">
        <v>18.35352978</v>
      </c>
      <c r="D57" s="341">
        <v>13.782055</v>
      </c>
      <c r="E57" s="1082">
        <v>43.67563228000001</v>
      </c>
      <c r="F57" s="1072">
        <v>44.874425020000054</v>
      </c>
      <c r="G57" s="1160">
        <f t="shared" si="0"/>
        <v>-25.32210250000001</v>
      </c>
      <c r="H57" s="1160">
        <f t="shared" si="1"/>
        <v>-31.092370020000054</v>
      </c>
      <c r="I57" s="332"/>
      <c r="J57" s="332"/>
      <c r="K57" s="332"/>
      <c r="L57" s="332"/>
      <c r="M57" s="332"/>
      <c r="N57" s="332"/>
      <c r="O57" s="332"/>
      <c r="P57" s="337"/>
      <c r="Q57" s="337"/>
      <c r="R57" s="338"/>
      <c r="S57" s="338"/>
      <c r="T57" s="338"/>
      <c r="U57" s="40"/>
    </row>
    <row r="58" spans="2:21" s="20" customFormat="1" ht="15.75" thickBot="1">
      <c r="B58" s="339"/>
      <c r="C58" s="359">
        <v>0</v>
      </c>
      <c r="D58" s="360">
        <v>0</v>
      </c>
      <c r="E58" s="1087">
        <v>0</v>
      </c>
      <c r="F58" s="1075">
        <v>0</v>
      </c>
      <c r="G58" s="1159"/>
      <c r="H58" s="1160"/>
      <c r="I58" s="332"/>
      <c r="J58" s="332"/>
      <c r="K58" s="332"/>
      <c r="L58" s="332"/>
      <c r="M58" s="332"/>
      <c r="N58" s="332"/>
      <c r="O58" s="332"/>
      <c r="P58" s="337"/>
      <c r="Q58" s="337"/>
      <c r="R58" s="338"/>
      <c r="S58" s="338"/>
      <c r="T58" s="338"/>
      <c r="U58" s="40"/>
    </row>
    <row r="59" spans="2:21" s="20" customFormat="1" ht="15.75" thickBot="1">
      <c r="B59" s="339" t="s">
        <v>73</v>
      </c>
      <c r="C59" s="359">
        <v>177.27707926999975</v>
      </c>
      <c r="D59" s="360">
        <v>178.32238574999988</v>
      </c>
      <c r="E59" s="1088">
        <v>436.0775334300005</v>
      </c>
      <c r="F59" s="1072">
        <v>405.4296874800025</v>
      </c>
      <c r="G59" s="1160">
        <f t="shared" si="0"/>
        <v>-258.80045416000075</v>
      </c>
      <c r="H59" s="1160">
        <f t="shared" si="1"/>
        <v>-227.1073017300026</v>
      </c>
      <c r="I59" s="332"/>
      <c r="J59" s="332"/>
      <c r="K59" s="332"/>
      <c r="L59" s="332"/>
      <c r="M59" s="332"/>
      <c r="N59" s="332"/>
      <c r="O59" s="332"/>
      <c r="P59" s="338"/>
      <c r="Q59" s="338"/>
      <c r="R59" s="338"/>
      <c r="S59" s="338"/>
      <c r="T59" s="338"/>
      <c r="U59" s="40"/>
    </row>
    <row r="60" spans="2:21" s="20" customFormat="1" ht="15.75" thickBot="1">
      <c r="B60" s="339" t="s">
        <v>77</v>
      </c>
      <c r="C60" s="359">
        <v>572.8746304599993</v>
      </c>
      <c r="D60" s="360">
        <v>1057.4150776399995</v>
      </c>
      <c r="E60" s="1088">
        <v>2497.554076830009</v>
      </c>
      <c r="F60" s="1072">
        <v>2940.2791836699985</v>
      </c>
      <c r="G60" s="1160">
        <f t="shared" si="0"/>
        <v>-1924.6794463700096</v>
      </c>
      <c r="H60" s="1160">
        <f t="shared" si="1"/>
        <v>-1882.864106029999</v>
      </c>
      <c r="I60" s="332"/>
      <c r="J60" s="332"/>
      <c r="K60" s="332"/>
      <c r="L60" s="332"/>
      <c r="M60" s="332"/>
      <c r="N60" s="332"/>
      <c r="O60" s="332"/>
      <c r="P60" s="338"/>
      <c r="Q60" s="338"/>
      <c r="R60" s="338"/>
      <c r="S60" s="338"/>
      <c r="T60" s="338"/>
      <c r="U60" s="40"/>
    </row>
    <row r="61" spans="2:21" s="20" customFormat="1" ht="15.75" thickBot="1">
      <c r="B61" s="339" t="s">
        <v>362</v>
      </c>
      <c r="C61" s="359">
        <v>109.81809246000005</v>
      </c>
      <c r="D61" s="360">
        <v>97.31649499000002</v>
      </c>
      <c r="E61" s="1088">
        <v>132.02415224999947</v>
      </c>
      <c r="F61" s="1072">
        <v>162.92603615000036</v>
      </c>
      <c r="G61" s="1160">
        <f t="shared" si="0"/>
        <v>-22.20605978999943</v>
      </c>
      <c r="H61" s="1160">
        <f t="shared" si="1"/>
        <v>-65.60954116000033</v>
      </c>
      <c r="I61" s="332"/>
      <c r="J61" s="332"/>
      <c r="K61" s="332"/>
      <c r="L61" s="332"/>
      <c r="M61" s="332"/>
      <c r="N61" s="332"/>
      <c r="O61" s="332"/>
      <c r="P61" s="338"/>
      <c r="Q61" s="338"/>
      <c r="R61" s="338"/>
      <c r="S61" s="338"/>
      <c r="T61" s="338"/>
      <c r="U61" s="40"/>
    </row>
    <row r="62" spans="2:21" s="20" customFormat="1" ht="15.75" thickBot="1">
      <c r="B62" s="339" t="s">
        <v>490</v>
      </c>
      <c r="C62" s="359">
        <v>51.96723841000001</v>
      </c>
      <c r="D62" s="360">
        <v>51.21727494999993</v>
      </c>
      <c r="E62" s="1088">
        <v>297.3643985799998</v>
      </c>
      <c r="F62" s="1072">
        <v>337.5847898600005</v>
      </c>
      <c r="G62" s="1160">
        <f t="shared" si="0"/>
        <v>-245.39716016999978</v>
      </c>
      <c r="H62" s="1160">
        <f t="shared" si="1"/>
        <v>-286.3675149100006</v>
      </c>
      <c r="I62" s="332"/>
      <c r="J62" s="332"/>
      <c r="K62" s="332"/>
      <c r="L62" s="332"/>
      <c r="M62" s="332"/>
      <c r="N62" s="332"/>
      <c r="O62" s="332"/>
      <c r="P62" s="338"/>
      <c r="Q62" s="338"/>
      <c r="R62" s="338"/>
      <c r="S62" s="338"/>
      <c r="T62" s="338"/>
      <c r="U62" s="40"/>
    </row>
    <row r="63" spans="2:21" s="20" customFormat="1" ht="15.75" thickBot="1">
      <c r="B63" s="339" t="s">
        <v>493</v>
      </c>
      <c r="C63" s="359">
        <v>422.36751358000043</v>
      </c>
      <c r="D63" s="360">
        <v>609.6064081199997</v>
      </c>
      <c r="E63" s="1088">
        <v>76.61330509999996</v>
      </c>
      <c r="F63" s="1072">
        <v>85.62850466000036</v>
      </c>
      <c r="G63" s="1160">
        <f t="shared" si="0"/>
        <v>345.75420848000044</v>
      </c>
      <c r="H63" s="1160">
        <f t="shared" si="1"/>
        <v>523.9779034599994</v>
      </c>
      <c r="I63" s="332"/>
      <c r="J63" s="332"/>
      <c r="K63" s="332"/>
      <c r="L63" s="332"/>
      <c r="M63" s="332"/>
      <c r="N63" s="332"/>
      <c r="O63" s="332"/>
      <c r="P63" s="338"/>
      <c r="Q63" s="338"/>
      <c r="R63" s="338"/>
      <c r="S63" s="338"/>
      <c r="T63" s="338"/>
      <c r="U63" s="40"/>
    </row>
    <row r="64" spans="2:21" s="20" customFormat="1" ht="15.75" thickBot="1">
      <c r="B64" s="339" t="s">
        <v>575</v>
      </c>
      <c r="C64" s="359">
        <v>101.5680409799999</v>
      </c>
      <c r="D64" s="360">
        <v>190.39002745000008</v>
      </c>
      <c r="E64" s="1088">
        <v>291.9255636000003</v>
      </c>
      <c r="F64" s="1072">
        <v>243.5863230400001</v>
      </c>
      <c r="G64" s="1160">
        <f t="shared" si="0"/>
        <v>-190.3575226200004</v>
      </c>
      <c r="H64" s="1160">
        <f t="shared" si="1"/>
        <v>-53.196295590000034</v>
      </c>
      <c r="I64" s="332"/>
      <c r="J64" s="332"/>
      <c r="K64" s="332"/>
      <c r="L64" s="332"/>
      <c r="M64" s="332"/>
      <c r="N64" s="332"/>
      <c r="O64" s="332"/>
      <c r="P64" s="338"/>
      <c r="Q64" s="338"/>
      <c r="R64" s="338"/>
      <c r="S64" s="338"/>
      <c r="T64" s="338"/>
      <c r="U64" s="40"/>
    </row>
    <row r="65" spans="2:21" s="20" customFormat="1" ht="15.75" thickBot="1">
      <c r="B65" s="342" t="s">
        <v>612</v>
      </c>
      <c r="C65" s="354">
        <v>7.087741310000003</v>
      </c>
      <c r="D65" s="355">
        <v>11.683194369999999</v>
      </c>
      <c r="E65" s="1089">
        <v>140.42654427000036</v>
      </c>
      <c r="F65" s="1072">
        <v>167.90746776000046</v>
      </c>
      <c r="G65" s="1160">
        <f t="shared" si="0"/>
        <v>-133.33880296000035</v>
      </c>
      <c r="H65" s="1160">
        <f t="shared" si="1"/>
        <v>-156.22427339000046</v>
      </c>
      <c r="I65" s="332"/>
      <c r="J65" s="332"/>
      <c r="K65" s="332"/>
      <c r="L65" s="332"/>
      <c r="M65" s="332"/>
      <c r="N65" s="332"/>
      <c r="O65" s="332"/>
      <c r="P65" s="337"/>
      <c r="Q65" s="337"/>
      <c r="R65" s="338"/>
      <c r="S65" s="338"/>
      <c r="T65" s="338"/>
      <c r="U65" s="40"/>
    </row>
    <row r="66" spans="2:21" s="20" customFormat="1" ht="15.75" thickBot="1">
      <c r="B66" s="342" t="s">
        <v>499</v>
      </c>
      <c r="C66" s="354">
        <v>27.16945246000001</v>
      </c>
      <c r="D66" s="355">
        <v>37.22682025</v>
      </c>
      <c r="E66" s="1089">
        <v>129.38693836999946</v>
      </c>
      <c r="F66" s="1072">
        <v>126.53600802999986</v>
      </c>
      <c r="G66" s="1160">
        <f t="shared" si="0"/>
        <v>-102.21748590999945</v>
      </c>
      <c r="H66" s="1160">
        <f t="shared" si="1"/>
        <v>-89.30918777999986</v>
      </c>
      <c r="I66" s="332"/>
      <c r="J66" s="332"/>
      <c r="K66" s="332"/>
      <c r="L66" s="332"/>
      <c r="M66" s="332"/>
      <c r="N66" s="332"/>
      <c r="O66" s="332"/>
      <c r="P66" s="337"/>
      <c r="Q66" s="337"/>
      <c r="R66" s="338"/>
      <c r="S66" s="338"/>
      <c r="T66" s="338"/>
      <c r="U66" s="40"/>
    </row>
    <row r="67" spans="2:21" s="20" customFormat="1" ht="15.75" thickBot="1">
      <c r="B67" s="342" t="s">
        <v>500</v>
      </c>
      <c r="C67" s="354">
        <v>127.79122286000002</v>
      </c>
      <c r="D67" s="355">
        <v>95.97423977000001</v>
      </c>
      <c r="E67" s="1089">
        <v>11.993322460000002</v>
      </c>
      <c r="F67" s="1072">
        <v>22.368155610000002</v>
      </c>
      <c r="G67" s="1160">
        <f t="shared" si="0"/>
        <v>115.79790040000002</v>
      </c>
      <c r="H67" s="1160">
        <f t="shared" si="1"/>
        <v>73.60608416000001</v>
      </c>
      <c r="I67" s="332"/>
      <c r="J67" s="332"/>
      <c r="K67" s="332"/>
      <c r="L67" s="332"/>
      <c r="M67" s="332"/>
      <c r="N67" s="332"/>
      <c r="O67" s="332"/>
      <c r="P67" s="337"/>
      <c r="Q67" s="337"/>
      <c r="R67" s="338"/>
      <c r="S67" s="338"/>
      <c r="T67" s="338"/>
      <c r="U67" s="40"/>
    </row>
    <row r="68" spans="2:21" s="20" customFormat="1" ht="15.75" thickBot="1">
      <c r="B68" s="342"/>
      <c r="C68" s="354">
        <v>0</v>
      </c>
      <c r="D68" s="355">
        <v>0</v>
      </c>
      <c r="E68" s="1089">
        <v>0</v>
      </c>
      <c r="F68" s="1074">
        <v>0</v>
      </c>
      <c r="G68" s="1159"/>
      <c r="H68" s="1160"/>
      <c r="I68" s="332"/>
      <c r="J68" s="332"/>
      <c r="K68" s="332"/>
      <c r="L68" s="332"/>
      <c r="M68" s="332"/>
      <c r="N68" s="332"/>
      <c r="O68" s="332"/>
      <c r="P68" s="337"/>
      <c r="Q68" s="337"/>
      <c r="R68" s="338"/>
      <c r="S68" s="338"/>
      <c r="T68" s="338"/>
      <c r="U68" s="40"/>
    </row>
    <row r="69" spans="2:21" s="20" customFormat="1" ht="15.75" thickBot="1">
      <c r="B69" s="342" t="s">
        <v>363</v>
      </c>
      <c r="C69" s="354">
        <v>1811.2546359699145</v>
      </c>
      <c r="D69" s="355">
        <v>1488.9490082799625</v>
      </c>
      <c r="E69" s="1089">
        <v>1120.000940790005</v>
      </c>
      <c r="F69" s="1072">
        <v>1090.0317365599647</v>
      </c>
      <c r="G69" s="1160">
        <f t="shared" si="0"/>
        <v>691.2536951799095</v>
      </c>
      <c r="H69" s="1160">
        <f t="shared" si="1"/>
        <v>398.91727171999787</v>
      </c>
      <c r="I69" s="332"/>
      <c r="J69" s="332"/>
      <c r="K69" s="332"/>
      <c r="L69" s="332"/>
      <c r="M69" s="332"/>
      <c r="N69" s="332"/>
      <c r="O69" s="332"/>
      <c r="P69" s="337"/>
      <c r="Q69" s="337"/>
      <c r="R69" s="338"/>
      <c r="S69" s="338"/>
      <c r="T69" s="338"/>
      <c r="U69" s="40"/>
    </row>
    <row r="70" spans="2:21" s="20" customFormat="1" ht="15.75" thickBot="1">
      <c r="B70" s="342"/>
      <c r="C70" s="361">
        <v>0</v>
      </c>
      <c r="D70" s="362">
        <v>0</v>
      </c>
      <c r="E70" s="1090">
        <v>0</v>
      </c>
      <c r="F70" s="1076">
        <v>0</v>
      </c>
      <c r="G70" s="1159"/>
      <c r="H70" s="1160"/>
      <c r="I70" s="332"/>
      <c r="J70" s="332"/>
      <c r="K70" s="332"/>
      <c r="L70" s="332"/>
      <c r="M70" s="332"/>
      <c r="N70" s="332"/>
      <c r="O70" s="332"/>
      <c r="P70" s="333"/>
      <c r="Q70" s="333"/>
      <c r="R70" s="338"/>
      <c r="S70" s="333"/>
      <c r="T70" s="333"/>
      <c r="U70" s="40"/>
    </row>
    <row r="71" spans="2:20" s="40" customFormat="1" ht="15.75" thickBot="1">
      <c r="B71" s="329" t="s">
        <v>6</v>
      </c>
      <c r="C71" s="363">
        <v>11481.0356556</v>
      </c>
      <c r="D71" s="364">
        <v>13382.54108968997</v>
      </c>
      <c r="E71" s="1091">
        <v>14626.793935240097</v>
      </c>
      <c r="F71" s="1077">
        <v>14970.203176530027</v>
      </c>
      <c r="G71" s="1160">
        <f t="shared" si="0"/>
        <v>-3145.7582796400966</v>
      </c>
      <c r="H71" s="1160">
        <f>D71-F71</f>
        <v>-1587.6620868400569</v>
      </c>
      <c r="I71" s="332"/>
      <c r="J71" s="332"/>
      <c r="K71" s="332"/>
      <c r="L71" s="332"/>
      <c r="M71" s="332"/>
      <c r="N71" s="332"/>
      <c r="O71" s="332"/>
      <c r="P71" s="357"/>
      <c r="Q71" s="357"/>
      <c r="R71" s="333"/>
      <c r="S71" s="333"/>
      <c r="T71" s="333"/>
    </row>
    <row r="72" spans="5:8" ht="15">
      <c r="E72" s="8"/>
      <c r="F72" s="8"/>
      <c r="G72" s="365"/>
      <c r="H72" s="365"/>
    </row>
    <row r="73" spans="7:8" ht="12.75">
      <c r="G73" s="8"/>
      <c r="H73" s="8"/>
    </row>
    <row r="74" spans="2:4" ht="12.75">
      <c r="B74" s="168"/>
      <c r="C74" s="169" t="s">
        <v>137</v>
      </c>
      <c r="D74" s="169"/>
    </row>
  </sheetData>
  <sheetProtection/>
  <mergeCells count="2">
    <mergeCell ref="B4:H4"/>
    <mergeCell ref="B5:H5"/>
  </mergeCells>
  <hyperlinks>
    <hyperlink ref="B1" location="'Indice '!C21" display="INDICE "/>
    <hyperlink ref="C74" location="'Balanza Comercial '!A3" display="ARRIBA "/>
    <hyperlink ref="C1:C3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BZ51"/>
  <sheetViews>
    <sheetView zoomScale="85" zoomScaleNormal="85" zoomScalePageLayoutView="0" workbookViewId="0" topLeftCell="A1">
      <pane xSplit="2" ySplit="7" topLeftCell="BL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:C2"/>
    </sheetView>
  </sheetViews>
  <sheetFormatPr defaultColWidth="11.421875" defaultRowHeight="12.75"/>
  <cols>
    <col min="1" max="1" width="2.57421875" style="7" customWidth="1"/>
    <col min="2" max="2" width="45.57421875" style="7" customWidth="1"/>
    <col min="3" max="3" width="12.7109375" style="6" customWidth="1"/>
    <col min="4" max="71" width="12.7109375" style="7" customWidth="1"/>
    <col min="72" max="16384" width="11.421875" style="7" customWidth="1"/>
  </cols>
  <sheetData>
    <row r="1" spans="2:7" ht="12.75">
      <c r="B1" s="1316" t="s">
        <v>393</v>
      </c>
      <c r="G1" s="8"/>
    </row>
    <row r="2" spans="2:8" ht="15.75">
      <c r="B2" s="1447" t="s">
        <v>596</v>
      </c>
      <c r="C2" s="1447"/>
      <c r="G2" s="9"/>
      <c r="H2" s="6"/>
    </row>
    <row r="3" spans="2:8" ht="15.75">
      <c r="B3" s="10" t="s">
        <v>504</v>
      </c>
      <c r="C3" s="11"/>
      <c r="D3" s="12"/>
      <c r="E3" s="12"/>
      <c r="G3" s="9"/>
      <c r="H3" s="6"/>
    </row>
    <row r="4" spans="2:7" ht="15">
      <c r="B4" s="13"/>
      <c r="G4" s="8"/>
    </row>
    <row r="5" spans="2:37" ht="15.75" thickBot="1">
      <c r="B5" s="14"/>
      <c r="AK5" s="15"/>
    </row>
    <row r="6" spans="2:78" s="889" customFormat="1" ht="12.75" customHeight="1">
      <c r="B6" s="1207"/>
      <c r="C6" s="1445" t="s">
        <v>783</v>
      </c>
      <c r="D6" s="1446"/>
      <c r="E6" s="1446"/>
      <c r="F6" s="1446"/>
      <c r="G6" s="1445" t="s">
        <v>784</v>
      </c>
      <c r="H6" s="1446"/>
      <c r="I6" s="1446"/>
      <c r="J6" s="1446"/>
      <c r="K6" s="1445" t="s">
        <v>785</v>
      </c>
      <c r="L6" s="1446"/>
      <c r="M6" s="1446"/>
      <c r="N6" s="1446"/>
      <c r="O6" s="1445" t="s">
        <v>786</v>
      </c>
      <c r="P6" s="1446"/>
      <c r="Q6" s="1446"/>
      <c r="R6" s="1446"/>
      <c r="S6" s="1445" t="s">
        <v>787</v>
      </c>
      <c r="T6" s="1446"/>
      <c r="U6" s="1446"/>
      <c r="V6" s="1446"/>
      <c r="W6" s="1445" t="s">
        <v>788</v>
      </c>
      <c r="X6" s="1446"/>
      <c r="Y6" s="1446"/>
      <c r="Z6" s="1446"/>
      <c r="AA6" s="1445" t="s">
        <v>789</v>
      </c>
      <c r="AB6" s="1446"/>
      <c r="AC6" s="1446"/>
      <c r="AD6" s="1446"/>
      <c r="AE6" s="1445" t="s">
        <v>790</v>
      </c>
      <c r="AF6" s="1446"/>
      <c r="AG6" s="1446"/>
      <c r="AH6" s="1446"/>
      <c r="AI6" s="1445" t="s">
        <v>791</v>
      </c>
      <c r="AJ6" s="1446"/>
      <c r="AK6" s="1446"/>
      <c r="AL6" s="1446"/>
      <c r="AM6" s="1445" t="s">
        <v>792</v>
      </c>
      <c r="AN6" s="1446"/>
      <c r="AO6" s="1446"/>
      <c r="AP6" s="1446"/>
      <c r="AQ6" s="1445" t="s">
        <v>793</v>
      </c>
      <c r="AR6" s="1446"/>
      <c r="AS6" s="1446"/>
      <c r="AT6" s="1446"/>
      <c r="AU6" s="1445" t="s">
        <v>794</v>
      </c>
      <c r="AV6" s="1446"/>
      <c r="AW6" s="1446"/>
      <c r="AX6" s="1446"/>
      <c r="AY6" s="1445" t="s">
        <v>795</v>
      </c>
      <c r="AZ6" s="1446"/>
      <c r="BA6" s="1446"/>
      <c r="BB6" s="1446"/>
      <c r="BC6" s="1445" t="s">
        <v>796</v>
      </c>
      <c r="BD6" s="1446"/>
      <c r="BE6" s="1446"/>
      <c r="BF6" s="1446"/>
      <c r="BG6" s="1445" t="s">
        <v>797</v>
      </c>
      <c r="BH6" s="1446"/>
      <c r="BI6" s="1446"/>
      <c r="BJ6" s="1446"/>
      <c r="BK6" s="1445" t="s">
        <v>798</v>
      </c>
      <c r="BL6" s="1446"/>
      <c r="BM6" s="1446"/>
      <c r="BN6" s="1446"/>
      <c r="BO6" s="1445" t="s">
        <v>799</v>
      </c>
      <c r="BP6" s="1446"/>
      <c r="BQ6" s="1446"/>
      <c r="BR6" s="1446"/>
      <c r="BS6" s="1445" t="s">
        <v>857</v>
      </c>
      <c r="BT6" s="1446"/>
      <c r="BU6" s="1446"/>
      <c r="BV6" s="1446"/>
      <c r="BW6" s="1445" t="s">
        <v>909</v>
      </c>
      <c r="BX6" s="1446"/>
      <c r="BY6" s="1446"/>
      <c r="BZ6" s="1446"/>
    </row>
    <row r="7" spans="2:78" s="889" customFormat="1" ht="13.5" customHeight="1" thickBot="1">
      <c r="B7" s="1208"/>
      <c r="C7" s="3" t="s">
        <v>826</v>
      </c>
      <c r="D7" s="3" t="s">
        <v>152</v>
      </c>
      <c r="E7" s="3" t="s">
        <v>153</v>
      </c>
      <c r="F7" s="3" t="s">
        <v>154</v>
      </c>
      <c r="G7" s="3" t="s">
        <v>826</v>
      </c>
      <c r="H7" s="3" t="s">
        <v>152</v>
      </c>
      <c r="I7" s="3" t="s">
        <v>153</v>
      </c>
      <c r="J7" s="3" t="s">
        <v>154</v>
      </c>
      <c r="K7" s="3" t="s">
        <v>826</v>
      </c>
      <c r="L7" s="3" t="s">
        <v>152</v>
      </c>
      <c r="M7" s="3" t="s">
        <v>153</v>
      </c>
      <c r="N7" s="3" t="s">
        <v>154</v>
      </c>
      <c r="O7" s="3" t="s">
        <v>826</v>
      </c>
      <c r="P7" s="3" t="s">
        <v>152</v>
      </c>
      <c r="Q7" s="3" t="s">
        <v>153</v>
      </c>
      <c r="R7" s="3" t="s">
        <v>154</v>
      </c>
      <c r="S7" s="3" t="s">
        <v>826</v>
      </c>
      <c r="T7" s="3" t="s">
        <v>152</v>
      </c>
      <c r="U7" s="3" t="s">
        <v>153</v>
      </c>
      <c r="V7" s="3" t="s">
        <v>154</v>
      </c>
      <c r="W7" s="3" t="s">
        <v>826</v>
      </c>
      <c r="X7" s="3" t="s">
        <v>152</v>
      </c>
      <c r="Y7" s="3" t="s">
        <v>153</v>
      </c>
      <c r="Z7" s="3" t="s">
        <v>154</v>
      </c>
      <c r="AA7" s="3" t="s">
        <v>826</v>
      </c>
      <c r="AB7" s="3" t="s">
        <v>152</v>
      </c>
      <c r="AC7" s="3" t="s">
        <v>153</v>
      </c>
      <c r="AD7" s="3" t="s">
        <v>154</v>
      </c>
      <c r="AE7" s="3" t="s">
        <v>826</v>
      </c>
      <c r="AF7" s="3" t="s">
        <v>152</v>
      </c>
      <c r="AG7" s="3" t="s">
        <v>153</v>
      </c>
      <c r="AH7" s="3" t="s">
        <v>154</v>
      </c>
      <c r="AI7" s="3" t="s">
        <v>826</v>
      </c>
      <c r="AJ7" s="3" t="s">
        <v>152</v>
      </c>
      <c r="AK7" s="3" t="s">
        <v>153</v>
      </c>
      <c r="AL7" s="3" t="s">
        <v>154</v>
      </c>
      <c r="AM7" s="3" t="s">
        <v>826</v>
      </c>
      <c r="AN7" s="3" t="s">
        <v>152</v>
      </c>
      <c r="AO7" s="3" t="s">
        <v>153</v>
      </c>
      <c r="AP7" s="3" t="s">
        <v>154</v>
      </c>
      <c r="AQ7" s="3" t="s">
        <v>826</v>
      </c>
      <c r="AR7" s="3" t="s">
        <v>152</v>
      </c>
      <c r="AS7" s="3" t="s">
        <v>153</v>
      </c>
      <c r="AT7" s="3" t="s">
        <v>154</v>
      </c>
      <c r="AU7" s="3" t="s">
        <v>826</v>
      </c>
      <c r="AV7" s="3" t="s">
        <v>152</v>
      </c>
      <c r="AW7" s="3" t="s">
        <v>153</v>
      </c>
      <c r="AX7" s="3" t="s">
        <v>154</v>
      </c>
      <c r="AY7" s="3" t="s">
        <v>826</v>
      </c>
      <c r="AZ7" s="3" t="s">
        <v>152</v>
      </c>
      <c r="BA7" s="3" t="s">
        <v>153</v>
      </c>
      <c r="BB7" s="3" t="s">
        <v>154</v>
      </c>
      <c r="BC7" s="3" t="s">
        <v>826</v>
      </c>
      <c r="BD7" s="3" t="s">
        <v>152</v>
      </c>
      <c r="BE7" s="3" t="s">
        <v>153</v>
      </c>
      <c r="BF7" s="3" t="s">
        <v>154</v>
      </c>
      <c r="BG7" s="3" t="s">
        <v>826</v>
      </c>
      <c r="BH7" s="3" t="s">
        <v>152</v>
      </c>
      <c r="BI7" s="3" t="s">
        <v>153</v>
      </c>
      <c r="BJ7" s="3" t="s">
        <v>154</v>
      </c>
      <c r="BK7" s="3" t="s">
        <v>826</v>
      </c>
      <c r="BL7" s="3" t="s">
        <v>152</v>
      </c>
      <c r="BM7" s="3" t="s">
        <v>153</v>
      </c>
      <c r="BN7" s="3" t="s">
        <v>154</v>
      </c>
      <c r="BO7" s="3" t="s">
        <v>826</v>
      </c>
      <c r="BP7" s="3" t="s">
        <v>152</v>
      </c>
      <c r="BQ7" s="3" t="s">
        <v>153</v>
      </c>
      <c r="BR7" s="3" t="s">
        <v>154</v>
      </c>
      <c r="BS7" s="3" t="s">
        <v>826</v>
      </c>
      <c r="BT7" s="3" t="s">
        <v>152</v>
      </c>
      <c r="BU7" s="3" t="s">
        <v>153</v>
      </c>
      <c r="BV7" s="3" t="s">
        <v>154</v>
      </c>
      <c r="BW7" s="3" t="s">
        <v>826</v>
      </c>
      <c r="BX7" s="3" t="s">
        <v>152</v>
      </c>
      <c r="BY7" s="3" t="s">
        <v>153</v>
      </c>
      <c r="BZ7" s="3" t="s">
        <v>154</v>
      </c>
    </row>
    <row r="8" spans="2:75" s="212" customFormat="1" ht="15">
      <c r="B8" s="890" t="s">
        <v>800</v>
      </c>
      <c r="C8" s="893">
        <v>91.013385547</v>
      </c>
      <c r="D8" s="893">
        <v>77.46094276</v>
      </c>
      <c r="E8" s="893">
        <v>363.74448023</v>
      </c>
      <c r="F8" s="893">
        <v>300.32408491</v>
      </c>
      <c r="G8" s="893">
        <v>-476.9620142</v>
      </c>
      <c r="H8" s="893">
        <v>-289.806988</v>
      </c>
      <c r="I8" s="893">
        <v>-22.52565547</v>
      </c>
      <c r="J8" s="893">
        <v>-248.4075455</v>
      </c>
      <c r="K8" s="893">
        <v>-243.2638105</v>
      </c>
      <c r="L8" s="893">
        <v>-350.1334988</v>
      </c>
      <c r="M8" s="893">
        <v>-306.865851</v>
      </c>
      <c r="N8" s="893">
        <v>-402.1929264</v>
      </c>
      <c r="O8" s="893">
        <v>-605.988516</v>
      </c>
      <c r="P8" s="893">
        <v>-76.76526147</v>
      </c>
      <c r="Q8" s="893">
        <v>49.545948576</v>
      </c>
      <c r="R8" s="893">
        <v>-312.769123</v>
      </c>
      <c r="S8" s="893">
        <v>-607.052724</v>
      </c>
      <c r="T8" s="893">
        <v>-218.7349794</v>
      </c>
      <c r="U8" s="893">
        <v>115.13635551</v>
      </c>
      <c r="V8" s="893">
        <v>-71.35226282</v>
      </c>
      <c r="W8" s="893">
        <v>-547.6759498</v>
      </c>
      <c r="X8" s="893">
        <v>-250.1895102</v>
      </c>
      <c r="Y8" s="893">
        <v>-842.0151654</v>
      </c>
      <c r="Z8" s="893">
        <v>-250.9722807</v>
      </c>
      <c r="AA8" s="893">
        <v>-676.3421025</v>
      </c>
      <c r="AB8" s="893">
        <v>-689.0023772</v>
      </c>
      <c r="AC8" s="893">
        <v>-714.0191437</v>
      </c>
      <c r="AD8" s="893">
        <v>-829.8804436</v>
      </c>
      <c r="AE8" s="893">
        <v>-2062.984818</v>
      </c>
      <c r="AF8" s="893">
        <v>-1423.368979</v>
      </c>
      <c r="AG8" s="893">
        <v>-1424.287557</v>
      </c>
      <c r="AH8" s="893">
        <v>-1106.245659</v>
      </c>
      <c r="AI8" s="893">
        <v>-1330.388292</v>
      </c>
      <c r="AJ8" s="893">
        <v>-1132.232238</v>
      </c>
      <c r="AK8" s="893">
        <v>-1651.890884</v>
      </c>
      <c r="AL8" s="893">
        <v>-2346.138293</v>
      </c>
      <c r="AM8" s="893">
        <v>-960.8631927</v>
      </c>
      <c r="AN8" s="893">
        <v>-808.5281528</v>
      </c>
      <c r="AO8" s="893">
        <v>-1391.717101</v>
      </c>
      <c r="AP8" s="893">
        <v>-1487.910439</v>
      </c>
      <c r="AQ8" s="893">
        <v>-1340.882065</v>
      </c>
      <c r="AR8" s="893">
        <v>-1400.478658</v>
      </c>
      <c r="AS8" s="893">
        <v>-3314.93486</v>
      </c>
      <c r="AT8" s="893">
        <v>-2675.866217</v>
      </c>
      <c r="AU8" s="893">
        <v>-2000.029993</v>
      </c>
      <c r="AV8" s="893">
        <v>-1808.2275</v>
      </c>
      <c r="AW8" s="893">
        <v>-3022.048224</v>
      </c>
      <c r="AX8" s="893">
        <v>-2972.359221</v>
      </c>
      <c r="AY8" s="893">
        <v>-1719.092773</v>
      </c>
      <c r="AZ8" s="893">
        <v>-3182.939167</v>
      </c>
      <c r="BA8" s="893">
        <v>-3539.142882</v>
      </c>
      <c r="BB8" s="893">
        <v>-2923.272339</v>
      </c>
      <c r="BC8" s="893">
        <v>-3454.194903</v>
      </c>
      <c r="BD8" s="893">
        <v>-2223.532723</v>
      </c>
      <c r="BE8" s="893">
        <v>-3649.909088</v>
      </c>
      <c r="BF8" s="893">
        <v>-3172.405063</v>
      </c>
      <c r="BG8" s="893">
        <v>-4084.764237</v>
      </c>
      <c r="BH8" s="893">
        <v>-4199.747513</v>
      </c>
      <c r="BI8" s="893">
        <v>-5025.240417</v>
      </c>
      <c r="BJ8" s="893">
        <v>-6451.938432</v>
      </c>
      <c r="BK8" s="893">
        <v>-5425.725451</v>
      </c>
      <c r="BL8" s="893">
        <v>-4314.016949</v>
      </c>
      <c r="BM8" s="893">
        <v>-5012.426279</v>
      </c>
      <c r="BN8" s="893">
        <v>-3796.966748</v>
      </c>
      <c r="BO8" s="893">
        <v>-3465.627525</v>
      </c>
      <c r="BP8" s="893">
        <v>-2613.367362</v>
      </c>
      <c r="BQ8" s="893">
        <v>-3486.666158</v>
      </c>
      <c r="BR8" s="893">
        <v>-2563.257717</v>
      </c>
      <c r="BS8" s="894">
        <v>-3424.173063</v>
      </c>
      <c r="BT8" s="894">
        <v>-2482.644335</v>
      </c>
      <c r="BU8" s="894">
        <v>-2807.917046</v>
      </c>
      <c r="BV8" s="894">
        <v>-1722.60822</v>
      </c>
      <c r="BW8" s="894">
        <v>-2830.697836</v>
      </c>
    </row>
    <row r="9" spans="2:75" ht="15">
      <c r="B9" s="4" t="s">
        <v>801</v>
      </c>
      <c r="C9" s="895">
        <v>4468.8801898</v>
      </c>
      <c r="D9" s="895">
        <v>4513.1129121</v>
      </c>
      <c r="E9" s="895">
        <v>4869.5686092</v>
      </c>
      <c r="F9" s="895">
        <v>4894.6345713</v>
      </c>
      <c r="G9" s="895">
        <v>4407.9377208</v>
      </c>
      <c r="H9" s="895">
        <v>4776.6713733</v>
      </c>
      <c r="I9" s="895">
        <v>4833.255002</v>
      </c>
      <c r="J9" s="895">
        <v>4600.2097347</v>
      </c>
      <c r="K9" s="895">
        <v>4140.0872752</v>
      </c>
      <c r="L9" s="895">
        <v>4601.9980463</v>
      </c>
      <c r="M9" s="895">
        <v>4555.0784366</v>
      </c>
      <c r="N9" s="895">
        <v>4612.555712</v>
      </c>
      <c r="O9" s="895">
        <v>4424.0368602</v>
      </c>
      <c r="P9" s="895">
        <v>4840.2184383</v>
      </c>
      <c r="Q9" s="895">
        <v>5431.5553532</v>
      </c>
      <c r="R9" s="895">
        <v>5119.4878639</v>
      </c>
      <c r="S9" s="895">
        <v>5056.4765424</v>
      </c>
      <c r="T9" s="895">
        <v>5806.757685</v>
      </c>
      <c r="U9" s="895">
        <v>6476.9374445</v>
      </c>
      <c r="V9" s="895">
        <v>6962.4000871</v>
      </c>
      <c r="W9" s="895">
        <v>6540.7725923</v>
      </c>
      <c r="X9" s="895">
        <v>7752.3634145</v>
      </c>
      <c r="Y9" s="895">
        <v>7731.9387854</v>
      </c>
      <c r="Z9" s="895">
        <v>8105.9576741</v>
      </c>
      <c r="AA9" s="895">
        <v>7927.2036538</v>
      </c>
      <c r="AB9" s="895">
        <v>8729.9836371</v>
      </c>
      <c r="AC9" s="895">
        <v>9170.4683686</v>
      </c>
      <c r="AD9" s="895">
        <v>9674.2669571</v>
      </c>
      <c r="AE9" s="895">
        <v>8914.8360782</v>
      </c>
      <c r="AF9" s="895">
        <v>10112.387221</v>
      </c>
      <c r="AG9" s="895">
        <v>10773.114332</v>
      </c>
      <c r="AH9" s="895">
        <v>12233.277965</v>
      </c>
      <c r="AI9" s="895">
        <v>11860.262454</v>
      </c>
      <c r="AJ9" s="895">
        <v>13712.264562</v>
      </c>
      <c r="AK9" s="895">
        <v>13622.480624</v>
      </c>
      <c r="AL9" s="895">
        <v>11655.079143</v>
      </c>
      <c r="AM9" s="895">
        <v>10720.590948</v>
      </c>
      <c r="AN9" s="895">
        <v>10897.063234</v>
      </c>
      <c r="AO9" s="895">
        <v>11396.081952</v>
      </c>
      <c r="AP9" s="895">
        <v>12348.936691</v>
      </c>
      <c r="AQ9" s="895">
        <v>12266.459781</v>
      </c>
      <c r="AR9" s="895">
        <v>13193.125279</v>
      </c>
      <c r="AS9" s="895">
        <v>13161.672424</v>
      </c>
      <c r="AT9" s="895">
        <v>14558.725459</v>
      </c>
      <c r="AU9" s="895">
        <v>16094.051745</v>
      </c>
      <c r="AV9" s="895">
        <v>18436.470904</v>
      </c>
      <c r="AW9" s="895">
        <v>18581.950235</v>
      </c>
      <c r="AX9" s="895">
        <v>19645.826554</v>
      </c>
      <c r="AY9" s="895">
        <v>19740.818086</v>
      </c>
      <c r="AZ9" s="895">
        <v>19276.04851</v>
      </c>
      <c r="BA9" s="895">
        <v>18957.977421</v>
      </c>
      <c r="BB9" s="895">
        <v>19878.636343</v>
      </c>
      <c r="BC9" s="895">
        <v>18292.878777</v>
      </c>
      <c r="BD9" s="895">
        <v>19667.76094</v>
      </c>
      <c r="BE9" s="895">
        <v>19077.704467</v>
      </c>
      <c r="BF9" s="895">
        <v>19898.083854</v>
      </c>
      <c r="BG9" s="895">
        <v>17892.836229</v>
      </c>
      <c r="BH9" s="895">
        <v>18969.220749</v>
      </c>
      <c r="BI9" s="895">
        <v>19869.578906</v>
      </c>
      <c r="BJ9" s="895">
        <v>17091.972291</v>
      </c>
      <c r="BK9" s="895">
        <v>14365.206888</v>
      </c>
      <c r="BL9" s="895">
        <v>14653.880009</v>
      </c>
      <c r="BM9" s="895">
        <v>14288.704781</v>
      </c>
      <c r="BN9" s="895">
        <v>13417.220423</v>
      </c>
      <c r="BO9" s="895">
        <v>11738.246996</v>
      </c>
      <c r="BP9" s="895">
        <v>13361.422171</v>
      </c>
      <c r="BQ9" s="895">
        <v>13654.330287</v>
      </c>
      <c r="BR9" s="895">
        <v>14693.599086</v>
      </c>
      <c r="BS9" s="896">
        <v>14112.602904</v>
      </c>
      <c r="BT9" s="896">
        <v>14732.870608</v>
      </c>
      <c r="BU9" s="896">
        <v>15391.038755</v>
      </c>
      <c r="BV9" s="896">
        <v>16519.768234</v>
      </c>
      <c r="BW9" s="896">
        <v>15766.302036</v>
      </c>
    </row>
    <row r="10" spans="2:75" ht="15">
      <c r="B10" s="4" t="s">
        <v>802</v>
      </c>
      <c r="C10" s="897">
        <v>4377.8668043</v>
      </c>
      <c r="D10" s="897">
        <v>4435.6519693</v>
      </c>
      <c r="E10" s="897">
        <v>4505.824129</v>
      </c>
      <c r="F10" s="897">
        <v>4594.3104864</v>
      </c>
      <c r="G10" s="897">
        <v>4884.899735</v>
      </c>
      <c r="H10" s="897">
        <v>5066.4783613</v>
      </c>
      <c r="I10" s="897">
        <v>4855.7806575</v>
      </c>
      <c r="J10" s="897">
        <v>4848.6172802</v>
      </c>
      <c r="K10" s="897">
        <v>4383.3510857</v>
      </c>
      <c r="L10" s="897">
        <v>4952.1315451</v>
      </c>
      <c r="M10" s="897">
        <v>4861.9442876</v>
      </c>
      <c r="N10" s="897">
        <v>5014.7486384</v>
      </c>
      <c r="O10" s="897">
        <v>5030.0253763</v>
      </c>
      <c r="P10" s="897">
        <v>4916.9836998</v>
      </c>
      <c r="Q10" s="897">
        <v>5382.0094046</v>
      </c>
      <c r="R10" s="897">
        <v>5432.2569869</v>
      </c>
      <c r="S10" s="897">
        <v>5663.5292664</v>
      </c>
      <c r="T10" s="897">
        <v>6025.4926644</v>
      </c>
      <c r="U10" s="897">
        <v>6361.801089</v>
      </c>
      <c r="V10" s="897">
        <v>7033.7523499</v>
      </c>
      <c r="W10" s="897">
        <v>7088.448542</v>
      </c>
      <c r="X10" s="897">
        <v>8002.5529248</v>
      </c>
      <c r="Y10" s="897">
        <v>8573.9539508</v>
      </c>
      <c r="Z10" s="897">
        <v>8356.9299549</v>
      </c>
      <c r="AA10" s="897">
        <v>8603.5457563</v>
      </c>
      <c r="AB10" s="897">
        <v>9418.9860143</v>
      </c>
      <c r="AC10" s="897">
        <v>9884.4875123</v>
      </c>
      <c r="AD10" s="897">
        <v>10504.147401</v>
      </c>
      <c r="AE10" s="897">
        <v>10977.820896</v>
      </c>
      <c r="AF10" s="897">
        <v>11535.7562</v>
      </c>
      <c r="AG10" s="897">
        <v>12197.40189</v>
      </c>
      <c r="AH10" s="897">
        <v>13339.523623</v>
      </c>
      <c r="AI10" s="897">
        <v>13190.650746</v>
      </c>
      <c r="AJ10" s="897">
        <v>14844.4968</v>
      </c>
      <c r="AK10" s="897">
        <v>15274.371508</v>
      </c>
      <c r="AL10" s="897">
        <v>14001.217436</v>
      </c>
      <c r="AM10" s="897">
        <v>11681.454141</v>
      </c>
      <c r="AN10" s="897">
        <v>11705.591387</v>
      </c>
      <c r="AO10" s="897">
        <v>12787.799053</v>
      </c>
      <c r="AP10" s="897">
        <v>13836.84713</v>
      </c>
      <c r="AQ10" s="897">
        <v>13607.341847</v>
      </c>
      <c r="AR10" s="897">
        <v>14593.603936</v>
      </c>
      <c r="AS10" s="897">
        <v>16476.607285</v>
      </c>
      <c r="AT10" s="897">
        <v>17234.591676</v>
      </c>
      <c r="AU10" s="897">
        <v>18094.081737</v>
      </c>
      <c r="AV10" s="897">
        <v>20244.698404</v>
      </c>
      <c r="AW10" s="897">
        <v>21603.998459</v>
      </c>
      <c r="AX10" s="897">
        <v>22618.185775</v>
      </c>
      <c r="AY10" s="897">
        <v>21459.910858</v>
      </c>
      <c r="AZ10" s="897">
        <v>22458.987676</v>
      </c>
      <c r="BA10" s="897">
        <v>22497.120303</v>
      </c>
      <c r="BB10" s="897">
        <v>22801.908682</v>
      </c>
      <c r="BC10" s="897">
        <v>21747.073681</v>
      </c>
      <c r="BD10" s="897">
        <v>21891.293663</v>
      </c>
      <c r="BE10" s="897">
        <v>22727.613555</v>
      </c>
      <c r="BF10" s="897">
        <v>23070.488917</v>
      </c>
      <c r="BG10" s="897">
        <v>21977.600466</v>
      </c>
      <c r="BH10" s="897">
        <v>23168.968262</v>
      </c>
      <c r="BI10" s="897">
        <v>24894.819322</v>
      </c>
      <c r="BJ10" s="897">
        <v>23543.910722</v>
      </c>
      <c r="BK10" s="897">
        <v>19790.932339</v>
      </c>
      <c r="BL10" s="897">
        <v>18967.896958</v>
      </c>
      <c r="BM10" s="897">
        <v>19301.13106</v>
      </c>
      <c r="BN10" s="897">
        <v>17214.187171</v>
      </c>
      <c r="BO10" s="897">
        <v>15203.874521</v>
      </c>
      <c r="BP10" s="897">
        <v>15974.789533</v>
      </c>
      <c r="BQ10" s="897">
        <v>17140.996445</v>
      </c>
      <c r="BR10" s="897">
        <v>17256.856804</v>
      </c>
      <c r="BS10" s="898">
        <v>17536.775967</v>
      </c>
      <c r="BT10" s="898">
        <v>17215.514944</v>
      </c>
      <c r="BU10" s="898">
        <v>18198.955801</v>
      </c>
      <c r="BV10" s="898">
        <v>18242.376454</v>
      </c>
      <c r="BW10" s="898">
        <v>18596.999871</v>
      </c>
    </row>
    <row r="11" spans="2:75" ht="15">
      <c r="B11" s="4" t="s">
        <v>803</v>
      </c>
      <c r="C11" s="895">
        <v>260.02623398</v>
      </c>
      <c r="D11" s="895">
        <v>268.13238547</v>
      </c>
      <c r="E11" s="895">
        <v>484.45409202</v>
      </c>
      <c r="F11" s="895">
        <v>303.19301278</v>
      </c>
      <c r="G11" s="895">
        <v>-287.6281604</v>
      </c>
      <c r="H11" s="895">
        <v>-328.2818517</v>
      </c>
      <c r="I11" s="895">
        <v>-36.83831248</v>
      </c>
      <c r="J11" s="895">
        <v>-315.1774979</v>
      </c>
      <c r="K11" s="895">
        <v>-124.159579</v>
      </c>
      <c r="L11" s="895">
        <v>-305.0113518</v>
      </c>
      <c r="M11" s="895">
        <v>-413.6835187</v>
      </c>
      <c r="N11" s="895">
        <v>-484.0363886</v>
      </c>
      <c r="O11" s="895">
        <v>-469.7189709</v>
      </c>
      <c r="P11" s="895">
        <v>-107.3458787</v>
      </c>
      <c r="Q11" s="895">
        <v>-12.14456049</v>
      </c>
      <c r="R11" s="895">
        <v>-432.8525385</v>
      </c>
      <c r="S11" s="895">
        <v>-278.3259045</v>
      </c>
      <c r="T11" s="895">
        <v>-164.7891257</v>
      </c>
      <c r="U11" s="895">
        <v>189.81752488</v>
      </c>
      <c r="V11" s="895">
        <v>-188.6871144</v>
      </c>
      <c r="W11" s="895">
        <v>-129.3717732</v>
      </c>
      <c r="X11" s="895">
        <v>-3.58263235</v>
      </c>
      <c r="Y11" s="895">
        <v>-397.8667276</v>
      </c>
      <c r="Z11" s="895">
        <v>-178.0080453</v>
      </c>
      <c r="AA11" s="895">
        <v>-189.3411197</v>
      </c>
      <c r="AB11" s="895">
        <v>-418.4475225</v>
      </c>
      <c r="AC11" s="895">
        <v>-623.1464243</v>
      </c>
      <c r="AD11" s="895">
        <v>-702.7722127</v>
      </c>
      <c r="AE11" s="895">
        <v>-1353.63204</v>
      </c>
      <c r="AF11" s="895">
        <v>-702.9240428</v>
      </c>
      <c r="AG11" s="895">
        <v>-948.5976902</v>
      </c>
      <c r="AH11" s="895">
        <v>-404.4060624</v>
      </c>
      <c r="AI11" s="895">
        <v>-233.7393871</v>
      </c>
      <c r="AJ11" s="895">
        <v>289.37157774</v>
      </c>
      <c r="AK11" s="895">
        <v>-674.3010419</v>
      </c>
      <c r="AL11" s="895">
        <v>-1744.321681</v>
      </c>
      <c r="AM11" s="895">
        <v>-381.2780944</v>
      </c>
      <c r="AN11" s="895">
        <v>103.98324073</v>
      </c>
      <c r="AO11" s="895">
        <v>-319.2715169</v>
      </c>
      <c r="AP11" s="895">
        <v>-240.9286068</v>
      </c>
      <c r="AQ11" s="895">
        <v>253.55377046</v>
      </c>
      <c r="AR11" s="895">
        <v>272.91508321</v>
      </c>
      <c r="AS11" s="895">
        <v>-1552.94334</v>
      </c>
      <c r="AT11" s="895">
        <v>-1137.428514</v>
      </c>
      <c r="AU11" s="895">
        <v>69.932063874</v>
      </c>
      <c r="AV11" s="895">
        <v>623.33406406</v>
      </c>
      <c r="AW11" s="895">
        <v>-303.0354625</v>
      </c>
      <c r="AX11" s="895">
        <v>245.81282545</v>
      </c>
      <c r="AY11" s="895">
        <v>1015.9920311</v>
      </c>
      <c r="AZ11" s="895">
        <v>-771.1817091</v>
      </c>
      <c r="BA11" s="895">
        <v>-1285.340518</v>
      </c>
      <c r="BB11" s="895">
        <v>-148.9641718</v>
      </c>
      <c r="BC11" s="895">
        <v>-812.8453223</v>
      </c>
      <c r="BD11" s="895">
        <v>-67.47270415</v>
      </c>
      <c r="BE11" s="895">
        <v>-1456.981023</v>
      </c>
      <c r="BF11" s="895">
        <v>-826.9465779</v>
      </c>
      <c r="BG11" s="895">
        <v>-1819.462493</v>
      </c>
      <c r="BH11" s="895">
        <v>-1967.540601</v>
      </c>
      <c r="BI11" s="895">
        <v>-2618.38918</v>
      </c>
      <c r="BJ11" s="895">
        <v>-5456.815381</v>
      </c>
      <c r="BK11" s="895">
        <v>-4758.74018</v>
      </c>
      <c r="BL11" s="895">
        <v>-3538.694886</v>
      </c>
      <c r="BM11" s="895">
        <v>-5215.966691</v>
      </c>
      <c r="BN11" s="895">
        <v>-4738.652343</v>
      </c>
      <c r="BO11" s="895">
        <v>-3806.665813</v>
      </c>
      <c r="BP11" s="895">
        <v>-2772.009185</v>
      </c>
      <c r="BQ11" s="895">
        <v>-3382.292333</v>
      </c>
      <c r="BR11" s="895">
        <v>-2806.459709</v>
      </c>
      <c r="BS11" s="896">
        <v>-2564.047583</v>
      </c>
      <c r="BT11" s="896">
        <v>-2541.364567</v>
      </c>
      <c r="BU11" s="896">
        <v>-2453.511236</v>
      </c>
      <c r="BV11" s="896">
        <v>-1383.29027</v>
      </c>
      <c r="BW11" s="896">
        <v>-1761.196949</v>
      </c>
    </row>
    <row r="12" spans="2:75" ht="15">
      <c r="B12" s="4" t="s">
        <v>804</v>
      </c>
      <c r="C12" s="897">
        <v>3734.3545045</v>
      </c>
      <c r="D12" s="897">
        <v>3842.8216391</v>
      </c>
      <c r="E12" s="897">
        <v>4119.5886606</v>
      </c>
      <c r="F12" s="897">
        <v>4108.3451795</v>
      </c>
      <c r="G12" s="897">
        <v>3627.1631489</v>
      </c>
      <c r="H12" s="897">
        <v>3808.2251631</v>
      </c>
      <c r="I12" s="897">
        <v>3955.2394083</v>
      </c>
      <c r="J12" s="897">
        <v>3671.955415</v>
      </c>
      <c r="K12" s="897">
        <v>3305.931122</v>
      </c>
      <c r="L12" s="897">
        <v>3709.363809</v>
      </c>
      <c r="M12" s="897">
        <v>3592.8482109</v>
      </c>
      <c r="N12" s="897">
        <v>3638.5382467</v>
      </c>
      <c r="O12" s="897">
        <v>3491.5621785</v>
      </c>
      <c r="P12" s="897">
        <v>3859.8009138</v>
      </c>
      <c r="Q12" s="897">
        <v>4339.4168674</v>
      </c>
      <c r="R12" s="897">
        <v>4042.6348614</v>
      </c>
      <c r="S12" s="897">
        <v>4053.0446395</v>
      </c>
      <c r="T12" s="897">
        <v>4687.9693341</v>
      </c>
      <c r="U12" s="897">
        <v>5326.9911602</v>
      </c>
      <c r="V12" s="897">
        <v>5579.8334027</v>
      </c>
      <c r="W12" s="897">
        <v>5381.4051583</v>
      </c>
      <c r="X12" s="897">
        <v>6405.3072513</v>
      </c>
      <c r="Y12" s="897">
        <v>6333.0768624</v>
      </c>
      <c r="Z12" s="897">
        <v>6584.2220529</v>
      </c>
      <c r="AA12" s="897">
        <v>6508.1857863</v>
      </c>
      <c r="AB12" s="897">
        <v>7074.9862805</v>
      </c>
      <c r="AC12" s="897">
        <v>7487.1838525</v>
      </c>
      <c r="AD12" s="897">
        <v>7847.1032922</v>
      </c>
      <c r="AE12" s="897">
        <v>7180.8281451</v>
      </c>
      <c r="AF12" s="897">
        <v>8376.3750019</v>
      </c>
      <c r="AG12" s="897">
        <v>8847.0318997</v>
      </c>
      <c r="AH12" s="897">
        <v>10127.16452</v>
      </c>
      <c r="AI12" s="897">
        <v>9957.6940032</v>
      </c>
      <c r="AJ12" s="897">
        <v>11724.513036</v>
      </c>
      <c r="AK12" s="897">
        <v>11575.023811</v>
      </c>
      <c r="AL12" s="897">
        <v>9801.9473611</v>
      </c>
      <c r="AM12" s="897">
        <v>9000.0365101</v>
      </c>
      <c r="AN12" s="897">
        <v>9177.385089</v>
      </c>
      <c r="AO12" s="897">
        <v>9807.3242614</v>
      </c>
      <c r="AP12" s="897">
        <v>10587.421339</v>
      </c>
      <c r="AQ12" s="897">
        <v>10654.218248</v>
      </c>
      <c r="AR12" s="897">
        <v>11409.03803</v>
      </c>
      <c r="AS12" s="897">
        <v>11369.848792</v>
      </c>
      <c r="AT12" s="897">
        <v>12449.790864</v>
      </c>
      <c r="AU12" s="897">
        <v>14122.852686</v>
      </c>
      <c r="AV12" s="897">
        <v>16302.199467</v>
      </c>
      <c r="AW12" s="897">
        <v>16264.539536</v>
      </c>
      <c r="AX12" s="897">
        <v>17216.029283</v>
      </c>
      <c r="AY12" s="897">
        <v>17350.641136</v>
      </c>
      <c r="AZ12" s="897">
        <v>16787.882777</v>
      </c>
      <c r="BA12" s="897">
        <v>16537.084292</v>
      </c>
      <c r="BB12" s="897">
        <v>17373.283031</v>
      </c>
      <c r="BC12" s="897">
        <v>16038.252336</v>
      </c>
      <c r="BD12" s="897">
        <v>17238.429435</v>
      </c>
      <c r="BE12" s="897">
        <v>16620.679261</v>
      </c>
      <c r="BF12" s="897">
        <v>17407.31252</v>
      </c>
      <c r="BG12" s="897">
        <v>15678.335104</v>
      </c>
      <c r="BH12" s="897">
        <v>16643.873965</v>
      </c>
      <c r="BI12" s="897">
        <v>17320.92722</v>
      </c>
      <c r="BJ12" s="897">
        <v>14411.568099</v>
      </c>
      <c r="BK12" s="897">
        <v>11860.903022</v>
      </c>
      <c r="BL12" s="897">
        <v>12082.595785</v>
      </c>
      <c r="BM12" s="897">
        <v>11424.080385</v>
      </c>
      <c r="BN12" s="897">
        <v>10630.825532</v>
      </c>
      <c r="BO12" s="897">
        <v>8997.2907056</v>
      </c>
      <c r="BP12" s="897">
        <v>10474.952524</v>
      </c>
      <c r="BQ12" s="897">
        <v>10779.154669</v>
      </c>
      <c r="BR12" s="897">
        <v>11504.557847</v>
      </c>
      <c r="BS12" s="898">
        <v>11139.156377</v>
      </c>
      <c r="BT12" s="898">
        <v>11457.236933</v>
      </c>
      <c r="BU12" s="898">
        <v>12179.764638</v>
      </c>
      <c r="BV12" s="898">
        <v>13047.736498</v>
      </c>
      <c r="BW12" s="898">
        <v>12439.340394</v>
      </c>
    </row>
    <row r="13" spans="2:75" ht="15">
      <c r="B13" s="4" t="s">
        <v>805</v>
      </c>
      <c r="C13" s="895">
        <v>3474.3282705</v>
      </c>
      <c r="D13" s="895">
        <v>3574.6892536</v>
      </c>
      <c r="E13" s="895">
        <v>3635.1345686</v>
      </c>
      <c r="F13" s="895">
        <v>3805.1521667</v>
      </c>
      <c r="G13" s="895">
        <v>3914.7913093</v>
      </c>
      <c r="H13" s="895">
        <v>4136.5070148</v>
      </c>
      <c r="I13" s="895">
        <v>3992.0777208</v>
      </c>
      <c r="J13" s="895">
        <v>3987.1329129</v>
      </c>
      <c r="K13" s="895">
        <v>3430.090701</v>
      </c>
      <c r="L13" s="895">
        <v>4014.3751607</v>
      </c>
      <c r="M13" s="895">
        <v>4006.5317296</v>
      </c>
      <c r="N13" s="895">
        <v>4122.5746353</v>
      </c>
      <c r="O13" s="895">
        <v>3961.2811494</v>
      </c>
      <c r="P13" s="895">
        <v>3967.1467925</v>
      </c>
      <c r="Q13" s="895">
        <v>4351.5614279</v>
      </c>
      <c r="R13" s="895">
        <v>4475.4873999</v>
      </c>
      <c r="S13" s="895">
        <v>4331.370544</v>
      </c>
      <c r="T13" s="895">
        <v>4852.7584598</v>
      </c>
      <c r="U13" s="895">
        <v>5137.1736353</v>
      </c>
      <c r="V13" s="895">
        <v>5768.5205171</v>
      </c>
      <c r="W13" s="895">
        <v>5510.7769315</v>
      </c>
      <c r="X13" s="895">
        <v>6408.8898836</v>
      </c>
      <c r="Y13" s="895">
        <v>6730.94359</v>
      </c>
      <c r="Z13" s="895">
        <v>6762.2300982</v>
      </c>
      <c r="AA13" s="895">
        <v>6697.5269061</v>
      </c>
      <c r="AB13" s="895">
        <v>7493.433803</v>
      </c>
      <c r="AC13" s="895">
        <v>8110.3302768</v>
      </c>
      <c r="AD13" s="895">
        <v>8549.8755049</v>
      </c>
      <c r="AE13" s="895">
        <v>8534.4601851</v>
      </c>
      <c r="AF13" s="895">
        <v>9079.2990446</v>
      </c>
      <c r="AG13" s="895">
        <v>9795.62959</v>
      </c>
      <c r="AH13" s="895">
        <v>10531.570583</v>
      </c>
      <c r="AI13" s="895">
        <v>10191.43339</v>
      </c>
      <c r="AJ13" s="895">
        <v>11435.141459</v>
      </c>
      <c r="AK13" s="895">
        <v>12249.324853</v>
      </c>
      <c r="AL13" s="895">
        <v>11546.269043</v>
      </c>
      <c r="AM13" s="895">
        <v>9381.3146046</v>
      </c>
      <c r="AN13" s="895">
        <v>9073.4018482</v>
      </c>
      <c r="AO13" s="895">
        <v>10126.595778</v>
      </c>
      <c r="AP13" s="895">
        <v>10828.349946</v>
      </c>
      <c r="AQ13" s="895">
        <v>10400.664478</v>
      </c>
      <c r="AR13" s="895">
        <v>11136.122947</v>
      </c>
      <c r="AS13" s="895">
        <v>12922.792132</v>
      </c>
      <c r="AT13" s="895">
        <v>13587.219379</v>
      </c>
      <c r="AU13" s="895">
        <v>14052.920623</v>
      </c>
      <c r="AV13" s="895">
        <v>15678.865403</v>
      </c>
      <c r="AW13" s="895">
        <v>16567.574999</v>
      </c>
      <c r="AX13" s="895">
        <v>16970.216457</v>
      </c>
      <c r="AY13" s="895">
        <v>16334.649105</v>
      </c>
      <c r="AZ13" s="895">
        <v>17559.064486</v>
      </c>
      <c r="BA13" s="895">
        <v>17822.424811</v>
      </c>
      <c r="BB13" s="895">
        <v>17522.247203</v>
      </c>
      <c r="BC13" s="895">
        <v>16851.097659</v>
      </c>
      <c r="BD13" s="895">
        <v>17305.902139</v>
      </c>
      <c r="BE13" s="895">
        <v>18077.660284</v>
      </c>
      <c r="BF13" s="895">
        <v>18234.259098</v>
      </c>
      <c r="BG13" s="895">
        <v>17497.797597</v>
      </c>
      <c r="BH13" s="895">
        <v>18611.414567</v>
      </c>
      <c r="BI13" s="895">
        <v>19939.3164</v>
      </c>
      <c r="BJ13" s="895">
        <v>19868.38348</v>
      </c>
      <c r="BK13" s="895">
        <v>16619.643202</v>
      </c>
      <c r="BL13" s="895">
        <v>15621.29067</v>
      </c>
      <c r="BM13" s="895">
        <v>16640.047076</v>
      </c>
      <c r="BN13" s="895">
        <v>15369.477875</v>
      </c>
      <c r="BO13" s="895">
        <v>12803.956519</v>
      </c>
      <c r="BP13" s="895">
        <v>13246.961708</v>
      </c>
      <c r="BQ13" s="895">
        <v>14161.447003</v>
      </c>
      <c r="BR13" s="895">
        <v>14311.017555</v>
      </c>
      <c r="BS13" s="896">
        <v>13703.203961</v>
      </c>
      <c r="BT13" s="896">
        <v>13998.6015</v>
      </c>
      <c r="BU13" s="896">
        <v>14633.275874</v>
      </c>
      <c r="BV13" s="896">
        <v>14431.026769</v>
      </c>
      <c r="BW13" s="896">
        <v>14200.537343</v>
      </c>
    </row>
    <row r="14" spans="2:75" ht="15">
      <c r="B14" s="4" t="s">
        <v>806</v>
      </c>
      <c r="C14" s="897">
        <v>582.56818797</v>
      </c>
      <c r="D14" s="897">
        <v>584.68272251</v>
      </c>
      <c r="E14" s="897">
        <v>827.42804378</v>
      </c>
      <c r="F14" s="897">
        <v>707.51667468</v>
      </c>
      <c r="G14" s="897">
        <v>69.084157525</v>
      </c>
      <c r="H14" s="897">
        <v>56.066466848</v>
      </c>
      <c r="I14" s="897">
        <v>372.03778232</v>
      </c>
      <c r="J14" s="897">
        <v>133.55282841</v>
      </c>
      <c r="K14" s="897">
        <v>256.26868696</v>
      </c>
      <c r="L14" s="897">
        <v>75.266412297</v>
      </c>
      <c r="M14" s="897">
        <v>23.062972578</v>
      </c>
      <c r="N14" s="897">
        <v>-12.00868659</v>
      </c>
      <c r="O14" s="897">
        <v>-128.1483589</v>
      </c>
      <c r="P14" s="897">
        <v>266.82602906</v>
      </c>
      <c r="Q14" s="897">
        <v>410.4902589</v>
      </c>
      <c r="R14" s="897">
        <v>53.651425942</v>
      </c>
      <c r="S14" s="897">
        <v>109.60730683</v>
      </c>
      <c r="T14" s="897">
        <v>291.04521307</v>
      </c>
      <c r="U14" s="897">
        <v>634.73842707</v>
      </c>
      <c r="V14" s="897">
        <v>321.05189885</v>
      </c>
      <c r="W14" s="897">
        <v>436.17006396</v>
      </c>
      <c r="X14" s="897">
        <v>560.87127759</v>
      </c>
      <c r="Y14" s="897">
        <v>269.73425278</v>
      </c>
      <c r="Z14" s="897">
        <v>347.5208484</v>
      </c>
      <c r="AA14" s="897">
        <v>212.47432366</v>
      </c>
      <c r="AB14" s="897">
        <v>190.32677904</v>
      </c>
      <c r="AC14" s="897">
        <v>46.660338895</v>
      </c>
      <c r="AD14" s="897">
        <v>-93.23354931</v>
      </c>
      <c r="AE14" s="897">
        <v>-753.8802962</v>
      </c>
      <c r="AF14" s="897">
        <v>-63.18330477</v>
      </c>
      <c r="AG14" s="897">
        <v>-148.9358129</v>
      </c>
      <c r="AH14" s="897">
        <v>405.47980836</v>
      </c>
      <c r="AI14" s="897">
        <v>454.30854346</v>
      </c>
      <c r="AJ14" s="897">
        <v>1117.7990272</v>
      </c>
      <c r="AK14" s="897">
        <v>304.90701762</v>
      </c>
      <c r="AL14" s="897">
        <v>-912.4340147</v>
      </c>
      <c r="AM14" s="897">
        <v>297.84973022</v>
      </c>
      <c r="AN14" s="897">
        <v>851.31747388</v>
      </c>
      <c r="AO14" s="897">
        <v>510.26621841</v>
      </c>
      <c r="AP14" s="897">
        <v>889.8262565</v>
      </c>
      <c r="AQ14" s="897">
        <v>1108.4225462</v>
      </c>
      <c r="AR14" s="897">
        <v>1287.772921</v>
      </c>
      <c r="AS14" s="897">
        <v>-257.0184254</v>
      </c>
      <c r="AT14" s="897">
        <v>216.90568432</v>
      </c>
      <c r="AU14" s="897">
        <v>1269.2741805</v>
      </c>
      <c r="AV14" s="897">
        <v>2041.1376704</v>
      </c>
      <c r="AW14" s="897">
        <v>1050.1943247</v>
      </c>
      <c r="AX14" s="897">
        <v>1776.0397307</v>
      </c>
      <c r="AY14" s="897">
        <v>2265.1687202</v>
      </c>
      <c r="AZ14" s="897">
        <v>901.81034419</v>
      </c>
      <c r="BA14" s="897">
        <v>403.5142351</v>
      </c>
      <c r="BB14" s="897">
        <v>1385.0808801</v>
      </c>
      <c r="BC14" s="897">
        <v>750.72337448</v>
      </c>
      <c r="BD14" s="897">
        <v>1450.3777186</v>
      </c>
      <c r="BE14" s="897">
        <v>254.83664798</v>
      </c>
      <c r="BF14" s="897">
        <v>723.28658313</v>
      </c>
      <c r="BG14" s="897">
        <v>-282.2381012</v>
      </c>
      <c r="BH14" s="897">
        <v>-239.791265</v>
      </c>
      <c r="BI14" s="897">
        <v>-701.3757803</v>
      </c>
      <c r="BJ14" s="897">
        <v>-3417.190316</v>
      </c>
      <c r="BK14" s="897">
        <v>-3423.120658</v>
      </c>
      <c r="BL14" s="897">
        <v>-2211.279955</v>
      </c>
      <c r="BM14" s="897">
        <v>-3972.723723</v>
      </c>
      <c r="BN14" s="897">
        <v>-3871.514653</v>
      </c>
      <c r="BO14" s="897">
        <v>-2965.949832</v>
      </c>
      <c r="BP14" s="897">
        <v>-1763.936431</v>
      </c>
      <c r="BQ14" s="897">
        <v>-2333.403634</v>
      </c>
      <c r="BR14" s="897">
        <v>-2096.469283</v>
      </c>
      <c r="BS14" s="898">
        <v>-1694.006175</v>
      </c>
      <c r="BT14" s="898">
        <v>-1570.239434</v>
      </c>
      <c r="BU14" s="898">
        <v>-1120.840811</v>
      </c>
      <c r="BV14" s="898">
        <v>-373.5474614</v>
      </c>
      <c r="BW14" s="898">
        <v>-1045.059899</v>
      </c>
    </row>
    <row r="15" spans="2:75" ht="15">
      <c r="B15" s="4" t="s">
        <v>807</v>
      </c>
      <c r="C15" s="895">
        <v>3267.3531374</v>
      </c>
      <c r="D15" s="895">
        <v>3344.9780036</v>
      </c>
      <c r="E15" s="895">
        <v>3587.6426275</v>
      </c>
      <c r="F15" s="895">
        <v>3544.720973</v>
      </c>
      <c r="G15" s="895">
        <v>3113.0422402</v>
      </c>
      <c r="H15" s="895">
        <v>3264.2703629</v>
      </c>
      <c r="I15" s="895">
        <v>3401.0655781</v>
      </c>
      <c r="J15" s="895">
        <v>3082.0504044</v>
      </c>
      <c r="K15" s="895">
        <v>2842.7707572</v>
      </c>
      <c r="L15" s="895">
        <v>3238.6629196</v>
      </c>
      <c r="M15" s="895">
        <v>3111.0198571</v>
      </c>
      <c r="N15" s="895">
        <v>3174.5872777</v>
      </c>
      <c r="O15" s="895">
        <v>3062.6227379</v>
      </c>
      <c r="P15" s="895">
        <v>3400.1141098</v>
      </c>
      <c r="Q15" s="895">
        <v>3831.5409999</v>
      </c>
      <c r="R15" s="895">
        <v>3503.9688991</v>
      </c>
      <c r="S15" s="895">
        <v>3525.157061</v>
      </c>
      <c r="T15" s="895">
        <v>4142.1810173</v>
      </c>
      <c r="U15" s="895">
        <v>4662.8959087</v>
      </c>
      <c r="V15" s="895">
        <v>4864.6746939</v>
      </c>
      <c r="W15" s="895">
        <v>4753.9420204</v>
      </c>
      <c r="X15" s="895">
        <v>5700.4157244</v>
      </c>
      <c r="Y15" s="895">
        <v>5566.8919423</v>
      </c>
      <c r="Z15" s="895">
        <v>5687.4130941</v>
      </c>
      <c r="AA15" s="895">
        <v>5581.5369507</v>
      </c>
      <c r="AB15" s="895">
        <v>6249.0257443</v>
      </c>
      <c r="AC15" s="895">
        <v>6560.1095573</v>
      </c>
      <c r="AD15" s="895">
        <v>6775.5717452</v>
      </c>
      <c r="AE15" s="895">
        <v>6253.2076233</v>
      </c>
      <c r="AF15" s="895">
        <v>7424.0179342</v>
      </c>
      <c r="AG15" s="895">
        <v>7838.3775304</v>
      </c>
      <c r="AH15" s="895">
        <v>9040.1639941</v>
      </c>
      <c r="AI15" s="895">
        <v>8816.2713669</v>
      </c>
      <c r="AJ15" s="895">
        <v>10635.804811</v>
      </c>
      <c r="AK15" s="895">
        <v>10411.967515</v>
      </c>
      <c r="AL15" s="895">
        <v>8611.9781425</v>
      </c>
      <c r="AM15" s="895">
        <v>7897.657747</v>
      </c>
      <c r="AN15" s="895">
        <v>8108.5571288</v>
      </c>
      <c r="AO15" s="895">
        <v>8633.8847592</v>
      </c>
      <c r="AP15" s="895">
        <v>9337.2478273</v>
      </c>
      <c r="AQ15" s="895">
        <v>9443.3472167</v>
      </c>
      <c r="AR15" s="895">
        <v>10229.365195</v>
      </c>
      <c r="AS15" s="895">
        <v>10051.742024</v>
      </c>
      <c r="AT15" s="895">
        <v>11037.461107</v>
      </c>
      <c r="AU15" s="895">
        <v>12822.560957</v>
      </c>
      <c r="AV15" s="895">
        <v>15009.293998</v>
      </c>
      <c r="AW15" s="895">
        <v>14794.586752</v>
      </c>
      <c r="AX15" s="895">
        <v>15635.749771</v>
      </c>
      <c r="AY15" s="895">
        <v>15730.863044</v>
      </c>
      <c r="AZ15" s="895">
        <v>15331.6787</v>
      </c>
      <c r="BA15" s="895">
        <v>14910.210384</v>
      </c>
      <c r="BB15" s="895">
        <v>15631.112296</v>
      </c>
      <c r="BC15" s="895">
        <v>14444.91397</v>
      </c>
      <c r="BD15" s="895">
        <v>15549.463828</v>
      </c>
      <c r="BE15" s="895">
        <v>14849.585514</v>
      </c>
      <c r="BF15" s="895">
        <v>15438.336822</v>
      </c>
      <c r="BG15" s="895">
        <v>13941.790775</v>
      </c>
      <c r="BH15" s="895">
        <v>14933.567697</v>
      </c>
      <c r="BI15" s="895">
        <v>15463.024602</v>
      </c>
      <c r="BJ15" s="895">
        <v>12560.366001</v>
      </c>
      <c r="BK15" s="895">
        <v>10053.223831</v>
      </c>
      <c r="BL15" s="895">
        <v>10372.043629</v>
      </c>
      <c r="BM15" s="895">
        <v>9513.2203181</v>
      </c>
      <c r="BN15" s="895">
        <v>8633.6253044</v>
      </c>
      <c r="BO15" s="895">
        <v>7201.4482125</v>
      </c>
      <c r="BP15" s="895">
        <v>8782.250617</v>
      </c>
      <c r="BQ15" s="895">
        <v>8772.1792565</v>
      </c>
      <c r="BR15" s="895">
        <v>9323.312161</v>
      </c>
      <c r="BS15" s="896">
        <v>9194.5045012</v>
      </c>
      <c r="BT15" s="896">
        <v>9410.3452416</v>
      </c>
      <c r="BU15" s="896">
        <v>10110.632444</v>
      </c>
      <c r="BV15" s="896">
        <v>10766.72856</v>
      </c>
      <c r="BW15" s="896">
        <v>10085.392819</v>
      </c>
    </row>
    <row r="16" spans="2:75" ht="15">
      <c r="B16" s="4" t="s">
        <v>808</v>
      </c>
      <c r="C16" s="897">
        <v>2684.7849494</v>
      </c>
      <c r="D16" s="897">
        <v>2760.2952811</v>
      </c>
      <c r="E16" s="897">
        <v>2760.2145837</v>
      </c>
      <c r="F16" s="897">
        <v>2837.2042983</v>
      </c>
      <c r="G16" s="897">
        <v>3043.9580826</v>
      </c>
      <c r="H16" s="897">
        <v>3208.203896</v>
      </c>
      <c r="I16" s="897">
        <v>3029.0277958</v>
      </c>
      <c r="J16" s="897">
        <v>2948.497576</v>
      </c>
      <c r="K16" s="897">
        <v>2586.5020702</v>
      </c>
      <c r="L16" s="897">
        <v>3163.3965073</v>
      </c>
      <c r="M16" s="897">
        <v>3087.9568845</v>
      </c>
      <c r="N16" s="897">
        <v>3186.5959643</v>
      </c>
      <c r="O16" s="897">
        <v>3190.7710967</v>
      </c>
      <c r="P16" s="897">
        <v>3133.2880808</v>
      </c>
      <c r="Q16" s="897">
        <v>3421.050741</v>
      </c>
      <c r="R16" s="897">
        <v>3450.3174731</v>
      </c>
      <c r="S16" s="897">
        <v>3415.5497541</v>
      </c>
      <c r="T16" s="897">
        <v>3851.1358043</v>
      </c>
      <c r="U16" s="897">
        <v>4028.1574816</v>
      </c>
      <c r="V16" s="897">
        <v>4543.622795</v>
      </c>
      <c r="W16" s="897">
        <v>4317.7719564</v>
      </c>
      <c r="X16" s="897">
        <v>5139.5444468</v>
      </c>
      <c r="Y16" s="897">
        <v>5297.1576895</v>
      </c>
      <c r="Z16" s="897">
        <v>5339.8922457</v>
      </c>
      <c r="AA16" s="897">
        <v>5369.0626271</v>
      </c>
      <c r="AB16" s="897">
        <v>6058.6989652</v>
      </c>
      <c r="AC16" s="897">
        <v>6513.4492184</v>
      </c>
      <c r="AD16" s="897">
        <v>6868.8052945</v>
      </c>
      <c r="AE16" s="897">
        <v>7007.0879195</v>
      </c>
      <c r="AF16" s="897">
        <v>7487.201239</v>
      </c>
      <c r="AG16" s="897">
        <v>7987.3133433</v>
      </c>
      <c r="AH16" s="897">
        <v>8634.6841858</v>
      </c>
      <c r="AI16" s="897">
        <v>8361.9628234</v>
      </c>
      <c r="AJ16" s="897">
        <v>9518.0057836</v>
      </c>
      <c r="AK16" s="897">
        <v>10107.060497</v>
      </c>
      <c r="AL16" s="897">
        <v>9524.4121572</v>
      </c>
      <c r="AM16" s="897">
        <v>7599.8080168</v>
      </c>
      <c r="AN16" s="897">
        <v>7257.239655</v>
      </c>
      <c r="AO16" s="897">
        <v>8123.6185408</v>
      </c>
      <c r="AP16" s="897">
        <v>8447.4215708</v>
      </c>
      <c r="AQ16" s="897">
        <v>8334.9246704</v>
      </c>
      <c r="AR16" s="897">
        <v>8941.5922739</v>
      </c>
      <c r="AS16" s="897">
        <v>10308.760449</v>
      </c>
      <c r="AT16" s="897">
        <v>10820.555422</v>
      </c>
      <c r="AU16" s="897">
        <v>11553.286777</v>
      </c>
      <c r="AV16" s="897">
        <v>12968.156327</v>
      </c>
      <c r="AW16" s="897">
        <v>13744.392427</v>
      </c>
      <c r="AX16" s="897">
        <v>13859.710041</v>
      </c>
      <c r="AY16" s="897">
        <v>13465.694324</v>
      </c>
      <c r="AZ16" s="897">
        <v>14429.868356</v>
      </c>
      <c r="BA16" s="897">
        <v>14506.696149</v>
      </c>
      <c r="BB16" s="897">
        <v>14246.031416</v>
      </c>
      <c r="BC16" s="897">
        <v>13694.190596</v>
      </c>
      <c r="BD16" s="897">
        <v>14099.086109</v>
      </c>
      <c r="BE16" s="897">
        <v>14594.748866</v>
      </c>
      <c r="BF16" s="897">
        <v>14715.050239</v>
      </c>
      <c r="BG16" s="897">
        <v>14224.028876</v>
      </c>
      <c r="BH16" s="897">
        <v>15173.358962</v>
      </c>
      <c r="BI16" s="897">
        <v>16164.400382</v>
      </c>
      <c r="BJ16" s="897">
        <v>15977.556317</v>
      </c>
      <c r="BK16" s="897">
        <v>13476.344489</v>
      </c>
      <c r="BL16" s="897">
        <v>12583.323584</v>
      </c>
      <c r="BM16" s="897">
        <v>13485.944042</v>
      </c>
      <c r="BN16" s="897">
        <v>12505.139958</v>
      </c>
      <c r="BO16" s="897">
        <v>10167.398045</v>
      </c>
      <c r="BP16" s="897">
        <v>10546.187048</v>
      </c>
      <c r="BQ16" s="897">
        <v>11105.582891</v>
      </c>
      <c r="BR16" s="897">
        <v>11419.781445</v>
      </c>
      <c r="BS16" s="898">
        <v>10888.510676</v>
      </c>
      <c r="BT16" s="898">
        <v>10980.584676</v>
      </c>
      <c r="BU16" s="898">
        <v>11231.473255</v>
      </c>
      <c r="BV16" s="898">
        <v>11140.276022</v>
      </c>
      <c r="BW16" s="898">
        <v>11130.452718</v>
      </c>
    </row>
    <row r="17" spans="2:75" ht="15">
      <c r="B17" s="4" t="s">
        <v>809</v>
      </c>
      <c r="C17" s="895">
        <v>-322.541954</v>
      </c>
      <c r="D17" s="895">
        <v>-316.550337</v>
      </c>
      <c r="E17" s="895">
        <v>-342.9739518</v>
      </c>
      <c r="F17" s="895">
        <v>-404.3236619</v>
      </c>
      <c r="G17" s="895">
        <v>-356.7123179</v>
      </c>
      <c r="H17" s="895">
        <v>-384.3483185</v>
      </c>
      <c r="I17" s="895">
        <v>-408.8760948</v>
      </c>
      <c r="J17" s="895">
        <v>-448.7303263</v>
      </c>
      <c r="K17" s="895">
        <v>-380.428266</v>
      </c>
      <c r="L17" s="895">
        <v>-380.277764</v>
      </c>
      <c r="M17" s="895">
        <v>-436.7464913</v>
      </c>
      <c r="N17" s="895">
        <v>-472.027702</v>
      </c>
      <c r="O17" s="895">
        <v>-341.5706121</v>
      </c>
      <c r="P17" s="895">
        <v>-374.1719078</v>
      </c>
      <c r="Q17" s="895">
        <v>-422.6348194</v>
      </c>
      <c r="R17" s="895">
        <v>-486.5039644</v>
      </c>
      <c r="S17" s="895">
        <v>-387.9332114</v>
      </c>
      <c r="T17" s="895">
        <v>-455.8343387</v>
      </c>
      <c r="U17" s="895">
        <v>-444.9209022</v>
      </c>
      <c r="V17" s="895">
        <v>-509.7390132</v>
      </c>
      <c r="W17" s="895">
        <v>-565.5418372</v>
      </c>
      <c r="X17" s="895">
        <v>-564.4539099</v>
      </c>
      <c r="Y17" s="895">
        <v>-667.6009804</v>
      </c>
      <c r="Z17" s="895">
        <v>-525.5288937</v>
      </c>
      <c r="AA17" s="895">
        <v>-401.8154434</v>
      </c>
      <c r="AB17" s="895">
        <v>-608.7743016</v>
      </c>
      <c r="AC17" s="895">
        <v>-669.8067632</v>
      </c>
      <c r="AD17" s="895">
        <v>-609.5386634</v>
      </c>
      <c r="AE17" s="895">
        <v>-599.7517438</v>
      </c>
      <c r="AF17" s="895">
        <v>-639.740738</v>
      </c>
      <c r="AG17" s="895">
        <v>-799.6618774</v>
      </c>
      <c r="AH17" s="895">
        <v>-809.8858708</v>
      </c>
      <c r="AI17" s="895">
        <v>-688.0479305</v>
      </c>
      <c r="AJ17" s="895">
        <v>-828.4274495</v>
      </c>
      <c r="AK17" s="895">
        <v>-979.2080595</v>
      </c>
      <c r="AL17" s="895">
        <v>-831.8876667</v>
      </c>
      <c r="AM17" s="895">
        <v>-679.1278247</v>
      </c>
      <c r="AN17" s="895">
        <v>-747.3342332</v>
      </c>
      <c r="AO17" s="895">
        <v>-829.5377353</v>
      </c>
      <c r="AP17" s="895">
        <v>-1130.754863</v>
      </c>
      <c r="AQ17" s="895">
        <v>-854.8687758</v>
      </c>
      <c r="AR17" s="895">
        <v>-1014.857838</v>
      </c>
      <c r="AS17" s="895">
        <v>-1295.924915</v>
      </c>
      <c r="AT17" s="895">
        <v>-1354.334199</v>
      </c>
      <c r="AU17" s="895">
        <v>-1199.342117</v>
      </c>
      <c r="AV17" s="895">
        <v>-1417.803606</v>
      </c>
      <c r="AW17" s="895">
        <v>-1353.229787</v>
      </c>
      <c r="AX17" s="895">
        <v>-1530.226905</v>
      </c>
      <c r="AY17" s="895">
        <v>-1249.176689</v>
      </c>
      <c r="AZ17" s="895">
        <v>-1672.992053</v>
      </c>
      <c r="BA17" s="895">
        <v>-1688.854754</v>
      </c>
      <c r="BB17" s="895">
        <v>-1534.045052</v>
      </c>
      <c r="BC17" s="895">
        <v>-1563.568697</v>
      </c>
      <c r="BD17" s="895">
        <v>-1517.850423</v>
      </c>
      <c r="BE17" s="895">
        <v>-1711.817671</v>
      </c>
      <c r="BF17" s="895">
        <v>-1550.233161</v>
      </c>
      <c r="BG17" s="895">
        <v>-1537.224392</v>
      </c>
      <c r="BH17" s="895">
        <v>-1727.749336</v>
      </c>
      <c r="BI17" s="895">
        <v>-1917.0134</v>
      </c>
      <c r="BJ17" s="895">
        <v>-2039.625065</v>
      </c>
      <c r="BK17" s="895">
        <v>-1335.619522</v>
      </c>
      <c r="BL17" s="895">
        <v>-1327.414931</v>
      </c>
      <c r="BM17" s="895">
        <v>-1243.242968</v>
      </c>
      <c r="BN17" s="895">
        <v>-867.1376899</v>
      </c>
      <c r="BO17" s="895">
        <v>-840.7159809</v>
      </c>
      <c r="BP17" s="895">
        <v>-1008.072754</v>
      </c>
      <c r="BQ17" s="895">
        <v>-1048.888699</v>
      </c>
      <c r="BR17" s="895">
        <v>-709.9904252</v>
      </c>
      <c r="BS17" s="896">
        <v>-870.0414085</v>
      </c>
      <c r="BT17" s="896">
        <v>-971.1251328</v>
      </c>
      <c r="BU17" s="896">
        <v>-1332.670424</v>
      </c>
      <c r="BV17" s="896">
        <v>-1009.742809</v>
      </c>
      <c r="BW17" s="896">
        <v>-716.1370504</v>
      </c>
    </row>
    <row r="18" spans="2:75" ht="15">
      <c r="B18" s="4" t="s">
        <v>807</v>
      </c>
      <c r="C18" s="897">
        <v>467.00136715</v>
      </c>
      <c r="D18" s="897">
        <v>497.84363543</v>
      </c>
      <c r="E18" s="897">
        <v>531.94603312</v>
      </c>
      <c r="F18" s="897">
        <v>563.62420649</v>
      </c>
      <c r="G18" s="897">
        <v>514.12090872</v>
      </c>
      <c r="H18" s="897">
        <v>543.95480022</v>
      </c>
      <c r="I18" s="897">
        <v>554.17383017</v>
      </c>
      <c r="J18" s="897">
        <v>589.90501062</v>
      </c>
      <c r="K18" s="897">
        <v>463.16036481</v>
      </c>
      <c r="L18" s="897">
        <v>470.70088936</v>
      </c>
      <c r="M18" s="897">
        <v>481.82835382</v>
      </c>
      <c r="N18" s="897">
        <v>463.95096902</v>
      </c>
      <c r="O18" s="897">
        <v>428.93944062</v>
      </c>
      <c r="P18" s="897">
        <v>459.68680394</v>
      </c>
      <c r="Q18" s="897">
        <v>507.87586749</v>
      </c>
      <c r="R18" s="897">
        <v>538.66596232</v>
      </c>
      <c r="S18" s="897">
        <v>527.8875785</v>
      </c>
      <c r="T18" s="897">
        <v>545.78831677</v>
      </c>
      <c r="U18" s="897">
        <v>664.09525147</v>
      </c>
      <c r="V18" s="897">
        <v>715.15870879</v>
      </c>
      <c r="W18" s="897">
        <v>627.46313793</v>
      </c>
      <c r="X18" s="897">
        <v>704.89152684</v>
      </c>
      <c r="Y18" s="897">
        <v>766.18492011</v>
      </c>
      <c r="Z18" s="897">
        <v>896.80895884</v>
      </c>
      <c r="AA18" s="897">
        <v>926.64883559</v>
      </c>
      <c r="AB18" s="897">
        <v>825.96053622</v>
      </c>
      <c r="AC18" s="897">
        <v>927.07429518</v>
      </c>
      <c r="AD18" s="897">
        <v>1071.531547</v>
      </c>
      <c r="AE18" s="897">
        <v>927.62052184</v>
      </c>
      <c r="AF18" s="897">
        <v>952.35706761</v>
      </c>
      <c r="AG18" s="897">
        <v>1008.6543693</v>
      </c>
      <c r="AH18" s="897">
        <v>1087.000526</v>
      </c>
      <c r="AI18" s="897">
        <v>1141.4226363</v>
      </c>
      <c r="AJ18" s="897">
        <v>1088.7082256</v>
      </c>
      <c r="AK18" s="897">
        <v>1163.0562961</v>
      </c>
      <c r="AL18" s="897">
        <v>1189.9692187</v>
      </c>
      <c r="AM18" s="897">
        <v>1102.3787631</v>
      </c>
      <c r="AN18" s="897">
        <v>1068.8279601</v>
      </c>
      <c r="AO18" s="897">
        <v>1173.4395022</v>
      </c>
      <c r="AP18" s="897">
        <v>1250.1735115</v>
      </c>
      <c r="AQ18" s="897">
        <v>1210.8710318</v>
      </c>
      <c r="AR18" s="897">
        <v>1179.6728354</v>
      </c>
      <c r="AS18" s="897">
        <v>1318.1067682</v>
      </c>
      <c r="AT18" s="897">
        <v>1412.3297576</v>
      </c>
      <c r="AU18" s="897">
        <v>1300.2917292</v>
      </c>
      <c r="AV18" s="897">
        <v>1292.9054695</v>
      </c>
      <c r="AW18" s="897">
        <v>1469.9527841</v>
      </c>
      <c r="AX18" s="897">
        <v>1580.2795114</v>
      </c>
      <c r="AY18" s="897">
        <v>1619.7780923</v>
      </c>
      <c r="AZ18" s="897">
        <v>1456.204077</v>
      </c>
      <c r="BA18" s="897">
        <v>1626.8739084</v>
      </c>
      <c r="BB18" s="897">
        <v>1742.1707355</v>
      </c>
      <c r="BC18" s="897">
        <v>1593.3383663</v>
      </c>
      <c r="BD18" s="897">
        <v>1688.9656069</v>
      </c>
      <c r="BE18" s="897">
        <v>1771.093747</v>
      </c>
      <c r="BF18" s="897">
        <v>1968.9756984</v>
      </c>
      <c r="BG18" s="897">
        <v>1736.5443284</v>
      </c>
      <c r="BH18" s="897">
        <v>1710.3062683</v>
      </c>
      <c r="BI18" s="897">
        <v>1857.9026178</v>
      </c>
      <c r="BJ18" s="897">
        <v>1851.2020978</v>
      </c>
      <c r="BK18" s="897">
        <v>1807.6791909</v>
      </c>
      <c r="BL18" s="897">
        <v>1710.5521561</v>
      </c>
      <c r="BM18" s="897">
        <v>1910.8600666</v>
      </c>
      <c r="BN18" s="897">
        <v>1997.2002277</v>
      </c>
      <c r="BO18" s="897">
        <v>1795.8424931</v>
      </c>
      <c r="BP18" s="897">
        <v>1692.7019069</v>
      </c>
      <c r="BQ18" s="897">
        <v>2006.9754129</v>
      </c>
      <c r="BR18" s="897">
        <v>2181.2456856</v>
      </c>
      <c r="BS18" s="898">
        <v>1944.6518761</v>
      </c>
      <c r="BT18" s="898">
        <v>2046.8916911</v>
      </c>
      <c r="BU18" s="898">
        <v>2069.1321946</v>
      </c>
      <c r="BV18" s="898">
        <v>2281.0079379</v>
      </c>
      <c r="BW18" s="898">
        <v>2353.947575</v>
      </c>
    </row>
    <row r="19" spans="2:75" ht="15">
      <c r="B19" s="4" t="s">
        <v>808</v>
      </c>
      <c r="C19" s="895">
        <v>789.54332113</v>
      </c>
      <c r="D19" s="895">
        <v>814.39397248</v>
      </c>
      <c r="E19" s="895">
        <v>874.91998488</v>
      </c>
      <c r="F19" s="895">
        <v>967.94786839</v>
      </c>
      <c r="G19" s="895">
        <v>870.83322661</v>
      </c>
      <c r="H19" s="895">
        <v>928.30311876</v>
      </c>
      <c r="I19" s="895">
        <v>963.04992497</v>
      </c>
      <c r="J19" s="895">
        <v>1038.6353369</v>
      </c>
      <c r="K19" s="895">
        <v>843.58863077</v>
      </c>
      <c r="L19" s="895">
        <v>850.97865341</v>
      </c>
      <c r="M19" s="895">
        <v>918.57484509</v>
      </c>
      <c r="N19" s="895">
        <v>935.97867097</v>
      </c>
      <c r="O19" s="895">
        <v>770.5100527</v>
      </c>
      <c r="P19" s="895">
        <v>833.8587117</v>
      </c>
      <c r="Q19" s="895">
        <v>930.51068689</v>
      </c>
      <c r="R19" s="895">
        <v>1025.1699268</v>
      </c>
      <c r="S19" s="895">
        <v>915.82078986</v>
      </c>
      <c r="T19" s="895">
        <v>1001.6226555</v>
      </c>
      <c r="U19" s="895">
        <v>1109.0161537</v>
      </c>
      <c r="V19" s="895">
        <v>1224.897722</v>
      </c>
      <c r="W19" s="895">
        <v>1193.0049751</v>
      </c>
      <c r="X19" s="895">
        <v>1269.3454368</v>
      </c>
      <c r="Y19" s="895">
        <v>1433.7859005</v>
      </c>
      <c r="Z19" s="895">
        <v>1422.3378525</v>
      </c>
      <c r="AA19" s="895">
        <v>1328.464279</v>
      </c>
      <c r="AB19" s="895">
        <v>1434.7348378</v>
      </c>
      <c r="AC19" s="895">
        <v>1596.8810584</v>
      </c>
      <c r="AD19" s="895">
        <v>1681.0702104</v>
      </c>
      <c r="AE19" s="895">
        <v>1527.3722656</v>
      </c>
      <c r="AF19" s="895">
        <v>1592.0978056</v>
      </c>
      <c r="AG19" s="895">
        <v>1808.3162467</v>
      </c>
      <c r="AH19" s="895">
        <v>1896.8863968</v>
      </c>
      <c r="AI19" s="895">
        <v>1829.4705668</v>
      </c>
      <c r="AJ19" s="895">
        <v>1917.135675</v>
      </c>
      <c r="AK19" s="895">
        <v>2142.2643556</v>
      </c>
      <c r="AL19" s="895">
        <v>2021.8568854</v>
      </c>
      <c r="AM19" s="895">
        <v>1781.5065878</v>
      </c>
      <c r="AN19" s="895">
        <v>1816.1621933</v>
      </c>
      <c r="AO19" s="895">
        <v>2002.9772375</v>
      </c>
      <c r="AP19" s="895">
        <v>2380.9283747</v>
      </c>
      <c r="AQ19" s="895">
        <v>2065.7398076</v>
      </c>
      <c r="AR19" s="895">
        <v>2194.5306732</v>
      </c>
      <c r="AS19" s="895">
        <v>2614.0316829</v>
      </c>
      <c r="AT19" s="895">
        <v>2766.6639564</v>
      </c>
      <c r="AU19" s="895">
        <v>2499.6338458</v>
      </c>
      <c r="AV19" s="895">
        <v>2710.7090759</v>
      </c>
      <c r="AW19" s="895">
        <v>2823.1825713</v>
      </c>
      <c r="AX19" s="895">
        <v>3110.5064166</v>
      </c>
      <c r="AY19" s="895">
        <v>2868.9547815</v>
      </c>
      <c r="AZ19" s="895">
        <v>3129.1961303</v>
      </c>
      <c r="BA19" s="895">
        <v>3315.728662</v>
      </c>
      <c r="BB19" s="895">
        <v>3276.2157874</v>
      </c>
      <c r="BC19" s="895">
        <v>3156.9070631</v>
      </c>
      <c r="BD19" s="895">
        <v>3206.8160297</v>
      </c>
      <c r="BE19" s="895">
        <v>3482.9114181</v>
      </c>
      <c r="BF19" s="895">
        <v>3519.2088594</v>
      </c>
      <c r="BG19" s="895">
        <v>3273.7687201</v>
      </c>
      <c r="BH19" s="895">
        <v>3438.0556045</v>
      </c>
      <c r="BI19" s="895">
        <v>3774.916018</v>
      </c>
      <c r="BJ19" s="895">
        <v>3890.8271629</v>
      </c>
      <c r="BK19" s="895">
        <v>3143.2987128</v>
      </c>
      <c r="BL19" s="895">
        <v>3037.9670867</v>
      </c>
      <c r="BM19" s="895">
        <v>3154.1030341</v>
      </c>
      <c r="BN19" s="895">
        <v>2864.3379176</v>
      </c>
      <c r="BO19" s="895">
        <v>2636.558474</v>
      </c>
      <c r="BP19" s="895">
        <v>2700.7746608</v>
      </c>
      <c r="BQ19" s="895">
        <v>3055.8641122</v>
      </c>
      <c r="BR19" s="895">
        <v>2891.2361108</v>
      </c>
      <c r="BS19" s="896">
        <v>2814.6932846</v>
      </c>
      <c r="BT19" s="896">
        <v>3018.0168239</v>
      </c>
      <c r="BU19" s="896">
        <v>3401.802619</v>
      </c>
      <c r="BV19" s="896">
        <v>3290.7507469</v>
      </c>
      <c r="BW19" s="896">
        <v>3070.0846255</v>
      </c>
    </row>
    <row r="20" spans="1:75" ht="15">
      <c r="A20" s="16"/>
      <c r="B20" s="4" t="s">
        <v>810</v>
      </c>
      <c r="C20" s="897">
        <v>-610.037413</v>
      </c>
      <c r="D20" s="897">
        <v>-564.1159302</v>
      </c>
      <c r="E20" s="897">
        <v>-536.9819295</v>
      </c>
      <c r="F20" s="897">
        <v>-445.3065504</v>
      </c>
      <c r="G20" s="897">
        <v>-653.4057679</v>
      </c>
      <c r="H20" s="897">
        <v>-632.4954961</v>
      </c>
      <c r="I20" s="897">
        <v>-576.8178955</v>
      </c>
      <c r="J20" s="897">
        <v>-561.0608114</v>
      </c>
      <c r="K20" s="897">
        <v>-698.7488424</v>
      </c>
      <c r="L20" s="897">
        <v>-675.4306886</v>
      </c>
      <c r="M20" s="897">
        <v>-619.8268879</v>
      </c>
      <c r="N20" s="897">
        <v>-637.3638495</v>
      </c>
      <c r="O20" s="897">
        <v>-866.8829813</v>
      </c>
      <c r="P20" s="897">
        <v>-773.1532718</v>
      </c>
      <c r="Q20" s="897">
        <v>-828.7189066</v>
      </c>
      <c r="R20" s="897">
        <v>-763.6641885</v>
      </c>
      <c r="S20" s="897">
        <v>-1140.383551</v>
      </c>
      <c r="T20" s="897">
        <v>-943.5415703</v>
      </c>
      <c r="U20" s="897">
        <v>-1015.528755</v>
      </c>
      <c r="V20" s="897">
        <v>-964.8244806</v>
      </c>
      <c r="W20" s="897">
        <v>-1310.239898</v>
      </c>
      <c r="X20" s="897">
        <v>-1290.91598</v>
      </c>
      <c r="Y20" s="897">
        <v>-1478.044033</v>
      </c>
      <c r="Z20" s="897">
        <v>-1184.718683</v>
      </c>
      <c r="AA20" s="897">
        <v>-1537.433655</v>
      </c>
      <c r="AB20" s="897">
        <v>-1478.650916</v>
      </c>
      <c r="AC20" s="897">
        <v>-1294.153077</v>
      </c>
      <c r="AD20" s="897">
        <v>-1379.490999</v>
      </c>
      <c r="AE20" s="897">
        <v>-1892.755775</v>
      </c>
      <c r="AF20" s="897">
        <v>-1848.265543</v>
      </c>
      <c r="AG20" s="897">
        <v>-1797.37054</v>
      </c>
      <c r="AH20" s="897">
        <v>-2221.826137</v>
      </c>
      <c r="AI20" s="897">
        <v>-2389.268877</v>
      </c>
      <c r="AJ20" s="897">
        <v>-2782.445386</v>
      </c>
      <c r="AK20" s="897">
        <v>-2443.578605</v>
      </c>
      <c r="AL20" s="897">
        <v>-1936.987597</v>
      </c>
      <c r="AM20" s="897">
        <v>-1780.233761</v>
      </c>
      <c r="AN20" s="897">
        <v>-1997.290145</v>
      </c>
      <c r="AO20" s="897">
        <v>-2134.242405</v>
      </c>
      <c r="AP20" s="897">
        <v>-2457.996632</v>
      </c>
      <c r="AQ20" s="897">
        <v>-2570.489604</v>
      </c>
      <c r="AR20" s="897">
        <v>-2833.336639</v>
      </c>
      <c r="AS20" s="897">
        <v>-2932.968066</v>
      </c>
      <c r="AT20" s="897">
        <v>-2890.893026</v>
      </c>
      <c r="AU20" s="897">
        <v>-3222.736722</v>
      </c>
      <c r="AV20" s="897">
        <v>-3598.879792</v>
      </c>
      <c r="AW20" s="897">
        <v>-4109.53038</v>
      </c>
      <c r="AX20" s="897">
        <v>-4558.621907</v>
      </c>
      <c r="AY20" s="897">
        <v>-3888.782546</v>
      </c>
      <c r="AZ20" s="897">
        <v>-3654.65782</v>
      </c>
      <c r="BA20" s="897">
        <v>-3416.877456</v>
      </c>
      <c r="BB20" s="897">
        <v>-4047.523594</v>
      </c>
      <c r="BC20" s="897">
        <v>-3693.701069</v>
      </c>
      <c r="BD20" s="897">
        <v>-3426.472999</v>
      </c>
      <c r="BE20" s="897">
        <v>-3489.876657</v>
      </c>
      <c r="BF20" s="897">
        <v>-3612.635195</v>
      </c>
      <c r="BG20" s="897">
        <v>-3314.910389</v>
      </c>
      <c r="BH20" s="897">
        <v>-3272.936474</v>
      </c>
      <c r="BI20" s="897">
        <v>-3571.167262</v>
      </c>
      <c r="BJ20" s="897">
        <v>-2362.11251</v>
      </c>
      <c r="BK20" s="897">
        <v>-1852.383211</v>
      </c>
      <c r="BL20" s="897">
        <v>-1987.370137</v>
      </c>
      <c r="BM20" s="897">
        <v>-1329.543854</v>
      </c>
      <c r="BN20" s="897">
        <v>-557.5903367</v>
      </c>
      <c r="BO20" s="897">
        <v>-1025.973201</v>
      </c>
      <c r="BP20" s="897">
        <v>-1274.447889</v>
      </c>
      <c r="BQ20" s="897">
        <v>-1512.274214</v>
      </c>
      <c r="BR20" s="897">
        <v>-1436.296248</v>
      </c>
      <c r="BS20" s="898">
        <v>-2278.351055</v>
      </c>
      <c r="BT20" s="898">
        <v>-1570.041717</v>
      </c>
      <c r="BU20" s="898">
        <v>-2035.342861</v>
      </c>
      <c r="BV20" s="898">
        <v>-2205.204804</v>
      </c>
      <c r="BW20" s="898">
        <v>-2689.039632</v>
      </c>
    </row>
    <row r="21" spans="2:75" ht="15">
      <c r="B21" s="4" t="s">
        <v>811</v>
      </c>
      <c r="C21" s="895">
        <v>241.53644972</v>
      </c>
      <c r="D21" s="895">
        <v>239.85367389</v>
      </c>
      <c r="E21" s="895">
        <v>258.01107811</v>
      </c>
      <c r="F21" s="895">
        <v>290.29704974</v>
      </c>
      <c r="G21" s="895">
        <v>256.60500448</v>
      </c>
      <c r="H21" s="895">
        <v>232.77588367</v>
      </c>
      <c r="I21" s="895">
        <v>209.2766658</v>
      </c>
      <c r="J21" s="895">
        <v>201.30295495</v>
      </c>
      <c r="K21" s="895">
        <v>187.55102087</v>
      </c>
      <c r="L21" s="895">
        <v>183.65595141</v>
      </c>
      <c r="M21" s="895">
        <v>169.08492388</v>
      </c>
      <c r="N21" s="895">
        <v>162.69644696</v>
      </c>
      <c r="O21" s="895">
        <v>135.18379406</v>
      </c>
      <c r="P21" s="895">
        <v>126.30019967</v>
      </c>
      <c r="Q21" s="895">
        <v>133.44545408</v>
      </c>
      <c r="R21" s="895">
        <v>122.43766503</v>
      </c>
      <c r="S21" s="895">
        <v>128.39436912</v>
      </c>
      <c r="T21" s="895">
        <v>158.50734321</v>
      </c>
      <c r="U21" s="895">
        <v>163.19341013</v>
      </c>
      <c r="V21" s="895">
        <v>210.85322828</v>
      </c>
      <c r="W21" s="895">
        <v>217.33529702</v>
      </c>
      <c r="X21" s="895">
        <v>248.86573829</v>
      </c>
      <c r="Y21" s="895">
        <v>290.64319956</v>
      </c>
      <c r="Z21" s="895">
        <v>327.94947209</v>
      </c>
      <c r="AA21" s="895">
        <v>305.69892971</v>
      </c>
      <c r="AB21" s="895">
        <v>358.74600653</v>
      </c>
      <c r="AC21" s="895">
        <v>417.19000786</v>
      </c>
      <c r="AD21" s="895">
        <v>494.76914503</v>
      </c>
      <c r="AE21" s="895">
        <v>453.50554923</v>
      </c>
      <c r="AF21" s="895">
        <v>497.18525225</v>
      </c>
      <c r="AG21" s="895">
        <v>494.74570591</v>
      </c>
      <c r="AH21" s="895">
        <v>478.05987962</v>
      </c>
      <c r="AI21" s="895">
        <v>526.63666167</v>
      </c>
      <c r="AJ21" s="895">
        <v>508.39726342</v>
      </c>
      <c r="AK21" s="895">
        <v>484.24243266</v>
      </c>
      <c r="AL21" s="895">
        <v>430.90567467</v>
      </c>
      <c r="AM21" s="895">
        <v>402.13514245</v>
      </c>
      <c r="AN21" s="895">
        <v>473.43907354</v>
      </c>
      <c r="AO21" s="895">
        <v>368.33836781</v>
      </c>
      <c r="AP21" s="895">
        <v>348.82623085</v>
      </c>
      <c r="AQ21" s="895">
        <v>392.31632638</v>
      </c>
      <c r="AR21" s="895">
        <v>390.39727448</v>
      </c>
      <c r="AS21" s="895">
        <v>375.50908917</v>
      </c>
      <c r="AT21" s="895">
        <v>516.16617763</v>
      </c>
      <c r="AU21" s="895">
        <v>589.94043626</v>
      </c>
      <c r="AV21" s="895">
        <v>694.50679634</v>
      </c>
      <c r="AW21" s="895">
        <v>663.36583511</v>
      </c>
      <c r="AX21" s="895">
        <v>829.89266151</v>
      </c>
      <c r="AY21" s="895">
        <v>969.46955929</v>
      </c>
      <c r="AZ21" s="895">
        <v>964.8071433</v>
      </c>
      <c r="BA21" s="895">
        <v>977.84176259</v>
      </c>
      <c r="BB21" s="895">
        <v>938.56047551</v>
      </c>
      <c r="BC21" s="895">
        <v>927.03461136</v>
      </c>
      <c r="BD21" s="895">
        <v>891.59771484</v>
      </c>
      <c r="BE21" s="895">
        <v>881.7793298</v>
      </c>
      <c r="BF21" s="895">
        <v>924.08102522</v>
      </c>
      <c r="BG21" s="895">
        <v>847.35899287</v>
      </c>
      <c r="BH21" s="895">
        <v>984.37230847</v>
      </c>
      <c r="BI21" s="895">
        <v>1097.7150635</v>
      </c>
      <c r="BJ21" s="895">
        <v>1067.9916431</v>
      </c>
      <c r="BK21" s="895">
        <v>1107.8203337</v>
      </c>
      <c r="BL21" s="895">
        <v>1142.158876</v>
      </c>
      <c r="BM21" s="895">
        <v>1141.3798885</v>
      </c>
      <c r="BN21" s="895">
        <v>1092.0040029</v>
      </c>
      <c r="BO21" s="895">
        <v>1193.6357857</v>
      </c>
      <c r="BP21" s="895">
        <v>1251.7245349</v>
      </c>
      <c r="BQ21" s="895">
        <v>1245.4308004</v>
      </c>
      <c r="BR21" s="895">
        <v>1305.3288821</v>
      </c>
      <c r="BS21" s="896">
        <v>1338.2030252</v>
      </c>
      <c r="BT21" s="896">
        <v>1428.3929982</v>
      </c>
      <c r="BU21" s="896">
        <v>1312.5124314</v>
      </c>
      <c r="BV21" s="896">
        <v>1386.2061821</v>
      </c>
      <c r="BW21" s="896">
        <v>1471.377242</v>
      </c>
    </row>
    <row r="22" spans="2:75" ht="15">
      <c r="B22" s="4" t="s">
        <v>812</v>
      </c>
      <c r="C22" s="897">
        <v>851.57386273</v>
      </c>
      <c r="D22" s="897">
        <v>803.96960413</v>
      </c>
      <c r="E22" s="897">
        <v>794.99300766</v>
      </c>
      <c r="F22" s="897">
        <v>735.60360016</v>
      </c>
      <c r="G22" s="897">
        <v>910.01077237</v>
      </c>
      <c r="H22" s="897">
        <v>865.27137975</v>
      </c>
      <c r="I22" s="897">
        <v>786.09456134</v>
      </c>
      <c r="J22" s="897">
        <v>762.36376637</v>
      </c>
      <c r="K22" s="897">
        <v>886.29986331</v>
      </c>
      <c r="L22" s="897">
        <v>859.08664004</v>
      </c>
      <c r="M22" s="897">
        <v>788.91181179</v>
      </c>
      <c r="N22" s="897">
        <v>800.06029643</v>
      </c>
      <c r="O22" s="897">
        <v>1002.0667754</v>
      </c>
      <c r="P22" s="897">
        <v>899.4534715</v>
      </c>
      <c r="Q22" s="897">
        <v>962.16436066</v>
      </c>
      <c r="R22" s="897">
        <v>886.10185349</v>
      </c>
      <c r="S22" s="897">
        <v>1268.7779205</v>
      </c>
      <c r="T22" s="897">
        <v>1102.0489135</v>
      </c>
      <c r="U22" s="897">
        <v>1178.7221654</v>
      </c>
      <c r="V22" s="897">
        <v>1175.6777089</v>
      </c>
      <c r="W22" s="897">
        <v>1527.5751953</v>
      </c>
      <c r="X22" s="897">
        <v>1539.7817187</v>
      </c>
      <c r="Y22" s="897">
        <v>1768.6872329</v>
      </c>
      <c r="Z22" s="897">
        <v>1512.6681549</v>
      </c>
      <c r="AA22" s="897">
        <v>1843.1325846</v>
      </c>
      <c r="AB22" s="897">
        <v>1837.3969223</v>
      </c>
      <c r="AC22" s="897">
        <v>1711.3430847</v>
      </c>
      <c r="AD22" s="897">
        <v>1874.2601444</v>
      </c>
      <c r="AE22" s="897">
        <v>2346.2613244</v>
      </c>
      <c r="AF22" s="897">
        <v>2345.4507956</v>
      </c>
      <c r="AG22" s="897">
        <v>2292.1162463</v>
      </c>
      <c r="AH22" s="897">
        <v>2699.8860168</v>
      </c>
      <c r="AI22" s="897">
        <v>2915.9055383</v>
      </c>
      <c r="AJ22" s="897">
        <v>3290.8426496</v>
      </c>
      <c r="AK22" s="897">
        <v>2927.8210378</v>
      </c>
      <c r="AL22" s="897">
        <v>2367.8932721</v>
      </c>
      <c r="AM22" s="897">
        <v>2182.3689032</v>
      </c>
      <c r="AN22" s="897">
        <v>2470.7292184</v>
      </c>
      <c r="AO22" s="897">
        <v>2502.5807727</v>
      </c>
      <c r="AP22" s="897">
        <v>2806.8228625</v>
      </c>
      <c r="AQ22" s="897">
        <v>2962.8059308</v>
      </c>
      <c r="AR22" s="897">
        <v>3223.7339134</v>
      </c>
      <c r="AS22" s="897">
        <v>3308.477155</v>
      </c>
      <c r="AT22" s="897">
        <v>3407.0592032</v>
      </c>
      <c r="AU22" s="897">
        <v>3812.6771583</v>
      </c>
      <c r="AV22" s="897">
        <v>4293.3865882</v>
      </c>
      <c r="AW22" s="897">
        <v>4772.8962152</v>
      </c>
      <c r="AX22" s="897">
        <v>5388.5145683</v>
      </c>
      <c r="AY22" s="897">
        <v>4858.2521054</v>
      </c>
      <c r="AZ22" s="897">
        <v>4619.4649634</v>
      </c>
      <c r="BA22" s="897">
        <v>4394.7192188</v>
      </c>
      <c r="BB22" s="897">
        <v>4986.0840694</v>
      </c>
      <c r="BC22" s="897">
        <v>4620.7356801</v>
      </c>
      <c r="BD22" s="897">
        <v>4318.0707139</v>
      </c>
      <c r="BE22" s="897">
        <v>4371.6559872</v>
      </c>
      <c r="BF22" s="897">
        <v>4536.7162205</v>
      </c>
      <c r="BG22" s="897">
        <v>4162.2693823</v>
      </c>
      <c r="BH22" s="897">
        <v>4257.3087828</v>
      </c>
      <c r="BI22" s="897">
        <v>4668.8823255</v>
      </c>
      <c r="BJ22" s="897">
        <v>3430.1041534</v>
      </c>
      <c r="BK22" s="897">
        <v>2960.2035446</v>
      </c>
      <c r="BL22" s="897">
        <v>3129.5290134</v>
      </c>
      <c r="BM22" s="897">
        <v>2470.9237427</v>
      </c>
      <c r="BN22" s="897">
        <v>1649.5943396</v>
      </c>
      <c r="BO22" s="897">
        <v>2219.6089862</v>
      </c>
      <c r="BP22" s="897">
        <v>2526.1724239</v>
      </c>
      <c r="BQ22" s="897">
        <v>2757.7050147</v>
      </c>
      <c r="BR22" s="897">
        <v>2741.62513</v>
      </c>
      <c r="BS22" s="898">
        <v>3616.55408</v>
      </c>
      <c r="BT22" s="898">
        <v>2998.4347149</v>
      </c>
      <c r="BU22" s="898">
        <v>3347.8552928</v>
      </c>
      <c r="BV22" s="898">
        <v>3591.4109865</v>
      </c>
      <c r="BW22" s="898">
        <v>4160.4168736</v>
      </c>
    </row>
    <row r="23" spans="2:75" ht="15">
      <c r="B23" s="4" t="s">
        <v>813</v>
      </c>
      <c r="C23" s="895">
        <v>441.02456458</v>
      </c>
      <c r="D23" s="895">
        <v>373.44448753</v>
      </c>
      <c r="E23" s="895">
        <v>416.27231776</v>
      </c>
      <c r="F23" s="895">
        <v>442.43762255</v>
      </c>
      <c r="G23" s="895">
        <v>464.07191407</v>
      </c>
      <c r="H23" s="895">
        <v>670.97035975</v>
      </c>
      <c r="I23" s="895">
        <v>591.13055255</v>
      </c>
      <c r="J23" s="895">
        <v>627.83076387</v>
      </c>
      <c r="K23" s="895">
        <v>579.64461097</v>
      </c>
      <c r="L23" s="895">
        <v>630.30854158</v>
      </c>
      <c r="M23" s="895">
        <v>726.64455556</v>
      </c>
      <c r="N23" s="895">
        <v>719.20731159</v>
      </c>
      <c r="O23" s="895">
        <v>730.61343626</v>
      </c>
      <c r="P23" s="895">
        <v>803.73388905</v>
      </c>
      <c r="Q23" s="895">
        <v>890.40941565</v>
      </c>
      <c r="R23" s="895">
        <v>883.74760397</v>
      </c>
      <c r="S23" s="895">
        <v>811.65673194</v>
      </c>
      <c r="T23" s="895">
        <v>889.5957166</v>
      </c>
      <c r="U23" s="895">
        <v>940.84758592</v>
      </c>
      <c r="V23" s="895">
        <v>1082.1593321</v>
      </c>
      <c r="W23" s="895">
        <v>891.93572176</v>
      </c>
      <c r="X23" s="895">
        <v>1044.3091025</v>
      </c>
      <c r="Y23" s="895">
        <v>1033.8955956</v>
      </c>
      <c r="Z23" s="895">
        <v>1111.7544474</v>
      </c>
      <c r="AA23" s="895">
        <v>1050.4326721</v>
      </c>
      <c r="AB23" s="895">
        <v>1208.096061</v>
      </c>
      <c r="AC23" s="895">
        <v>1203.2803575</v>
      </c>
      <c r="AD23" s="895">
        <v>1252.3827685</v>
      </c>
      <c r="AE23" s="895">
        <v>1183.402997</v>
      </c>
      <c r="AF23" s="895">
        <v>1127.8206068</v>
      </c>
      <c r="AG23" s="895">
        <v>1321.6806732</v>
      </c>
      <c r="AH23" s="895">
        <v>1519.9865407</v>
      </c>
      <c r="AI23" s="895">
        <v>1292.619972</v>
      </c>
      <c r="AJ23" s="895">
        <v>1360.8415704</v>
      </c>
      <c r="AK23" s="895">
        <v>1465.9887629</v>
      </c>
      <c r="AL23" s="895">
        <v>1335.170986</v>
      </c>
      <c r="AM23" s="895">
        <v>1200.6486625</v>
      </c>
      <c r="AN23" s="895">
        <v>1084.7787513</v>
      </c>
      <c r="AO23" s="895">
        <v>1061.7968205</v>
      </c>
      <c r="AP23" s="895">
        <v>1211.0147992</v>
      </c>
      <c r="AQ23" s="895">
        <v>976.05376854</v>
      </c>
      <c r="AR23" s="895">
        <v>1159.9428978</v>
      </c>
      <c r="AS23" s="895">
        <v>1170.9765456</v>
      </c>
      <c r="AT23" s="895">
        <v>1352.4553228</v>
      </c>
      <c r="AU23" s="895">
        <v>1152.7746653</v>
      </c>
      <c r="AV23" s="895">
        <v>1167.3182276</v>
      </c>
      <c r="AW23" s="895">
        <v>1390.5176182</v>
      </c>
      <c r="AX23" s="895">
        <v>1340.4498601</v>
      </c>
      <c r="AY23" s="895">
        <v>1153.6977425</v>
      </c>
      <c r="AZ23" s="895">
        <v>1242.9003624</v>
      </c>
      <c r="BA23" s="895">
        <v>1163.0750925</v>
      </c>
      <c r="BB23" s="895">
        <v>1273.2154266</v>
      </c>
      <c r="BC23" s="895">
        <v>1052.3514877</v>
      </c>
      <c r="BD23" s="895">
        <v>1270.41298</v>
      </c>
      <c r="BE23" s="895">
        <v>1296.9485926</v>
      </c>
      <c r="BF23" s="895">
        <v>1267.1767098</v>
      </c>
      <c r="BG23" s="895">
        <v>1049.6086455</v>
      </c>
      <c r="BH23" s="895">
        <v>1040.7295622</v>
      </c>
      <c r="BI23" s="895">
        <v>1164.3160259</v>
      </c>
      <c r="BJ23" s="895">
        <v>1366.9894596</v>
      </c>
      <c r="BK23" s="895">
        <v>1185.39794</v>
      </c>
      <c r="BL23" s="895">
        <v>1212.0480736</v>
      </c>
      <c r="BM23" s="895">
        <v>1533.0842665</v>
      </c>
      <c r="BN23" s="895">
        <v>1499.2759318</v>
      </c>
      <c r="BO23" s="895">
        <v>1367.0114888</v>
      </c>
      <c r="BP23" s="895">
        <v>1433.0897115</v>
      </c>
      <c r="BQ23" s="895">
        <v>1407.9003897</v>
      </c>
      <c r="BR23" s="895">
        <v>1679.4982394</v>
      </c>
      <c r="BS23" s="896">
        <v>1418.2255756</v>
      </c>
      <c r="BT23" s="896">
        <v>1628.7619484</v>
      </c>
      <c r="BU23" s="896">
        <v>1680.9370513</v>
      </c>
      <c r="BV23" s="896">
        <v>1865.8868553</v>
      </c>
      <c r="BW23" s="896">
        <v>1619.538745</v>
      </c>
    </row>
    <row r="24" spans="2:75" ht="15">
      <c r="B24" s="4" t="s">
        <v>811</v>
      </c>
      <c r="C24" s="897">
        <v>492.98923558</v>
      </c>
      <c r="D24" s="897">
        <v>430.43759913</v>
      </c>
      <c r="E24" s="897">
        <v>491.9688705</v>
      </c>
      <c r="F24" s="897">
        <v>495.99234204</v>
      </c>
      <c r="G24" s="897">
        <v>524.1695674</v>
      </c>
      <c r="H24" s="897">
        <v>735.67032657</v>
      </c>
      <c r="I24" s="897">
        <v>668.73892793</v>
      </c>
      <c r="J24" s="897">
        <v>726.95136478</v>
      </c>
      <c r="K24" s="897">
        <v>646.60513235</v>
      </c>
      <c r="L24" s="897">
        <v>708.97828595</v>
      </c>
      <c r="M24" s="897">
        <v>793.14530177</v>
      </c>
      <c r="N24" s="897">
        <v>811.32101833</v>
      </c>
      <c r="O24" s="897">
        <v>797.29088769</v>
      </c>
      <c r="P24" s="897">
        <v>854.11732484</v>
      </c>
      <c r="Q24" s="897">
        <v>958.69303166</v>
      </c>
      <c r="R24" s="897">
        <v>954.41533752</v>
      </c>
      <c r="S24" s="897">
        <v>875.03753383</v>
      </c>
      <c r="T24" s="897">
        <v>960.28100769</v>
      </c>
      <c r="U24" s="897">
        <v>986.75287421</v>
      </c>
      <c r="V24" s="897">
        <v>1171.7134561</v>
      </c>
      <c r="W24" s="897">
        <v>942.03213694</v>
      </c>
      <c r="X24" s="897">
        <v>1098.1904249</v>
      </c>
      <c r="Y24" s="897">
        <v>1108.2187234</v>
      </c>
      <c r="Z24" s="897">
        <v>1193.7861492</v>
      </c>
      <c r="AA24" s="897">
        <v>1113.3189377</v>
      </c>
      <c r="AB24" s="897">
        <v>1296.2513501</v>
      </c>
      <c r="AC24" s="897">
        <v>1266.0945082</v>
      </c>
      <c r="AD24" s="897">
        <v>1332.3945199</v>
      </c>
      <c r="AE24" s="897">
        <v>1280.5023839</v>
      </c>
      <c r="AF24" s="897">
        <v>1238.8269668</v>
      </c>
      <c r="AG24" s="897">
        <v>1431.3367268</v>
      </c>
      <c r="AH24" s="897">
        <v>1628.0535649</v>
      </c>
      <c r="AI24" s="897">
        <v>1375.9317895</v>
      </c>
      <c r="AJ24" s="897">
        <v>1479.354262</v>
      </c>
      <c r="AK24" s="897">
        <v>1563.2143804</v>
      </c>
      <c r="AL24" s="897">
        <v>1422.2261068</v>
      </c>
      <c r="AM24" s="897">
        <v>1318.4192956</v>
      </c>
      <c r="AN24" s="897">
        <v>1246.239072</v>
      </c>
      <c r="AO24" s="897">
        <v>1220.4193229</v>
      </c>
      <c r="AP24" s="897">
        <v>1412.6891215</v>
      </c>
      <c r="AQ24" s="897">
        <v>1219.9252064</v>
      </c>
      <c r="AR24" s="897">
        <v>1393.6899738</v>
      </c>
      <c r="AS24" s="897">
        <v>1416.3145427</v>
      </c>
      <c r="AT24" s="897">
        <v>1592.7684175</v>
      </c>
      <c r="AU24" s="897">
        <v>1381.2586219</v>
      </c>
      <c r="AV24" s="897">
        <v>1439.7646404</v>
      </c>
      <c r="AW24" s="897">
        <v>1654.0448634</v>
      </c>
      <c r="AX24" s="897">
        <v>1599.9046098</v>
      </c>
      <c r="AY24" s="897">
        <v>1420.7073903</v>
      </c>
      <c r="AZ24" s="897">
        <v>1523.358589</v>
      </c>
      <c r="BA24" s="897">
        <v>1443.0513661</v>
      </c>
      <c r="BB24" s="897">
        <v>1566.7928361</v>
      </c>
      <c r="BC24" s="897">
        <v>1327.5918296</v>
      </c>
      <c r="BD24" s="897">
        <v>1537.7337906</v>
      </c>
      <c r="BE24" s="897">
        <v>1575.2458763</v>
      </c>
      <c r="BF24" s="897">
        <v>1566.6903087</v>
      </c>
      <c r="BG24" s="897">
        <v>1367.1421327</v>
      </c>
      <c r="BH24" s="897">
        <v>1340.9744752</v>
      </c>
      <c r="BI24" s="897">
        <v>1450.9366222</v>
      </c>
      <c r="BJ24" s="897">
        <v>1612.4125486</v>
      </c>
      <c r="BK24" s="897">
        <v>1396.4835318</v>
      </c>
      <c r="BL24" s="897">
        <v>1429.1253478</v>
      </c>
      <c r="BM24" s="897">
        <v>1723.2445081</v>
      </c>
      <c r="BN24" s="897">
        <v>1694.3908881</v>
      </c>
      <c r="BO24" s="897">
        <v>1547.3205047</v>
      </c>
      <c r="BP24" s="897">
        <v>1634.7451127</v>
      </c>
      <c r="BQ24" s="897">
        <v>1629.7448176</v>
      </c>
      <c r="BR24" s="897">
        <v>1883.7123576</v>
      </c>
      <c r="BS24" s="898">
        <v>1635.243502</v>
      </c>
      <c r="BT24" s="898">
        <v>1847.2406775</v>
      </c>
      <c r="BU24" s="898">
        <v>1898.761685</v>
      </c>
      <c r="BV24" s="898">
        <v>2085.825554</v>
      </c>
      <c r="BW24" s="898">
        <v>1855.5843994</v>
      </c>
    </row>
    <row r="25" spans="2:75" ht="15">
      <c r="B25" s="4" t="s">
        <v>812</v>
      </c>
      <c r="C25" s="895">
        <v>51.964670999</v>
      </c>
      <c r="D25" s="895">
        <v>56.993111599</v>
      </c>
      <c r="E25" s="895">
        <v>75.69655274</v>
      </c>
      <c r="F25" s="895">
        <v>53.554719491</v>
      </c>
      <c r="G25" s="895">
        <v>60.097653325</v>
      </c>
      <c r="H25" s="895">
        <v>64.699966817</v>
      </c>
      <c r="I25" s="895">
        <v>77.608375386</v>
      </c>
      <c r="J25" s="895">
        <v>99.120600906</v>
      </c>
      <c r="K25" s="895">
        <v>66.960521378</v>
      </c>
      <c r="L25" s="895">
        <v>78.669744362</v>
      </c>
      <c r="M25" s="895">
        <v>66.500746215</v>
      </c>
      <c r="N25" s="895">
        <v>92.11370674</v>
      </c>
      <c r="O25" s="895">
        <v>66.677451429</v>
      </c>
      <c r="P25" s="895">
        <v>50.383435787</v>
      </c>
      <c r="Q25" s="895">
        <v>68.283616013</v>
      </c>
      <c r="R25" s="895">
        <v>70.667733545</v>
      </c>
      <c r="S25" s="895">
        <v>63.380801889</v>
      </c>
      <c r="T25" s="895">
        <v>70.685291086</v>
      </c>
      <c r="U25" s="895">
        <v>45.90528829</v>
      </c>
      <c r="V25" s="895">
        <v>89.55412399</v>
      </c>
      <c r="W25" s="895">
        <v>50.096415175</v>
      </c>
      <c r="X25" s="895">
        <v>53.881322418</v>
      </c>
      <c r="Y25" s="895">
        <v>74.32312788</v>
      </c>
      <c r="Z25" s="895">
        <v>82.031701733</v>
      </c>
      <c r="AA25" s="895">
        <v>62.886265621</v>
      </c>
      <c r="AB25" s="895">
        <v>88.15528904</v>
      </c>
      <c r="AC25" s="895">
        <v>62.814150743</v>
      </c>
      <c r="AD25" s="895">
        <v>80.011751347</v>
      </c>
      <c r="AE25" s="895">
        <v>97.099386915</v>
      </c>
      <c r="AF25" s="895">
        <v>111.00636</v>
      </c>
      <c r="AG25" s="895">
        <v>109.65605358</v>
      </c>
      <c r="AH25" s="895">
        <v>108.06702413</v>
      </c>
      <c r="AI25" s="895">
        <v>83.311817472</v>
      </c>
      <c r="AJ25" s="895">
        <v>118.51269154</v>
      </c>
      <c r="AK25" s="895">
        <v>97.225617485</v>
      </c>
      <c r="AL25" s="895">
        <v>87.055120811</v>
      </c>
      <c r="AM25" s="895">
        <v>117.77063307</v>
      </c>
      <c r="AN25" s="895">
        <v>161.46032068</v>
      </c>
      <c r="AO25" s="895">
        <v>158.62250238</v>
      </c>
      <c r="AP25" s="895">
        <v>201.67432236</v>
      </c>
      <c r="AQ25" s="895">
        <v>243.87143786</v>
      </c>
      <c r="AR25" s="895">
        <v>233.74707598</v>
      </c>
      <c r="AS25" s="895">
        <v>245.33799713</v>
      </c>
      <c r="AT25" s="895">
        <v>240.31309463</v>
      </c>
      <c r="AU25" s="895">
        <v>228.48395656</v>
      </c>
      <c r="AV25" s="895">
        <v>272.44641281</v>
      </c>
      <c r="AW25" s="895">
        <v>263.52724527</v>
      </c>
      <c r="AX25" s="895">
        <v>259.45474977</v>
      </c>
      <c r="AY25" s="895">
        <v>267.00964772</v>
      </c>
      <c r="AZ25" s="895">
        <v>280.45822666</v>
      </c>
      <c r="BA25" s="895">
        <v>279.97627368</v>
      </c>
      <c r="BB25" s="895">
        <v>293.57740949</v>
      </c>
      <c r="BC25" s="895">
        <v>275.24034192</v>
      </c>
      <c r="BD25" s="895">
        <v>267.32081051</v>
      </c>
      <c r="BE25" s="895">
        <v>278.29728369</v>
      </c>
      <c r="BF25" s="895">
        <v>299.51359887</v>
      </c>
      <c r="BG25" s="895">
        <v>317.53348718</v>
      </c>
      <c r="BH25" s="895">
        <v>300.24491292</v>
      </c>
      <c r="BI25" s="895">
        <v>286.62059634</v>
      </c>
      <c r="BJ25" s="895">
        <v>245.42308899</v>
      </c>
      <c r="BK25" s="895">
        <v>211.08559176</v>
      </c>
      <c r="BL25" s="895">
        <v>217.07727424</v>
      </c>
      <c r="BM25" s="895">
        <v>190.16024163</v>
      </c>
      <c r="BN25" s="895">
        <v>195.11495632</v>
      </c>
      <c r="BO25" s="895">
        <v>180.30901594</v>
      </c>
      <c r="BP25" s="895">
        <v>201.65540116</v>
      </c>
      <c r="BQ25" s="895">
        <v>221.84442792</v>
      </c>
      <c r="BR25" s="895">
        <v>204.21411828</v>
      </c>
      <c r="BS25" s="896">
        <v>217.01792638</v>
      </c>
      <c r="BT25" s="896">
        <v>218.47872909</v>
      </c>
      <c r="BU25" s="896">
        <v>217.82463375</v>
      </c>
      <c r="BV25" s="896">
        <v>219.93869876</v>
      </c>
      <c r="BW25" s="896">
        <v>236.04565434</v>
      </c>
    </row>
    <row r="26" spans="2:75" s="889" customFormat="1" ht="15">
      <c r="B26" s="890" t="s">
        <v>814</v>
      </c>
      <c r="C26" s="893">
        <v>304.83298734</v>
      </c>
      <c r="D26" s="893">
        <v>173.67306515</v>
      </c>
      <c r="E26" s="893">
        <v>359.82835908</v>
      </c>
      <c r="F26" s="893">
        <v>11.346234989</v>
      </c>
      <c r="G26" s="893">
        <v>-429.7341789</v>
      </c>
      <c r="H26" s="893">
        <v>-409.2587407</v>
      </c>
      <c r="I26" s="893">
        <v>-197.8239843</v>
      </c>
      <c r="J26" s="893">
        <v>-191.4072137</v>
      </c>
      <c r="K26" s="893">
        <v>-92.86575648</v>
      </c>
      <c r="L26" s="893">
        <v>-261.3407703</v>
      </c>
      <c r="M26" s="893">
        <v>-386.4154993</v>
      </c>
      <c r="N26" s="893">
        <v>-425.1172598</v>
      </c>
      <c r="O26" s="893">
        <v>-690.0410357</v>
      </c>
      <c r="P26" s="893">
        <v>-81.48457716</v>
      </c>
      <c r="Q26" s="893">
        <v>40.426879847</v>
      </c>
      <c r="R26" s="893">
        <v>-109.4753299</v>
      </c>
      <c r="S26" s="893">
        <v>-445.5753899</v>
      </c>
      <c r="T26" s="893">
        <v>-1.673710149</v>
      </c>
      <c r="U26" s="893">
        <v>77.508488272</v>
      </c>
      <c r="V26" s="893">
        <v>-345.390032</v>
      </c>
      <c r="W26" s="893">
        <v>-335.1381534</v>
      </c>
      <c r="X26" s="893">
        <v>-198.922407</v>
      </c>
      <c r="Y26" s="893">
        <v>-693.9622357</v>
      </c>
      <c r="Z26" s="893">
        <v>-279.2278097</v>
      </c>
      <c r="AA26" s="893">
        <v>-643.7622253</v>
      </c>
      <c r="AB26" s="893">
        <v>-614.645768</v>
      </c>
      <c r="AC26" s="893">
        <v>-528.7826126</v>
      </c>
      <c r="AD26" s="893">
        <v>-1076.422564</v>
      </c>
      <c r="AE26" s="893">
        <v>-1819.062031</v>
      </c>
      <c r="AF26" s="893">
        <v>-1310.698425</v>
      </c>
      <c r="AG26" s="893">
        <v>-1555.267756</v>
      </c>
      <c r="AH26" s="893">
        <v>-969.5552877</v>
      </c>
      <c r="AI26" s="893">
        <v>-1555.955101</v>
      </c>
      <c r="AJ26" s="893">
        <v>-1269.518493</v>
      </c>
      <c r="AK26" s="893">
        <v>-1525.708293</v>
      </c>
      <c r="AL26" s="893">
        <v>-2570.570395</v>
      </c>
      <c r="AM26" s="893">
        <v>-750.2914741</v>
      </c>
      <c r="AN26" s="893">
        <v>-1176.889922</v>
      </c>
      <c r="AO26" s="893">
        <v>-1545.241745</v>
      </c>
      <c r="AP26" s="893">
        <v>-1505.405853</v>
      </c>
      <c r="AQ26" s="893">
        <v>-1019.319127</v>
      </c>
      <c r="AR26" s="893">
        <v>-1425.618843</v>
      </c>
      <c r="AS26" s="893">
        <v>-3587.601526</v>
      </c>
      <c r="AT26" s="893">
        <v>-3299.050179</v>
      </c>
      <c r="AU26" s="893">
        <v>-1411.137113</v>
      </c>
      <c r="AV26" s="893">
        <v>-1575.532062</v>
      </c>
      <c r="AW26" s="893">
        <v>-2551.858725</v>
      </c>
      <c r="AX26" s="893">
        <v>-3168.522106</v>
      </c>
      <c r="AY26" s="893">
        <v>-1549.317489</v>
      </c>
      <c r="AZ26" s="893">
        <v>-3192.981922</v>
      </c>
      <c r="BA26" s="893">
        <v>-3520.233271</v>
      </c>
      <c r="BB26" s="893">
        <v>-3289.704611</v>
      </c>
      <c r="BC26" s="893">
        <v>-3094.644229</v>
      </c>
      <c r="BD26" s="893">
        <v>-1892.479531</v>
      </c>
      <c r="BE26" s="893">
        <v>-3429.153822</v>
      </c>
      <c r="BF26" s="893">
        <v>-3322.304597</v>
      </c>
      <c r="BG26" s="893">
        <v>-4158.143039</v>
      </c>
      <c r="BH26" s="893">
        <v>-3943.569608</v>
      </c>
      <c r="BI26" s="893">
        <v>-4995.126164</v>
      </c>
      <c r="BJ26" s="893">
        <v>-6195.119337</v>
      </c>
      <c r="BK26" s="893">
        <v>-5183.732933</v>
      </c>
      <c r="BL26" s="893">
        <v>-4347.651944</v>
      </c>
      <c r="BM26" s="893">
        <v>-4977.732141</v>
      </c>
      <c r="BN26" s="893">
        <v>-3741.23047</v>
      </c>
      <c r="BO26" s="893">
        <v>-3622.933535</v>
      </c>
      <c r="BP26" s="893">
        <v>-2852.759834</v>
      </c>
      <c r="BQ26" s="893">
        <v>-3830.208075</v>
      </c>
      <c r="BR26" s="893">
        <v>-2376.482985</v>
      </c>
      <c r="BS26" s="894">
        <v>-3122.039373</v>
      </c>
      <c r="BT26" s="894">
        <v>-2267.468737</v>
      </c>
      <c r="BU26" s="894">
        <v>-2589.238077</v>
      </c>
      <c r="BV26" s="894">
        <v>-1852.748085</v>
      </c>
      <c r="BW26" s="894">
        <v>-2579.834831</v>
      </c>
    </row>
    <row r="27" spans="2:75" ht="15">
      <c r="B27" s="4" t="s">
        <v>815</v>
      </c>
      <c r="C27" s="895">
        <v>-339.947912</v>
      </c>
      <c r="D27" s="895">
        <v>-455.4220793</v>
      </c>
      <c r="E27" s="895">
        <v>-766.8051748</v>
      </c>
      <c r="F27" s="895">
        <v>-548.9382294</v>
      </c>
      <c r="G27" s="895">
        <v>-517.9176951</v>
      </c>
      <c r="H27" s="895">
        <v>-978.7927752</v>
      </c>
      <c r="I27" s="895">
        <v>-461.421314</v>
      </c>
      <c r="J27" s="895">
        <v>-567.691377</v>
      </c>
      <c r="K27" s="895">
        <v>-839.1219092</v>
      </c>
      <c r="L27" s="895">
        <v>-559.6936281</v>
      </c>
      <c r="M27" s="895">
        <v>414.32861096</v>
      </c>
      <c r="N27" s="895">
        <v>-292.4437667</v>
      </c>
      <c r="O27" s="895">
        <v>-270.1233082</v>
      </c>
      <c r="P27" s="895">
        <v>-484.9594663</v>
      </c>
      <c r="Q27" s="895">
        <v>-532.110595</v>
      </c>
      <c r="R27" s="895">
        <v>504.38706433</v>
      </c>
      <c r="S27" s="895">
        <v>-632.9756737</v>
      </c>
      <c r="T27" s="895">
        <v>-725.4293507</v>
      </c>
      <c r="U27" s="895">
        <v>-858.2221553</v>
      </c>
      <c r="V27" s="895">
        <v>-706.5596069</v>
      </c>
      <c r="W27" s="895">
        <v>-853.9772106</v>
      </c>
      <c r="X27" s="895">
        <v>-1593.043778</v>
      </c>
      <c r="Y27" s="895">
        <v>-911.5864958</v>
      </c>
      <c r="Z27" s="895">
        <v>-2081.293466</v>
      </c>
      <c r="AA27" s="895">
        <v>-952.0636754</v>
      </c>
      <c r="AB27" s="895">
        <v>-1509.289089</v>
      </c>
      <c r="AC27" s="895">
        <v>-963.6316325</v>
      </c>
      <c r="AD27" s="895">
        <v>-2057.882666</v>
      </c>
      <c r="AE27" s="895">
        <v>-2323.045204</v>
      </c>
      <c r="AF27" s="895">
        <v>-2061.298342</v>
      </c>
      <c r="AG27" s="895">
        <v>-1977.254315</v>
      </c>
      <c r="AH27" s="895">
        <v>-1245.373288</v>
      </c>
      <c r="AI27" s="895">
        <v>-2122.380091</v>
      </c>
      <c r="AJ27" s="895">
        <v>-1571.335655</v>
      </c>
      <c r="AK27" s="895">
        <v>-1564.918852</v>
      </c>
      <c r="AL27" s="895">
        <v>-2220.392429</v>
      </c>
      <c r="AM27" s="895">
        <v>-827.9690059</v>
      </c>
      <c r="AN27" s="895">
        <v>-1914.101396</v>
      </c>
      <c r="AO27" s="895">
        <v>-1988.019669</v>
      </c>
      <c r="AP27" s="895">
        <v>200.18216446</v>
      </c>
      <c r="AQ27" s="895">
        <v>-859.1363476</v>
      </c>
      <c r="AR27" s="895">
        <v>-1277.130606</v>
      </c>
      <c r="AS27" s="895">
        <v>2320.6820428</v>
      </c>
      <c r="AT27" s="895">
        <v>-1131.528545</v>
      </c>
      <c r="AU27" s="895">
        <v>-1600.935829</v>
      </c>
      <c r="AV27" s="895">
        <v>-2691.487213</v>
      </c>
      <c r="AW27" s="895">
        <v>-1091.468213</v>
      </c>
      <c r="AX27" s="895">
        <v>-843.0632598</v>
      </c>
      <c r="AY27" s="895">
        <v>-3574.294026</v>
      </c>
      <c r="AZ27" s="895">
        <v>-3815.632294</v>
      </c>
      <c r="BA27" s="895">
        <v>-3142.285884</v>
      </c>
      <c r="BB27" s="895">
        <v>-5113.321535</v>
      </c>
      <c r="BC27" s="895">
        <v>-3281.679331</v>
      </c>
      <c r="BD27" s="895">
        <v>-2962.132294</v>
      </c>
      <c r="BE27" s="895">
        <v>-2758.220995</v>
      </c>
      <c r="BF27" s="895">
        <v>444.72533013</v>
      </c>
      <c r="BG27" s="895">
        <v>-2895.023415</v>
      </c>
      <c r="BH27" s="895">
        <v>-3468.894551</v>
      </c>
      <c r="BI27" s="895">
        <v>-3674.130594</v>
      </c>
      <c r="BJ27" s="895">
        <v>-2230.023271</v>
      </c>
      <c r="BK27" s="895">
        <v>-3064.053512</v>
      </c>
      <c r="BL27" s="895">
        <v>-2935.756426</v>
      </c>
      <c r="BM27" s="895">
        <v>-212.7574141</v>
      </c>
      <c r="BN27" s="895">
        <v>-1292.915183</v>
      </c>
      <c r="BO27" s="895">
        <v>-3675.217323</v>
      </c>
      <c r="BP27" s="895">
        <v>-2724.711972</v>
      </c>
      <c r="BQ27" s="895">
        <v>-1578.839859</v>
      </c>
      <c r="BR27" s="895">
        <v>-1352.874363</v>
      </c>
      <c r="BS27" s="896">
        <v>-1783.821979</v>
      </c>
      <c r="BT27" s="896">
        <v>-1256.789654</v>
      </c>
      <c r="BU27" s="896">
        <v>-4104.952356</v>
      </c>
      <c r="BV27" s="896">
        <v>-3089.082369</v>
      </c>
      <c r="BW27" s="896">
        <v>-1021.904946</v>
      </c>
    </row>
    <row r="28" spans="2:75" ht="15">
      <c r="B28" s="4" t="s">
        <v>816</v>
      </c>
      <c r="C28" s="897">
        <v>47.841983</v>
      </c>
      <c r="D28" s="897">
        <v>145.93469495</v>
      </c>
      <c r="E28" s="897">
        <v>6.273764</v>
      </c>
      <c r="F28" s="897">
        <v>125.296086</v>
      </c>
      <c r="G28" s="897">
        <v>36.497669</v>
      </c>
      <c r="H28" s="897">
        <v>62.9446898</v>
      </c>
      <c r="I28" s="897">
        <v>-227.4097839</v>
      </c>
      <c r="J28" s="897">
        <v>144.086876</v>
      </c>
      <c r="K28" s="897">
        <v>69.8926807</v>
      </c>
      <c r="L28" s="897">
        <v>41.9719042</v>
      </c>
      <c r="M28" s="897">
        <v>611.4957319</v>
      </c>
      <c r="N28" s="897">
        <v>133.4071143</v>
      </c>
      <c r="O28" s="897">
        <v>49.0605485</v>
      </c>
      <c r="P28" s="897">
        <v>34.98623574</v>
      </c>
      <c r="Q28" s="897">
        <v>8.8701228</v>
      </c>
      <c r="R28" s="897">
        <v>844.77024327</v>
      </c>
      <c r="S28" s="897">
        <v>48.65631039</v>
      </c>
      <c r="T28" s="897">
        <v>22.08587387</v>
      </c>
      <c r="U28" s="897">
        <v>27.283067</v>
      </c>
      <c r="V28" s="897">
        <v>94.42383567</v>
      </c>
      <c r="W28" s="897">
        <v>26.242673045</v>
      </c>
      <c r="X28" s="897">
        <v>7.137909895</v>
      </c>
      <c r="Y28" s="897">
        <v>67.212291475</v>
      </c>
      <c r="Z28" s="897">
        <v>4694.9251866</v>
      </c>
      <c r="AA28" s="897">
        <v>250.6075186</v>
      </c>
      <c r="AB28" s="897">
        <v>300.4156973</v>
      </c>
      <c r="AC28" s="897">
        <v>763.55243623</v>
      </c>
      <c r="AD28" s="897">
        <v>-46.82468029</v>
      </c>
      <c r="AE28" s="897">
        <v>-296.7622101</v>
      </c>
      <c r="AF28" s="897">
        <v>167.43841654</v>
      </c>
      <c r="AG28" s="897">
        <v>348.47290789</v>
      </c>
      <c r="AH28" s="897">
        <v>1059.6472765</v>
      </c>
      <c r="AI28" s="897">
        <v>595.15954312</v>
      </c>
      <c r="AJ28" s="897">
        <v>775.02831463</v>
      </c>
      <c r="AK28" s="897">
        <v>1033.049049</v>
      </c>
      <c r="AL28" s="897">
        <v>681.88746137</v>
      </c>
      <c r="AM28" s="897">
        <v>1461.9320094</v>
      </c>
      <c r="AN28" s="897">
        <v>875.5071163</v>
      </c>
      <c r="AO28" s="897">
        <v>-29.06847099</v>
      </c>
      <c r="AP28" s="897">
        <v>1196.2872483</v>
      </c>
      <c r="AQ28" s="897">
        <v>346.41553061</v>
      </c>
      <c r="AR28" s="897">
        <v>667.70439712</v>
      </c>
      <c r="AS28" s="897">
        <v>4669.146282</v>
      </c>
      <c r="AT28" s="897">
        <v>-200.607428</v>
      </c>
      <c r="AU28" s="897">
        <v>1512.3815147</v>
      </c>
      <c r="AV28" s="897">
        <v>412.10985897</v>
      </c>
      <c r="AW28" s="897">
        <v>2684.7301111</v>
      </c>
      <c r="AX28" s="897">
        <v>3810.6039799</v>
      </c>
      <c r="AY28" s="897">
        <v>-40.96459854</v>
      </c>
      <c r="AZ28" s="897">
        <v>417.26445941</v>
      </c>
      <c r="BA28" s="897">
        <v>185.13302656</v>
      </c>
      <c r="BB28" s="897">
        <v>-1167.63498</v>
      </c>
      <c r="BC28" s="897">
        <v>388.60974326</v>
      </c>
      <c r="BD28" s="897">
        <v>1052.525058</v>
      </c>
      <c r="BE28" s="897">
        <v>1954.3140251</v>
      </c>
      <c r="BF28" s="897">
        <v>4256.6339528</v>
      </c>
      <c r="BG28" s="897">
        <v>894.90409876</v>
      </c>
      <c r="BH28" s="897">
        <v>1475.8856539</v>
      </c>
      <c r="BI28" s="897">
        <v>-1.89212022</v>
      </c>
      <c r="BJ28" s="897">
        <v>1530.0533637</v>
      </c>
      <c r="BK28" s="897">
        <v>235.03489364</v>
      </c>
      <c r="BL28" s="897">
        <v>1145.8079681</v>
      </c>
      <c r="BM28" s="897">
        <v>1997.0561581</v>
      </c>
      <c r="BN28" s="897">
        <v>839.83741616</v>
      </c>
      <c r="BO28" s="897">
        <v>1011.8442567</v>
      </c>
      <c r="BP28" s="897">
        <v>912.70175081</v>
      </c>
      <c r="BQ28" s="897">
        <v>676.85327762</v>
      </c>
      <c r="BR28" s="897">
        <v>1915.9526348</v>
      </c>
      <c r="BS28" s="898">
        <v>716.45076866</v>
      </c>
      <c r="BT28" s="898">
        <v>1274.7645861</v>
      </c>
      <c r="BU28" s="898">
        <v>844.57620448</v>
      </c>
      <c r="BV28" s="898">
        <v>853.77251535</v>
      </c>
      <c r="BW28" s="898">
        <v>1111.201993</v>
      </c>
    </row>
    <row r="29" spans="2:75" ht="15">
      <c r="B29" s="4" t="s">
        <v>817</v>
      </c>
      <c r="C29" s="895">
        <v>47.841983</v>
      </c>
      <c r="D29" s="895">
        <v>145.93469495</v>
      </c>
      <c r="E29" s="895">
        <v>6.273764</v>
      </c>
      <c r="F29" s="895">
        <v>125.296086</v>
      </c>
      <c r="G29" s="895">
        <v>36.497669</v>
      </c>
      <c r="H29" s="895">
        <v>62.9446898</v>
      </c>
      <c r="I29" s="895">
        <v>-227.4097839</v>
      </c>
      <c r="J29" s="895">
        <v>144.086876</v>
      </c>
      <c r="K29" s="895">
        <v>69.8926807</v>
      </c>
      <c r="L29" s="895">
        <v>41.9719042</v>
      </c>
      <c r="M29" s="895">
        <v>611.4957319</v>
      </c>
      <c r="N29" s="895">
        <v>133.4071143</v>
      </c>
      <c r="O29" s="895">
        <v>49.0605485</v>
      </c>
      <c r="P29" s="895">
        <v>34.98623574</v>
      </c>
      <c r="Q29" s="895">
        <v>8.8701228</v>
      </c>
      <c r="R29" s="895">
        <v>844.77024327</v>
      </c>
      <c r="S29" s="895">
        <v>48.65631039</v>
      </c>
      <c r="T29" s="895">
        <v>22.08587387</v>
      </c>
      <c r="U29" s="895">
        <v>27.283067</v>
      </c>
      <c r="V29" s="895">
        <v>44.42383567</v>
      </c>
      <c r="W29" s="895">
        <v>49.226760685</v>
      </c>
      <c r="X29" s="895">
        <v>25.674663785</v>
      </c>
      <c r="Y29" s="895">
        <v>30.887353895</v>
      </c>
      <c r="Z29" s="895">
        <v>4556.1426657</v>
      </c>
      <c r="AA29" s="895">
        <v>176.29524562</v>
      </c>
      <c r="AB29" s="895">
        <v>367.68861108</v>
      </c>
      <c r="AC29" s="895">
        <v>305.8155448</v>
      </c>
      <c r="AD29" s="895">
        <v>248.49730114</v>
      </c>
      <c r="AE29" s="895">
        <v>-159.8871085</v>
      </c>
      <c r="AF29" s="895">
        <v>263.26995907</v>
      </c>
      <c r="AG29" s="895">
        <v>94.276778068</v>
      </c>
      <c r="AH29" s="895">
        <v>715.09655565</v>
      </c>
      <c r="AI29" s="895">
        <v>452.10529383</v>
      </c>
      <c r="AJ29" s="895">
        <v>521.40135583</v>
      </c>
      <c r="AK29" s="895">
        <v>849.20127383</v>
      </c>
      <c r="AL29" s="895">
        <v>663.28323783</v>
      </c>
      <c r="AM29" s="895">
        <v>1255.7690528</v>
      </c>
      <c r="AN29" s="895">
        <v>1050.5067025</v>
      </c>
      <c r="AO29" s="895">
        <v>-65.3574694</v>
      </c>
      <c r="AP29" s="895">
        <v>566.22104171</v>
      </c>
      <c r="AQ29" s="895">
        <v>174.06124905</v>
      </c>
      <c r="AR29" s="895">
        <v>598.52364022</v>
      </c>
      <c r="AS29" s="895">
        <v>4797.9570979</v>
      </c>
      <c r="AT29" s="895">
        <v>1322.2874973</v>
      </c>
      <c r="AU29" s="895">
        <v>1507.204206</v>
      </c>
      <c r="AV29" s="895">
        <v>326.38047998</v>
      </c>
      <c r="AW29" s="895">
        <v>2247.2283002</v>
      </c>
      <c r="AX29" s="895">
        <v>3173.5631342</v>
      </c>
      <c r="AY29" s="895">
        <v>467.89171452</v>
      </c>
      <c r="AZ29" s="895">
        <v>353.02522467</v>
      </c>
      <c r="BA29" s="895">
        <v>434.62697162</v>
      </c>
      <c r="BB29" s="895">
        <v>-1812.656008</v>
      </c>
      <c r="BC29" s="895">
        <v>871.26786242</v>
      </c>
      <c r="BD29" s="895">
        <v>813.59473374</v>
      </c>
      <c r="BE29" s="895">
        <v>1755.2782415</v>
      </c>
      <c r="BF29" s="895">
        <v>4028.023358</v>
      </c>
      <c r="BG29" s="895">
        <v>861.6260665</v>
      </c>
      <c r="BH29" s="895">
        <v>1317.1710485</v>
      </c>
      <c r="BI29" s="895">
        <v>27.90105537</v>
      </c>
      <c r="BJ29" s="895">
        <v>728.75336373</v>
      </c>
      <c r="BK29" s="895">
        <v>1193.0348936</v>
      </c>
      <c r="BL29" s="895">
        <v>632.80796812</v>
      </c>
      <c r="BM29" s="895">
        <v>2444.9561581</v>
      </c>
      <c r="BN29" s="895">
        <v>1011.8374162</v>
      </c>
      <c r="BO29" s="895">
        <v>954.42545785</v>
      </c>
      <c r="BP29" s="895">
        <v>1342.1397048</v>
      </c>
      <c r="BQ29" s="895">
        <v>714.38431531</v>
      </c>
      <c r="BR29" s="895">
        <v>1964.5417539</v>
      </c>
      <c r="BS29" s="896">
        <v>699.71544836</v>
      </c>
      <c r="BT29" s="896">
        <v>1288.4613159</v>
      </c>
      <c r="BU29" s="896">
        <v>697.88809393</v>
      </c>
      <c r="BV29" s="896">
        <v>699.83263394</v>
      </c>
      <c r="BW29" s="896">
        <v>785.21207569</v>
      </c>
    </row>
    <row r="30" spans="2:75" ht="15">
      <c r="B30" s="4" t="s">
        <v>818</v>
      </c>
      <c r="C30" s="897">
        <v>0</v>
      </c>
      <c r="D30" s="897">
        <v>0</v>
      </c>
      <c r="E30" s="897">
        <v>0</v>
      </c>
      <c r="F30" s="897">
        <v>0</v>
      </c>
      <c r="G30" s="897">
        <v>0</v>
      </c>
      <c r="H30" s="897">
        <v>0</v>
      </c>
      <c r="I30" s="897">
        <v>0</v>
      </c>
      <c r="J30" s="897">
        <v>0</v>
      </c>
      <c r="K30" s="897">
        <v>0</v>
      </c>
      <c r="L30" s="897">
        <v>0</v>
      </c>
      <c r="M30" s="897">
        <v>0</v>
      </c>
      <c r="N30" s="897">
        <v>0</v>
      </c>
      <c r="O30" s="897">
        <v>0</v>
      </c>
      <c r="P30" s="897">
        <v>0</v>
      </c>
      <c r="Q30" s="897">
        <v>0</v>
      </c>
      <c r="R30" s="897">
        <v>0</v>
      </c>
      <c r="S30" s="897">
        <v>0</v>
      </c>
      <c r="T30" s="897">
        <v>0</v>
      </c>
      <c r="U30" s="897">
        <v>0</v>
      </c>
      <c r="V30" s="897">
        <v>50</v>
      </c>
      <c r="W30" s="897">
        <v>-22.98408764</v>
      </c>
      <c r="X30" s="897">
        <v>-18.53675389</v>
      </c>
      <c r="Y30" s="897">
        <v>36.32493758</v>
      </c>
      <c r="Z30" s="897">
        <v>138.78252091</v>
      </c>
      <c r="AA30" s="897">
        <v>74.31227298</v>
      </c>
      <c r="AB30" s="897">
        <v>-67.27291379</v>
      </c>
      <c r="AC30" s="897">
        <v>457.73689143</v>
      </c>
      <c r="AD30" s="897">
        <v>-295.3219814</v>
      </c>
      <c r="AE30" s="897">
        <v>-136.8751016</v>
      </c>
      <c r="AF30" s="897">
        <v>-95.83154253</v>
      </c>
      <c r="AG30" s="897">
        <v>254.19612982</v>
      </c>
      <c r="AH30" s="897">
        <v>344.55072081</v>
      </c>
      <c r="AI30" s="897">
        <v>143.05424929</v>
      </c>
      <c r="AJ30" s="897">
        <v>253.6269588</v>
      </c>
      <c r="AK30" s="897">
        <v>183.8477752</v>
      </c>
      <c r="AL30" s="897">
        <v>18.60422354</v>
      </c>
      <c r="AM30" s="897">
        <v>206.16295664</v>
      </c>
      <c r="AN30" s="897">
        <v>-174.9995862</v>
      </c>
      <c r="AO30" s="897">
        <v>36.28899841</v>
      </c>
      <c r="AP30" s="897">
        <v>630.06620655</v>
      </c>
      <c r="AQ30" s="897">
        <v>172.35428156</v>
      </c>
      <c r="AR30" s="897">
        <v>69.1807569</v>
      </c>
      <c r="AS30" s="897">
        <v>-128.8108158</v>
      </c>
      <c r="AT30" s="897">
        <v>-1522.894925</v>
      </c>
      <c r="AU30" s="897">
        <v>5.17730875</v>
      </c>
      <c r="AV30" s="897">
        <v>85.72937899</v>
      </c>
      <c r="AW30" s="897">
        <v>437.50181091</v>
      </c>
      <c r="AX30" s="897">
        <v>637.04084574</v>
      </c>
      <c r="AY30" s="897">
        <v>-508.8563131</v>
      </c>
      <c r="AZ30" s="897">
        <v>64.23923474</v>
      </c>
      <c r="BA30" s="897">
        <v>-249.4939451</v>
      </c>
      <c r="BB30" s="897">
        <v>645.02102755</v>
      </c>
      <c r="BC30" s="897">
        <v>-482.6581192</v>
      </c>
      <c r="BD30" s="897">
        <v>238.93032423</v>
      </c>
      <c r="BE30" s="897">
        <v>199.0357836</v>
      </c>
      <c r="BF30" s="897">
        <v>228.61059479</v>
      </c>
      <c r="BG30" s="897">
        <v>33.27803226</v>
      </c>
      <c r="BH30" s="897">
        <v>158.7146054</v>
      </c>
      <c r="BI30" s="897">
        <v>-29.79317559</v>
      </c>
      <c r="BJ30" s="897">
        <v>801.3</v>
      </c>
      <c r="BK30" s="897">
        <v>-958</v>
      </c>
      <c r="BL30" s="897">
        <v>513</v>
      </c>
      <c r="BM30" s="897">
        <v>-447.9</v>
      </c>
      <c r="BN30" s="897">
        <v>-172</v>
      </c>
      <c r="BO30" s="897">
        <v>57.4187989</v>
      </c>
      <c r="BP30" s="897">
        <v>-429.437954</v>
      </c>
      <c r="BQ30" s="897">
        <v>-37.53103769</v>
      </c>
      <c r="BR30" s="897">
        <v>-48.58911903</v>
      </c>
      <c r="BS30" s="898">
        <v>16.7353203</v>
      </c>
      <c r="BT30" s="898">
        <v>-13.69672984</v>
      </c>
      <c r="BU30" s="898">
        <v>146.68811055</v>
      </c>
      <c r="BV30" s="898">
        <v>153.93988141</v>
      </c>
      <c r="BW30" s="898">
        <v>325.98991731</v>
      </c>
    </row>
    <row r="31" spans="2:75" ht="15">
      <c r="B31" s="4" t="s">
        <v>819</v>
      </c>
      <c r="C31" s="895">
        <v>387.789895</v>
      </c>
      <c r="D31" s="895">
        <v>601.35677422</v>
      </c>
      <c r="E31" s="895">
        <v>773.07893879</v>
      </c>
      <c r="F31" s="895">
        <v>674.23431542</v>
      </c>
      <c r="G31" s="895">
        <v>554.41536412</v>
      </c>
      <c r="H31" s="895">
        <v>1041.737465</v>
      </c>
      <c r="I31" s="895">
        <v>234.01153012</v>
      </c>
      <c r="J31" s="895">
        <v>711.77825296</v>
      </c>
      <c r="K31" s="895">
        <v>909.01458989</v>
      </c>
      <c r="L31" s="895">
        <v>601.66553231</v>
      </c>
      <c r="M31" s="895">
        <v>197.16712094</v>
      </c>
      <c r="N31" s="895">
        <v>425.85088102</v>
      </c>
      <c r="O31" s="895">
        <v>319.18385675</v>
      </c>
      <c r="P31" s="895">
        <v>519.945702</v>
      </c>
      <c r="Q31" s="895">
        <v>540.98071781</v>
      </c>
      <c r="R31" s="895">
        <v>340.38317894</v>
      </c>
      <c r="S31" s="895">
        <v>681.63198414</v>
      </c>
      <c r="T31" s="895">
        <v>747.51522455</v>
      </c>
      <c r="U31" s="895">
        <v>885.5052223</v>
      </c>
      <c r="V31" s="895">
        <v>800.98344253</v>
      </c>
      <c r="W31" s="895">
        <v>880.21988361</v>
      </c>
      <c r="X31" s="895">
        <v>1600.1816875</v>
      </c>
      <c r="Y31" s="895">
        <v>978.79878731</v>
      </c>
      <c r="Z31" s="895">
        <v>6776.2186528</v>
      </c>
      <c r="AA31" s="895">
        <v>1202.671194</v>
      </c>
      <c r="AB31" s="895">
        <v>1809.7047862</v>
      </c>
      <c r="AC31" s="895">
        <v>1727.1840688</v>
      </c>
      <c r="AD31" s="895">
        <v>2011.0579857</v>
      </c>
      <c r="AE31" s="895">
        <v>2026.2829939</v>
      </c>
      <c r="AF31" s="895">
        <v>2228.7367583</v>
      </c>
      <c r="AG31" s="895">
        <v>2325.727223</v>
      </c>
      <c r="AH31" s="895">
        <v>2305.0205644</v>
      </c>
      <c r="AI31" s="895">
        <v>2717.539634</v>
      </c>
      <c r="AJ31" s="895">
        <v>2346.3639701</v>
      </c>
      <c r="AK31" s="895">
        <v>2597.9679006</v>
      </c>
      <c r="AL31" s="895">
        <v>2902.2798907</v>
      </c>
      <c r="AM31" s="895">
        <v>2289.9010153</v>
      </c>
      <c r="AN31" s="895">
        <v>2789.6085126</v>
      </c>
      <c r="AO31" s="895">
        <v>1958.9511981</v>
      </c>
      <c r="AP31" s="895">
        <v>996.1050838</v>
      </c>
      <c r="AQ31" s="895">
        <v>1205.5518783</v>
      </c>
      <c r="AR31" s="895">
        <v>1944.8350034</v>
      </c>
      <c r="AS31" s="895">
        <v>2348.4642392</v>
      </c>
      <c r="AT31" s="895">
        <v>930.9211169</v>
      </c>
      <c r="AU31" s="895">
        <v>3113.3173439</v>
      </c>
      <c r="AV31" s="895">
        <v>3103.5970717</v>
      </c>
      <c r="AW31" s="895">
        <v>3776.1983242</v>
      </c>
      <c r="AX31" s="895">
        <v>4653.6672397</v>
      </c>
      <c r="AY31" s="895">
        <v>3533.3294272</v>
      </c>
      <c r="AZ31" s="895">
        <v>4232.8967529</v>
      </c>
      <c r="BA31" s="895">
        <v>3327.418911</v>
      </c>
      <c r="BB31" s="895">
        <v>3945.6865549</v>
      </c>
      <c r="BC31" s="895">
        <v>3670.289074</v>
      </c>
      <c r="BD31" s="895">
        <v>4014.6573519</v>
      </c>
      <c r="BE31" s="895">
        <v>4712.5350197</v>
      </c>
      <c r="BF31" s="895">
        <v>3811.9086227</v>
      </c>
      <c r="BG31" s="895">
        <v>3789.9275137</v>
      </c>
      <c r="BH31" s="895">
        <v>4944.7802046</v>
      </c>
      <c r="BI31" s="895">
        <v>3672.2384738</v>
      </c>
      <c r="BJ31" s="895">
        <v>3760.0766352</v>
      </c>
      <c r="BK31" s="895">
        <v>3299.088406</v>
      </c>
      <c r="BL31" s="895">
        <v>4081.5643939</v>
      </c>
      <c r="BM31" s="895">
        <v>2209.8135722</v>
      </c>
      <c r="BN31" s="895">
        <v>2132.752599</v>
      </c>
      <c r="BO31" s="895">
        <v>4687.0615794</v>
      </c>
      <c r="BP31" s="895">
        <v>3637.4137225</v>
      </c>
      <c r="BQ31" s="895">
        <v>2255.6931368</v>
      </c>
      <c r="BR31" s="895">
        <v>3268.8269982</v>
      </c>
      <c r="BS31" s="896">
        <v>2500.2727476</v>
      </c>
      <c r="BT31" s="896">
        <v>2531.5542398</v>
      </c>
      <c r="BU31" s="896">
        <v>4949.5285602</v>
      </c>
      <c r="BV31" s="896">
        <v>3942.854884</v>
      </c>
      <c r="BW31" s="896">
        <v>2133.1069394</v>
      </c>
    </row>
    <row r="32" spans="2:75" ht="15">
      <c r="B32" s="4" t="s">
        <v>817</v>
      </c>
      <c r="C32" s="897">
        <v>387.789895</v>
      </c>
      <c r="D32" s="897">
        <v>572.86595385</v>
      </c>
      <c r="E32" s="897">
        <v>760.87893879</v>
      </c>
      <c r="F32" s="897">
        <v>673.23431542</v>
      </c>
      <c r="G32" s="897">
        <v>557.50020627</v>
      </c>
      <c r="H32" s="897">
        <v>1034.9296147</v>
      </c>
      <c r="I32" s="897">
        <v>234.47719239</v>
      </c>
      <c r="J32" s="897">
        <v>697.97825296</v>
      </c>
      <c r="K32" s="897">
        <v>910.23465095</v>
      </c>
      <c r="L32" s="897">
        <v>587.55517266</v>
      </c>
      <c r="M32" s="897">
        <v>204.85135258</v>
      </c>
      <c r="N32" s="897">
        <v>436.83578177</v>
      </c>
      <c r="O32" s="897">
        <v>313.64900959</v>
      </c>
      <c r="P32" s="897">
        <v>517.865056</v>
      </c>
      <c r="Q32" s="897">
        <v>578.11071781</v>
      </c>
      <c r="R32" s="897">
        <v>348.04667894</v>
      </c>
      <c r="S32" s="897">
        <v>717.20198414</v>
      </c>
      <c r="T32" s="897">
        <v>777.94522455</v>
      </c>
      <c r="U32" s="897">
        <v>885.5052223</v>
      </c>
      <c r="V32" s="897">
        <v>703.14344253</v>
      </c>
      <c r="W32" s="897">
        <v>894.04900672</v>
      </c>
      <c r="X32" s="897">
        <v>1612.4770486</v>
      </c>
      <c r="Y32" s="897">
        <v>983.94793178</v>
      </c>
      <c r="Z32" s="897">
        <v>6776.073328</v>
      </c>
      <c r="AA32" s="897">
        <v>1195.9056542</v>
      </c>
      <c r="AB32" s="897">
        <v>1799.1920969</v>
      </c>
      <c r="AC32" s="897">
        <v>1684.5246232</v>
      </c>
      <c r="AD32" s="897">
        <v>2007.7129368</v>
      </c>
      <c r="AE32" s="897">
        <v>2028.8417052</v>
      </c>
      <c r="AF32" s="897">
        <v>2221.926352</v>
      </c>
      <c r="AG32" s="897">
        <v>2353.5586388</v>
      </c>
      <c r="AH32" s="897">
        <v>2402.5877015</v>
      </c>
      <c r="AI32" s="897">
        <v>2736.0777195</v>
      </c>
      <c r="AJ32" s="897">
        <v>2357.7859148</v>
      </c>
      <c r="AK32" s="897">
        <v>2610.7097399</v>
      </c>
      <c r="AL32" s="897">
        <v>2812.9824218</v>
      </c>
      <c r="AM32" s="897">
        <v>2321.5399129</v>
      </c>
      <c r="AN32" s="897">
        <v>2815.0948373</v>
      </c>
      <c r="AO32" s="897">
        <v>1184.9964419</v>
      </c>
      <c r="AP32" s="897">
        <v>981.50797921</v>
      </c>
      <c r="AQ32" s="897">
        <v>1453.5803089</v>
      </c>
      <c r="AR32" s="897">
        <v>1962.478179</v>
      </c>
      <c r="AS32" s="897">
        <v>2343.1507126</v>
      </c>
      <c r="AT32" s="897">
        <v>1305.8916929</v>
      </c>
      <c r="AU32" s="897">
        <v>3176.8409558</v>
      </c>
      <c r="AV32" s="897">
        <v>2919.4191914</v>
      </c>
      <c r="AW32" s="897">
        <v>3740.5460611</v>
      </c>
      <c r="AX32" s="897">
        <v>2938.1692911</v>
      </c>
      <c r="AY32" s="897">
        <v>3295.4933708</v>
      </c>
      <c r="AZ32" s="897">
        <v>4070.0015405</v>
      </c>
      <c r="BA32" s="897">
        <v>2966.920251</v>
      </c>
      <c r="BB32" s="897">
        <v>3467.9896415</v>
      </c>
      <c r="BC32" s="897">
        <v>3060.751482</v>
      </c>
      <c r="BD32" s="897">
        <v>3727.3211328</v>
      </c>
      <c r="BE32" s="897">
        <v>3821.267905</v>
      </c>
      <c r="BF32" s="897">
        <v>3231.748303</v>
      </c>
      <c r="BG32" s="897">
        <v>3333.8369034</v>
      </c>
      <c r="BH32" s="897">
        <v>4597.126829</v>
      </c>
      <c r="BI32" s="897">
        <v>2852.8525584</v>
      </c>
      <c r="BJ32" s="897">
        <v>2890.6316401</v>
      </c>
      <c r="BK32" s="897">
        <v>2802.5197143</v>
      </c>
      <c r="BL32" s="897">
        <v>3318.5643939</v>
      </c>
      <c r="BM32" s="897">
        <v>2062.2101722</v>
      </c>
      <c r="BN32" s="897">
        <v>1533.752599</v>
      </c>
      <c r="BO32" s="897">
        <v>3587.8074471</v>
      </c>
      <c r="BP32" s="897">
        <v>3274.6110473</v>
      </c>
      <c r="BQ32" s="897">
        <v>2101.9724218</v>
      </c>
      <c r="BR32" s="897">
        <v>209.5269181</v>
      </c>
      <c r="BS32" s="898">
        <v>2646.2864229</v>
      </c>
      <c r="BT32" s="898">
        <v>2230.3568171</v>
      </c>
      <c r="BU32" s="898">
        <v>3650.2666796</v>
      </c>
      <c r="BV32" s="898">
        <v>3426.4688044</v>
      </c>
      <c r="BW32" s="898">
        <v>1794.2166732</v>
      </c>
    </row>
    <row r="33" spans="2:75" ht="15">
      <c r="B33" s="4" t="s">
        <v>818</v>
      </c>
      <c r="C33" s="895">
        <v>0</v>
      </c>
      <c r="D33" s="895">
        <v>28.49082037</v>
      </c>
      <c r="E33" s="895">
        <v>12.2</v>
      </c>
      <c r="F33" s="895">
        <v>1</v>
      </c>
      <c r="G33" s="895">
        <v>-3.08484215</v>
      </c>
      <c r="H33" s="895">
        <v>6.80785027</v>
      </c>
      <c r="I33" s="895">
        <v>-0.46566227</v>
      </c>
      <c r="J33" s="895">
        <v>13.8</v>
      </c>
      <c r="K33" s="895">
        <v>-1.22006106</v>
      </c>
      <c r="L33" s="895">
        <v>14.11035965</v>
      </c>
      <c r="M33" s="895">
        <v>-7.68423164</v>
      </c>
      <c r="N33" s="895">
        <v>-10.98490075</v>
      </c>
      <c r="O33" s="895">
        <v>5.53484716</v>
      </c>
      <c r="P33" s="895">
        <v>2.080646</v>
      </c>
      <c r="Q33" s="895">
        <v>-37.13</v>
      </c>
      <c r="R33" s="895">
        <v>-7.6635</v>
      </c>
      <c r="S33" s="895">
        <v>-35.57</v>
      </c>
      <c r="T33" s="895">
        <v>-30.43</v>
      </c>
      <c r="U33" s="895">
        <v>0</v>
      </c>
      <c r="V33" s="895">
        <v>97.84</v>
      </c>
      <c r="W33" s="895">
        <v>-13.82912311</v>
      </c>
      <c r="X33" s="895">
        <v>-12.29536116</v>
      </c>
      <c r="Y33" s="895">
        <v>-5.14914447</v>
      </c>
      <c r="Z33" s="895">
        <v>0.14532477</v>
      </c>
      <c r="AA33" s="895">
        <v>6.76553981</v>
      </c>
      <c r="AB33" s="895">
        <v>10.51268934</v>
      </c>
      <c r="AC33" s="895">
        <v>42.65944553</v>
      </c>
      <c r="AD33" s="895">
        <v>3.34504891</v>
      </c>
      <c r="AE33" s="895">
        <v>-2.55871128</v>
      </c>
      <c r="AF33" s="895">
        <v>6.81040634</v>
      </c>
      <c r="AG33" s="895">
        <v>-27.83141581</v>
      </c>
      <c r="AH33" s="895">
        <v>-97.56713714</v>
      </c>
      <c r="AI33" s="895">
        <v>-18.53808545</v>
      </c>
      <c r="AJ33" s="895">
        <v>-11.42194469</v>
      </c>
      <c r="AK33" s="895">
        <v>-12.74183923</v>
      </c>
      <c r="AL33" s="895">
        <v>89.29746889</v>
      </c>
      <c r="AM33" s="895">
        <v>-31.63889762</v>
      </c>
      <c r="AN33" s="895">
        <v>-25.48632469</v>
      </c>
      <c r="AO33" s="895">
        <v>773.95475621</v>
      </c>
      <c r="AP33" s="895">
        <v>14.59710459</v>
      </c>
      <c r="AQ33" s="895">
        <v>-248.0284307</v>
      </c>
      <c r="AR33" s="895">
        <v>-17.64317566</v>
      </c>
      <c r="AS33" s="895">
        <v>5.31352662</v>
      </c>
      <c r="AT33" s="895">
        <v>-374.970576</v>
      </c>
      <c r="AU33" s="895">
        <v>-63.5236119</v>
      </c>
      <c r="AV33" s="895">
        <v>184.17788026</v>
      </c>
      <c r="AW33" s="895">
        <v>35.65226311</v>
      </c>
      <c r="AX33" s="895">
        <v>1715.4979486</v>
      </c>
      <c r="AY33" s="895">
        <v>237.83605645</v>
      </c>
      <c r="AZ33" s="895">
        <v>162.89521245</v>
      </c>
      <c r="BA33" s="895">
        <v>360.49865998</v>
      </c>
      <c r="BB33" s="895">
        <v>477.69691347</v>
      </c>
      <c r="BC33" s="895">
        <v>609.53759199</v>
      </c>
      <c r="BD33" s="895">
        <v>287.3362191</v>
      </c>
      <c r="BE33" s="895">
        <v>891.26711471</v>
      </c>
      <c r="BF33" s="895">
        <v>580.16031968</v>
      </c>
      <c r="BG33" s="895">
        <v>456.09061037</v>
      </c>
      <c r="BH33" s="895">
        <v>347.65337558</v>
      </c>
      <c r="BI33" s="895">
        <v>819.38591542</v>
      </c>
      <c r="BJ33" s="895">
        <v>869.44499513</v>
      </c>
      <c r="BK33" s="895">
        <v>496.56869173</v>
      </c>
      <c r="BL33" s="895">
        <v>763</v>
      </c>
      <c r="BM33" s="895">
        <v>147.6034</v>
      </c>
      <c r="BN33" s="895">
        <v>599</v>
      </c>
      <c r="BO33" s="895">
        <v>1099.2541323</v>
      </c>
      <c r="BP33" s="895">
        <v>362.80267523</v>
      </c>
      <c r="BQ33" s="895">
        <v>153.72071504</v>
      </c>
      <c r="BR33" s="895">
        <v>3059.3000801</v>
      </c>
      <c r="BS33" s="896">
        <v>-146.0136753</v>
      </c>
      <c r="BT33" s="896">
        <v>301.19742264</v>
      </c>
      <c r="BU33" s="896">
        <v>1299.2618806</v>
      </c>
      <c r="BV33" s="896">
        <v>516.38607959</v>
      </c>
      <c r="BW33" s="896">
        <v>338.89026615</v>
      </c>
    </row>
    <row r="34" spans="2:75" ht="15">
      <c r="B34" s="4" t="s">
        <v>820</v>
      </c>
      <c r="C34" s="897">
        <v>-361.7806586</v>
      </c>
      <c r="D34" s="897">
        <v>351.07499216</v>
      </c>
      <c r="E34" s="897">
        <v>390.23646388</v>
      </c>
      <c r="F34" s="897">
        <v>-554.1976867</v>
      </c>
      <c r="G34" s="897">
        <v>-204.5215223</v>
      </c>
      <c r="H34" s="897">
        <v>-1058.727325</v>
      </c>
      <c r="I34" s="897">
        <v>275.08189572</v>
      </c>
      <c r="J34" s="897">
        <v>-139.2001362</v>
      </c>
      <c r="K34" s="897">
        <v>1255.0023862</v>
      </c>
      <c r="L34" s="897">
        <v>487.70921628</v>
      </c>
      <c r="M34" s="897">
        <v>-648.4775534</v>
      </c>
      <c r="N34" s="897">
        <v>-768.4046473</v>
      </c>
      <c r="O34" s="897">
        <v>120.98109891</v>
      </c>
      <c r="P34" s="897">
        <v>925.65559034</v>
      </c>
      <c r="Q34" s="897">
        <v>447.90210381</v>
      </c>
      <c r="R34" s="897">
        <v>-139.3384544</v>
      </c>
      <c r="S34" s="897">
        <v>165.99409589</v>
      </c>
      <c r="T34" s="897">
        <v>631.73056541</v>
      </c>
      <c r="U34" s="897">
        <v>129.73713628</v>
      </c>
      <c r="V34" s="897">
        <v>-1157.003536</v>
      </c>
      <c r="W34" s="897">
        <v>-143.5173997</v>
      </c>
      <c r="X34" s="897">
        <v>817.23830917</v>
      </c>
      <c r="Y34" s="897">
        <v>-159.1357967</v>
      </c>
      <c r="Z34" s="897">
        <v>969.061903</v>
      </c>
      <c r="AA34" s="897">
        <v>685.96690378</v>
      </c>
      <c r="AB34" s="897">
        <v>2167.6797231</v>
      </c>
      <c r="AC34" s="897">
        <v>-864.2296365</v>
      </c>
      <c r="AD34" s="897">
        <v>172.04747637</v>
      </c>
      <c r="AE34" s="897">
        <v>-131.480445</v>
      </c>
      <c r="AF34" s="897">
        <v>-382.3052743</v>
      </c>
      <c r="AG34" s="897">
        <v>26.007039297</v>
      </c>
      <c r="AH34" s="897">
        <v>673.29383961</v>
      </c>
      <c r="AI34" s="897">
        <v>661.151237</v>
      </c>
      <c r="AJ34" s="897">
        <v>79.266378394</v>
      </c>
      <c r="AK34" s="897">
        <v>-90.73557113</v>
      </c>
      <c r="AL34" s="897">
        <v>361.87759409</v>
      </c>
      <c r="AM34" s="897">
        <v>-2041.809666</v>
      </c>
      <c r="AN34" s="897">
        <v>-1045.727873</v>
      </c>
      <c r="AO34" s="897">
        <v>1415.3837612</v>
      </c>
      <c r="AP34" s="897">
        <v>-1924.272896</v>
      </c>
      <c r="AQ34" s="897">
        <v>2160.0824414</v>
      </c>
      <c r="AR34" s="897">
        <v>-741.6337008</v>
      </c>
      <c r="AS34" s="897">
        <v>-789.4105017</v>
      </c>
      <c r="AT34" s="897">
        <v>-541.0688892</v>
      </c>
      <c r="AU34" s="897">
        <v>332.89718616</v>
      </c>
      <c r="AV34" s="897">
        <v>-456.7395628</v>
      </c>
      <c r="AW34" s="897">
        <v>-2571.171675</v>
      </c>
      <c r="AX34" s="897">
        <v>-3475.764361</v>
      </c>
      <c r="AY34" s="897">
        <v>1884.5413178</v>
      </c>
      <c r="AZ34" s="897">
        <v>-2663.103777</v>
      </c>
      <c r="BA34" s="897">
        <v>-3301.395128</v>
      </c>
      <c r="BB34" s="897">
        <v>-689.3949081</v>
      </c>
      <c r="BC34" s="897">
        <v>-2271.403448</v>
      </c>
      <c r="BD34" s="897">
        <v>-1099.741446</v>
      </c>
      <c r="BE34" s="897">
        <v>-2172.405605</v>
      </c>
      <c r="BF34" s="897">
        <v>-1894.447751</v>
      </c>
      <c r="BG34" s="897">
        <v>-2872.585024</v>
      </c>
      <c r="BH34" s="897">
        <v>-2054.801228</v>
      </c>
      <c r="BI34" s="897">
        <v>-4760.046692</v>
      </c>
      <c r="BJ34" s="897">
        <v>-1877.38814</v>
      </c>
      <c r="BK34" s="897">
        <v>-2439.658145</v>
      </c>
      <c r="BL34" s="897">
        <v>-1426.115328</v>
      </c>
      <c r="BM34" s="897">
        <v>-5160.579726</v>
      </c>
      <c r="BN34" s="897">
        <v>-139.4700145</v>
      </c>
      <c r="BO34" s="897">
        <v>-815.3725538</v>
      </c>
      <c r="BP34" s="897">
        <v>-730.1259954</v>
      </c>
      <c r="BQ34" s="897">
        <v>-955.7153073</v>
      </c>
      <c r="BR34" s="897">
        <v>-1216.578931</v>
      </c>
      <c r="BS34" s="898">
        <v>262.84785955</v>
      </c>
      <c r="BT34" s="898">
        <v>-1866.798088</v>
      </c>
      <c r="BU34" s="898">
        <v>-457.3573629</v>
      </c>
      <c r="BV34" s="898">
        <v>464.22942536</v>
      </c>
      <c r="BW34" s="898">
        <v>1719.0056665</v>
      </c>
    </row>
    <row r="35" spans="2:75" ht="15">
      <c r="B35" s="4" t="s">
        <v>816</v>
      </c>
      <c r="C35" s="895">
        <v>409.86878104</v>
      </c>
      <c r="D35" s="895">
        <v>525.79504818</v>
      </c>
      <c r="E35" s="895">
        <v>501.94062208</v>
      </c>
      <c r="F35" s="895">
        <v>-158.8960582</v>
      </c>
      <c r="G35" s="895">
        <v>534.07405709</v>
      </c>
      <c r="H35" s="895">
        <v>748.90497034</v>
      </c>
      <c r="I35" s="895">
        <v>418.73247066</v>
      </c>
      <c r="J35" s="895">
        <v>620.16404198</v>
      </c>
      <c r="K35" s="895">
        <v>609.35210016</v>
      </c>
      <c r="L35" s="895">
        <v>-168.5251443</v>
      </c>
      <c r="M35" s="895">
        <v>-610.0259333</v>
      </c>
      <c r="N35" s="895">
        <v>-437.4927307</v>
      </c>
      <c r="O35" s="895">
        <v>146.05209411</v>
      </c>
      <c r="P35" s="895">
        <v>566.31890074</v>
      </c>
      <c r="Q35" s="895">
        <v>542.66526331</v>
      </c>
      <c r="R35" s="895">
        <v>229.7209624</v>
      </c>
      <c r="S35" s="895">
        <v>337.17747543</v>
      </c>
      <c r="T35" s="895">
        <v>568.7599806</v>
      </c>
      <c r="U35" s="895">
        <v>717.43797043</v>
      </c>
      <c r="V35" s="895">
        <v>-547.2142719</v>
      </c>
      <c r="W35" s="895">
        <v>283.05036657</v>
      </c>
      <c r="X35" s="895">
        <v>116.68568018</v>
      </c>
      <c r="Y35" s="895">
        <v>-210.9597467</v>
      </c>
      <c r="Z35" s="895">
        <v>1242.3482339</v>
      </c>
      <c r="AA35" s="895">
        <v>312.72239963</v>
      </c>
      <c r="AB35" s="895">
        <v>1160.2850942</v>
      </c>
      <c r="AC35" s="895">
        <v>835.01357007</v>
      </c>
      <c r="AD35" s="895">
        <v>755.42946753</v>
      </c>
      <c r="AE35" s="895">
        <v>-53.41751231</v>
      </c>
      <c r="AF35" s="895">
        <v>499.17593611</v>
      </c>
      <c r="AG35" s="895">
        <v>899.7766537</v>
      </c>
      <c r="AH35" s="895">
        <v>723.83299034</v>
      </c>
      <c r="AI35" s="895">
        <v>475.6789584</v>
      </c>
      <c r="AJ35" s="895">
        <v>-428.8089542</v>
      </c>
      <c r="AK35" s="895">
        <v>-199.9999467</v>
      </c>
      <c r="AL35" s="895">
        <v>-30.52259251</v>
      </c>
      <c r="AM35" s="895">
        <v>-1067.810965</v>
      </c>
      <c r="AN35" s="895">
        <v>-610.5598073</v>
      </c>
      <c r="AO35" s="895">
        <v>3241.7345993</v>
      </c>
      <c r="AP35" s="895">
        <v>-491.6350906</v>
      </c>
      <c r="AQ35" s="895">
        <v>1588.0992784</v>
      </c>
      <c r="AR35" s="895">
        <v>313.10843026</v>
      </c>
      <c r="AS35" s="895">
        <v>723.9438038</v>
      </c>
      <c r="AT35" s="895">
        <v>725.36809551</v>
      </c>
      <c r="AU35" s="895">
        <v>2204.1531169</v>
      </c>
      <c r="AV35" s="895">
        <v>543.39152949</v>
      </c>
      <c r="AW35" s="895">
        <v>-266.0353381</v>
      </c>
      <c r="AX35" s="895">
        <v>-1120.186557</v>
      </c>
      <c r="AY35" s="895">
        <v>3163.7173119</v>
      </c>
      <c r="AZ35" s="895">
        <v>-1295.427554</v>
      </c>
      <c r="BA35" s="895">
        <v>486.60173227</v>
      </c>
      <c r="BB35" s="895">
        <v>231.45984414</v>
      </c>
      <c r="BC35" s="895">
        <v>772.46092867</v>
      </c>
      <c r="BD35" s="895">
        <v>763.60097381</v>
      </c>
      <c r="BE35" s="895">
        <v>3298.404169</v>
      </c>
      <c r="BF35" s="895">
        <v>-1199.367503</v>
      </c>
      <c r="BG35" s="895">
        <v>1358.7374054</v>
      </c>
      <c r="BH35" s="895">
        <v>3947.3153257</v>
      </c>
      <c r="BI35" s="895">
        <v>1662.8910809</v>
      </c>
      <c r="BJ35" s="895">
        <v>127.26372103</v>
      </c>
      <c r="BK35" s="895">
        <v>1590.2182504</v>
      </c>
      <c r="BL35" s="895">
        <v>882.59790597</v>
      </c>
      <c r="BM35" s="895">
        <v>-2369.938981</v>
      </c>
      <c r="BN35" s="895">
        <v>-577.9717994</v>
      </c>
      <c r="BO35" s="895">
        <v>1353.2447197</v>
      </c>
      <c r="BP35" s="895">
        <v>1289.0563829</v>
      </c>
      <c r="BQ35" s="895">
        <v>1631.8408942</v>
      </c>
      <c r="BR35" s="895">
        <v>915.77833456</v>
      </c>
      <c r="BS35" s="896">
        <v>2068.5070302</v>
      </c>
      <c r="BT35" s="896">
        <v>-548.7053775</v>
      </c>
      <c r="BU35" s="896">
        <v>2287.1227454</v>
      </c>
      <c r="BV35" s="896">
        <v>2414.0251588</v>
      </c>
      <c r="BW35" s="896">
        <v>1904.1105346</v>
      </c>
    </row>
    <row r="36" spans="2:75" ht="15">
      <c r="B36" s="4" t="s">
        <v>821</v>
      </c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  <c r="AC36" s="895"/>
      <c r="AD36" s="895"/>
      <c r="AE36" s="895"/>
      <c r="AF36" s="895"/>
      <c r="AG36" s="895"/>
      <c r="AH36" s="895"/>
      <c r="AI36" s="895"/>
      <c r="AJ36" s="895"/>
      <c r="AK36" s="895"/>
      <c r="AL36" s="895"/>
      <c r="AM36" s="895"/>
      <c r="AN36" s="895"/>
      <c r="AO36" s="895"/>
      <c r="AP36" s="895"/>
      <c r="AQ36" s="895"/>
      <c r="AR36" s="895"/>
      <c r="AS36" s="895"/>
      <c r="AT36" s="895"/>
      <c r="AU36" s="895"/>
      <c r="AV36" s="895"/>
      <c r="AW36" s="895"/>
      <c r="AX36" s="895"/>
      <c r="AY36" s="895"/>
      <c r="AZ36" s="895"/>
      <c r="BA36" s="895"/>
      <c r="BB36" s="895"/>
      <c r="BC36" s="895"/>
      <c r="BD36" s="895"/>
      <c r="BE36" s="895"/>
      <c r="BF36" s="895"/>
      <c r="BG36" s="895"/>
      <c r="BH36" s="895"/>
      <c r="BI36" s="895"/>
      <c r="BJ36" s="895"/>
      <c r="BK36" s="895"/>
      <c r="BL36" s="895"/>
      <c r="BM36" s="895"/>
      <c r="BN36" s="895"/>
      <c r="BO36" s="895"/>
      <c r="BP36" s="895"/>
      <c r="BQ36" s="895"/>
      <c r="BR36" s="895"/>
      <c r="BS36" s="896"/>
      <c r="BT36" s="896"/>
      <c r="BU36" s="896"/>
      <c r="BV36" s="896"/>
      <c r="BW36" s="896"/>
    </row>
    <row r="37" spans="2:75" ht="15">
      <c r="B37" s="4" t="s">
        <v>822</v>
      </c>
      <c r="C37" s="895">
        <v>409.86878104</v>
      </c>
      <c r="D37" s="895">
        <v>525.79504818</v>
      </c>
      <c r="E37" s="895">
        <v>501.94062208</v>
      </c>
      <c r="F37" s="895">
        <v>-158.8960582</v>
      </c>
      <c r="G37" s="895">
        <v>534.07405709</v>
      </c>
      <c r="H37" s="895">
        <v>748.90497034</v>
      </c>
      <c r="I37" s="895">
        <v>418.73247066</v>
      </c>
      <c r="J37" s="895">
        <v>620.16404198</v>
      </c>
      <c r="K37" s="895">
        <v>609.35210016</v>
      </c>
      <c r="L37" s="895">
        <v>-168.5251443</v>
      </c>
      <c r="M37" s="895">
        <v>-610.0259333</v>
      </c>
      <c r="N37" s="895">
        <v>-437.4927307</v>
      </c>
      <c r="O37" s="895">
        <v>146.05209411</v>
      </c>
      <c r="P37" s="895">
        <v>566.31890074</v>
      </c>
      <c r="Q37" s="895">
        <v>542.66526331</v>
      </c>
      <c r="R37" s="895">
        <v>229.7209624</v>
      </c>
      <c r="S37" s="895">
        <v>337.17747543</v>
      </c>
      <c r="T37" s="895">
        <v>568.7599806</v>
      </c>
      <c r="U37" s="895">
        <v>717.43797043</v>
      </c>
      <c r="V37" s="895">
        <v>-547.2142719</v>
      </c>
      <c r="W37" s="895">
        <v>283.05036657</v>
      </c>
      <c r="X37" s="895">
        <v>116.68568018</v>
      </c>
      <c r="Y37" s="895">
        <v>-210.9597467</v>
      </c>
      <c r="Z37" s="895">
        <v>1242.3482339</v>
      </c>
      <c r="AA37" s="895">
        <v>312.72239963</v>
      </c>
      <c r="AB37" s="895">
        <v>1160.2850942</v>
      </c>
      <c r="AC37" s="895">
        <v>835.01357007</v>
      </c>
      <c r="AD37" s="895">
        <v>755.42946753</v>
      </c>
      <c r="AE37" s="895">
        <v>-53.41751231</v>
      </c>
      <c r="AF37" s="895">
        <v>499.17593611</v>
      </c>
      <c r="AG37" s="895">
        <v>899.7766537</v>
      </c>
      <c r="AH37" s="895">
        <v>723.83299034</v>
      </c>
      <c r="AI37" s="895">
        <v>475.6789584</v>
      </c>
      <c r="AJ37" s="895">
        <v>-428.8089542</v>
      </c>
      <c r="AK37" s="895">
        <v>-199.9999467</v>
      </c>
      <c r="AL37" s="895">
        <v>-30.52259251</v>
      </c>
      <c r="AM37" s="895">
        <v>-1067.810965</v>
      </c>
      <c r="AN37" s="895">
        <v>-610.5598073</v>
      </c>
      <c r="AO37" s="895">
        <v>3241.7345993</v>
      </c>
      <c r="AP37" s="895">
        <v>-491.6350906</v>
      </c>
      <c r="AQ37" s="895">
        <v>1588.0992784</v>
      </c>
      <c r="AR37" s="895">
        <v>313.10843026</v>
      </c>
      <c r="AS37" s="895">
        <v>723.9438038</v>
      </c>
      <c r="AT37" s="895">
        <v>725.36809551</v>
      </c>
      <c r="AU37" s="895">
        <v>2204.1531169</v>
      </c>
      <c r="AV37" s="895">
        <v>543.39152949</v>
      </c>
      <c r="AW37" s="895">
        <v>-266.0353381</v>
      </c>
      <c r="AX37" s="895">
        <v>-1120.186557</v>
      </c>
      <c r="AY37" s="895">
        <v>3163.7173119</v>
      </c>
      <c r="AZ37" s="895">
        <v>-1295.427554</v>
      </c>
      <c r="BA37" s="895">
        <v>486.60173227</v>
      </c>
      <c r="BB37" s="895">
        <v>231.45984414</v>
      </c>
      <c r="BC37" s="895">
        <v>772.46092867</v>
      </c>
      <c r="BD37" s="895">
        <v>763.60097381</v>
      </c>
      <c r="BE37" s="895">
        <v>3298.404169</v>
      </c>
      <c r="BF37" s="895">
        <v>-1199.367503</v>
      </c>
      <c r="BG37" s="895">
        <v>1358.7374054</v>
      </c>
      <c r="BH37" s="895">
        <v>3947.3153257</v>
      </c>
      <c r="BI37" s="895">
        <v>1662.8910809</v>
      </c>
      <c r="BJ37" s="895">
        <v>127.26372103</v>
      </c>
      <c r="BK37" s="895">
        <v>1590.2182504</v>
      </c>
      <c r="BL37" s="895">
        <v>882.59790597</v>
      </c>
      <c r="BM37" s="895">
        <v>-2369.938981</v>
      </c>
      <c r="BN37" s="895">
        <v>-577.9717994</v>
      </c>
      <c r="BO37" s="895">
        <v>1353.2447197</v>
      </c>
      <c r="BP37" s="895">
        <v>1289.0563829</v>
      </c>
      <c r="BQ37" s="895">
        <v>1631.8408942</v>
      </c>
      <c r="BR37" s="895">
        <v>915.77833456</v>
      </c>
      <c r="BS37" s="896">
        <v>2068.5070302</v>
      </c>
      <c r="BT37" s="896">
        <v>-548.7053775</v>
      </c>
      <c r="BU37" s="896">
        <v>2287.1227454</v>
      </c>
      <c r="BV37" s="896">
        <v>2414.0251588</v>
      </c>
      <c r="BW37" s="896">
        <v>1904.1105346</v>
      </c>
    </row>
    <row r="38" spans="2:75" ht="15">
      <c r="B38" s="4" t="s">
        <v>819</v>
      </c>
      <c r="C38" s="897">
        <v>771.64943959</v>
      </c>
      <c r="D38" s="897">
        <v>174.72005602</v>
      </c>
      <c r="E38" s="897">
        <v>111.70415821</v>
      </c>
      <c r="F38" s="897">
        <v>395.30162856</v>
      </c>
      <c r="G38" s="897">
        <v>738.59557943</v>
      </c>
      <c r="H38" s="897">
        <v>1807.632295</v>
      </c>
      <c r="I38" s="897">
        <v>143.65057494</v>
      </c>
      <c r="J38" s="897">
        <v>759.36417816</v>
      </c>
      <c r="K38" s="897">
        <v>-645.650286</v>
      </c>
      <c r="L38" s="897">
        <v>-656.2343606</v>
      </c>
      <c r="M38" s="897">
        <v>38.45162015</v>
      </c>
      <c r="N38" s="897">
        <v>330.91191661</v>
      </c>
      <c r="O38" s="897">
        <v>25.0709952</v>
      </c>
      <c r="P38" s="897">
        <v>-359.3366896</v>
      </c>
      <c r="Q38" s="897">
        <v>94.7631595</v>
      </c>
      <c r="R38" s="897">
        <v>369.05941681</v>
      </c>
      <c r="S38" s="897">
        <v>171.18337954</v>
      </c>
      <c r="T38" s="897">
        <v>-62.97058481</v>
      </c>
      <c r="U38" s="897">
        <v>587.70083415</v>
      </c>
      <c r="V38" s="897">
        <v>609.78926368</v>
      </c>
      <c r="W38" s="897">
        <v>426.56776627</v>
      </c>
      <c r="X38" s="897">
        <v>-700.552629</v>
      </c>
      <c r="Y38" s="897">
        <v>-51.82394998</v>
      </c>
      <c r="Z38" s="897">
        <v>273.28633089</v>
      </c>
      <c r="AA38" s="897">
        <v>-373.2445041</v>
      </c>
      <c r="AB38" s="897">
        <v>-1007.394629</v>
      </c>
      <c r="AC38" s="897">
        <v>1699.2432066</v>
      </c>
      <c r="AD38" s="897">
        <v>583.38199116</v>
      </c>
      <c r="AE38" s="897">
        <v>78.0629327</v>
      </c>
      <c r="AF38" s="897">
        <v>881.4812104</v>
      </c>
      <c r="AG38" s="897">
        <v>873.7696144</v>
      </c>
      <c r="AH38" s="897">
        <v>50.53915073</v>
      </c>
      <c r="AI38" s="897">
        <v>-185.4722786</v>
      </c>
      <c r="AJ38" s="897">
        <v>-508.0753326</v>
      </c>
      <c r="AK38" s="897">
        <v>-109.2643756</v>
      </c>
      <c r="AL38" s="897">
        <v>-392.4001866</v>
      </c>
      <c r="AM38" s="897">
        <v>973.99870015</v>
      </c>
      <c r="AN38" s="897">
        <v>435.16806607</v>
      </c>
      <c r="AO38" s="897">
        <v>1826.350838</v>
      </c>
      <c r="AP38" s="897">
        <v>1432.6378052</v>
      </c>
      <c r="AQ38" s="897">
        <v>-571.983163</v>
      </c>
      <c r="AR38" s="897">
        <v>1054.742131</v>
      </c>
      <c r="AS38" s="897">
        <v>1513.3543054</v>
      </c>
      <c r="AT38" s="897">
        <v>1266.4369847</v>
      </c>
      <c r="AU38" s="897">
        <v>1871.2559307</v>
      </c>
      <c r="AV38" s="897">
        <v>1000.1310923</v>
      </c>
      <c r="AW38" s="897">
        <v>2305.1363365</v>
      </c>
      <c r="AX38" s="897">
        <v>2355.5778041</v>
      </c>
      <c r="AY38" s="897">
        <v>1279.1759941</v>
      </c>
      <c r="AZ38" s="897">
        <v>1367.6762228</v>
      </c>
      <c r="BA38" s="897">
        <v>3787.9968604</v>
      </c>
      <c r="BB38" s="897">
        <v>920.85475227</v>
      </c>
      <c r="BC38" s="897">
        <v>3043.8643763</v>
      </c>
      <c r="BD38" s="897">
        <v>1863.3424195</v>
      </c>
      <c r="BE38" s="897">
        <v>5470.809774</v>
      </c>
      <c r="BF38" s="897">
        <v>695.08024752</v>
      </c>
      <c r="BG38" s="897">
        <v>4231.3224292</v>
      </c>
      <c r="BH38" s="897">
        <v>6002.1165533</v>
      </c>
      <c r="BI38" s="897">
        <v>6422.9377727</v>
      </c>
      <c r="BJ38" s="897">
        <v>2004.651861</v>
      </c>
      <c r="BK38" s="897">
        <v>4029.8763959</v>
      </c>
      <c r="BL38" s="897">
        <v>2308.7132338</v>
      </c>
      <c r="BM38" s="897">
        <v>2790.6407451</v>
      </c>
      <c r="BN38" s="897">
        <v>-438.5017849</v>
      </c>
      <c r="BO38" s="897">
        <v>2168.6172735</v>
      </c>
      <c r="BP38" s="897">
        <v>2019.1823783</v>
      </c>
      <c r="BQ38" s="897">
        <v>2587.5562015</v>
      </c>
      <c r="BR38" s="897">
        <v>2132.3572659</v>
      </c>
      <c r="BS38" s="898">
        <v>1805.6591706</v>
      </c>
      <c r="BT38" s="898">
        <v>1318.09271</v>
      </c>
      <c r="BU38" s="898">
        <v>2744.4801083</v>
      </c>
      <c r="BV38" s="898">
        <v>1949.7957334</v>
      </c>
      <c r="BW38" s="898">
        <v>185.10486814</v>
      </c>
    </row>
    <row r="39" spans="2:75" ht="15">
      <c r="B39" s="4" t="s">
        <v>821</v>
      </c>
      <c r="C39" s="895">
        <v>23.036286</v>
      </c>
      <c r="D39" s="895">
        <v>-9.47555181</v>
      </c>
      <c r="E39" s="895">
        <v>-2.121812</v>
      </c>
      <c r="F39" s="895">
        <v>5.463008</v>
      </c>
      <c r="G39" s="895">
        <v>-1.081096582</v>
      </c>
      <c r="H39" s="895">
        <v>-26.79964705</v>
      </c>
      <c r="I39" s="895">
        <v>-0.81283547</v>
      </c>
      <c r="J39" s="895">
        <v>-13.636701</v>
      </c>
      <c r="K39" s="895">
        <v>-5.834286</v>
      </c>
      <c r="L39" s="895">
        <v>-6.656946</v>
      </c>
      <c r="M39" s="895">
        <v>-0.908184</v>
      </c>
      <c r="N39" s="895">
        <v>30.382698</v>
      </c>
      <c r="O39" s="895">
        <v>-19.948583</v>
      </c>
      <c r="P39" s="895">
        <v>-10.659275</v>
      </c>
      <c r="Q39" s="895">
        <v>3.3321595</v>
      </c>
      <c r="R39" s="895">
        <v>-24.23047759</v>
      </c>
      <c r="S39" s="895">
        <v>6.79757539</v>
      </c>
      <c r="T39" s="895">
        <v>-10.07017021</v>
      </c>
      <c r="U39" s="895">
        <v>61.759751923</v>
      </c>
      <c r="V39" s="895">
        <v>71.24867828</v>
      </c>
      <c r="W39" s="895">
        <v>-18.32503788</v>
      </c>
      <c r="X39" s="895">
        <v>61.32278561</v>
      </c>
      <c r="Y39" s="895">
        <v>45.59324587</v>
      </c>
      <c r="Z39" s="895">
        <v>-2.82025451</v>
      </c>
      <c r="AA39" s="895">
        <v>70.08633725</v>
      </c>
      <c r="AB39" s="895">
        <v>-68.12222813</v>
      </c>
      <c r="AC39" s="895">
        <v>-97.77498932</v>
      </c>
      <c r="AD39" s="895">
        <v>65.716271397</v>
      </c>
      <c r="AE39" s="895">
        <v>443.4568707</v>
      </c>
      <c r="AF39" s="895">
        <v>-348.3993454</v>
      </c>
      <c r="AG39" s="895">
        <v>585.70677378</v>
      </c>
      <c r="AH39" s="895">
        <v>109.31417279</v>
      </c>
      <c r="AI39" s="895">
        <v>5.579466103</v>
      </c>
      <c r="AJ39" s="895">
        <v>32.046042731</v>
      </c>
      <c r="AK39" s="895">
        <v>-107.8141267</v>
      </c>
      <c r="AL39" s="895">
        <v>-16.09736511</v>
      </c>
      <c r="AM39" s="895">
        <v>-34.99306399</v>
      </c>
      <c r="AN39" s="895">
        <v>169.52854155</v>
      </c>
      <c r="AO39" s="895">
        <v>-3.02184092</v>
      </c>
      <c r="AP39" s="895">
        <v>-64.16251423</v>
      </c>
      <c r="AQ39" s="895">
        <v>53.604812845</v>
      </c>
      <c r="AR39" s="895">
        <v>155.69765077</v>
      </c>
      <c r="AS39" s="895">
        <v>509.31850517</v>
      </c>
      <c r="AT39" s="895">
        <v>769.33920569</v>
      </c>
      <c r="AU39" s="895">
        <v>389.45084303</v>
      </c>
      <c r="AV39" s="895">
        <v>419.74824321</v>
      </c>
      <c r="AW39" s="895">
        <v>461.70104923</v>
      </c>
      <c r="AX39" s="895">
        <v>1001.0193348</v>
      </c>
      <c r="AY39" s="895">
        <v>1064.3796715</v>
      </c>
      <c r="AZ39" s="895">
        <v>848.81011579</v>
      </c>
      <c r="BA39" s="895">
        <v>713.81304168</v>
      </c>
      <c r="BB39" s="895">
        <v>828.18094864</v>
      </c>
      <c r="BC39" s="895">
        <v>916.29783446</v>
      </c>
      <c r="BD39" s="895">
        <v>504.95048889</v>
      </c>
      <c r="BE39" s="895">
        <v>351.83381634</v>
      </c>
      <c r="BF39" s="895">
        <v>148.13536432</v>
      </c>
      <c r="BG39" s="895">
        <v>-28.75291679</v>
      </c>
      <c r="BH39" s="895">
        <v>661.1080293</v>
      </c>
      <c r="BI39" s="895">
        <v>872.84209279</v>
      </c>
      <c r="BJ39" s="895">
        <v>318.0138378</v>
      </c>
      <c r="BK39" s="895">
        <v>0.36162634</v>
      </c>
      <c r="BL39" s="895">
        <v>238.70049243</v>
      </c>
      <c r="BM39" s="895">
        <v>314.56685987</v>
      </c>
      <c r="BN39" s="895">
        <v>86.310261752</v>
      </c>
      <c r="BO39" s="895">
        <v>51.785833442</v>
      </c>
      <c r="BP39" s="895">
        <v>-1223.777856</v>
      </c>
      <c r="BQ39" s="895">
        <v>-334.5407667</v>
      </c>
      <c r="BR39" s="895">
        <v>22.113586688</v>
      </c>
      <c r="BS39" s="896">
        <v>169.41471</v>
      </c>
      <c r="BT39" s="896">
        <v>42.955663903</v>
      </c>
      <c r="BU39" s="896">
        <v>-211.7746884</v>
      </c>
      <c r="BV39" s="896">
        <v>268.9582679</v>
      </c>
      <c r="BW39" s="896">
        <v>68.663516494</v>
      </c>
    </row>
    <row r="40" spans="2:75" ht="15">
      <c r="B40" s="4" t="s">
        <v>822</v>
      </c>
      <c r="C40" s="897">
        <v>748.61315359</v>
      </c>
      <c r="D40" s="897">
        <v>184.19560783</v>
      </c>
      <c r="E40" s="897">
        <v>113.82597021</v>
      </c>
      <c r="F40" s="897">
        <v>389.83862056</v>
      </c>
      <c r="G40" s="897">
        <v>739.67667601</v>
      </c>
      <c r="H40" s="897">
        <v>1834.431942</v>
      </c>
      <c r="I40" s="897">
        <v>144.46341041</v>
      </c>
      <c r="J40" s="897">
        <v>773.00087916</v>
      </c>
      <c r="K40" s="897">
        <v>-639.816</v>
      </c>
      <c r="L40" s="897">
        <v>-649.5774146</v>
      </c>
      <c r="M40" s="897">
        <v>39.35980415</v>
      </c>
      <c r="N40" s="897">
        <v>300.52921861</v>
      </c>
      <c r="O40" s="897">
        <v>45.0195782</v>
      </c>
      <c r="P40" s="897">
        <v>-348.6774146</v>
      </c>
      <c r="Q40" s="897">
        <v>91.431</v>
      </c>
      <c r="R40" s="897">
        <v>393.2898944</v>
      </c>
      <c r="S40" s="897">
        <v>164.38580415</v>
      </c>
      <c r="T40" s="897">
        <v>-52.9004146</v>
      </c>
      <c r="U40" s="897">
        <v>525.94108223</v>
      </c>
      <c r="V40" s="897">
        <v>538.5405854</v>
      </c>
      <c r="W40" s="897">
        <v>444.89280415</v>
      </c>
      <c r="X40" s="897">
        <v>-761.8754146</v>
      </c>
      <c r="Y40" s="897">
        <v>-97.41719585</v>
      </c>
      <c r="Z40" s="897">
        <v>276.1065854</v>
      </c>
      <c r="AA40" s="897">
        <v>-443.3308414</v>
      </c>
      <c r="AB40" s="897">
        <v>-939.2724007</v>
      </c>
      <c r="AC40" s="897">
        <v>1797.0181959</v>
      </c>
      <c r="AD40" s="897">
        <v>517.66571976</v>
      </c>
      <c r="AE40" s="897">
        <v>-365.393938</v>
      </c>
      <c r="AF40" s="897">
        <v>1229.8805558</v>
      </c>
      <c r="AG40" s="897">
        <v>288.06284062</v>
      </c>
      <c r="AH40" s="897">
        <v>-58.77502206</v>
      </c>
      <c r="AI40" s="897">
        <v>-191.0517447</v>
      </c>
      <c r="AJ40" s="897">
        <v>-540.1213753</v>
      </c>
      <c r="AK40" s="897">
        <v>-1.450248923</v>
      </c>
      <c r="AL40" s="897">
        <v>-376.3028215</v>
      </c>
      <c r="AM40" s="897">
        <v>1008.9917641</v>
      </c>
      <c r="AN40" s="897">
        <v>265.63952452</v>
      </c>
      <c r="AO40" s="897">
        <v>1829.3726789</v>
      </c>
      <c r="AP40" s="897">
        <v>1496.8003194</v>
      </c>
      <c r="AQ40" s="897">
        <v>-625.5879758</v>
      </c>
      <c r="AR40" s="897">
        <v>899.04448028</v>
      </c>
      <c r="AS40" s="897">
        <v>1004.0358003</v>
      </c>
      <c r="AT40" s="897">
        <v>497.09777903</v>
      </c>
      <c r="AU40" s="897">
        <v>1481.8050877</v>
      </c>
      <c r="AV40" s="897">
        <v>580.3828491</v>
      </c>
      <c r="AW40" s="897">
        <v>1843.4352872</v>
      </c>
      <c r="AX40" s="897">
        <v>1354.5584693</v>
      </c>
      <c r="AY40" s="897">
        <v>214.79632261</v>
      </c>
      <c r="AZ40" s="897">
        <v>518.86610705</v>
      </c>
      <c r="BA40" s="897">
        <v>3074.1838187</v>
      </c>
      <c r="BB40" s="897">
        <v>92.67380363</v>
      </c>
      <c r="BC40" s="897">
        <v>2127.5665419</v>
      </c>
      <c r="BD40" s="897">
        <v>1358.3919306</v>
      </c>
      <c r="BE40" s="897">
        <v>5118.9759576</v>
      </c>
      <c r="BF40" s="897">
        <v>546.9448832</v>
      </c>
      <c r="BG40" s="897">
        <v>4260.075346</v>
      </c>
      <c r="BH40" s="897">
        <v>5341.008524</v>
      </c>
      <c r="BI40" s="897">
        <v>5550.0956799</v>
      </c>
      <c r="BJ40" s="897">
        <v>1686.6380232</v>
      </c>
      <c r="BK40" s="897">
        <v>4029.5147695</v>
      </c>
      <c r="BL40" s="897">
        <v>2070.0127414</v>
      </c>
      <c r="BM40" s="897">
        <v>2476.0738853</v>
      </c>
      <c r="BN40" s="897">
        <v>-524.8120466</v>
      </c>
      <c r="BO40" s="897">
        <v>2116.8314401</v>
      </c>
      <c r="BP40" s="897">
        <v>3242.9602346</v>
      </c>
      <c r="BQ40" s="897">
        <v>2922.0969682</v>
      </c>
      <c r="BR40" s="897">
        <v>2110.2436792</v>
      </c>
      <c r="BS40" s="898">
        <v>1636.2444606</v>
      </c>
      <c r="BT40" s="898">
        <v>1275.1370461</v>
      </c>
      <c r="BU40" s="898">
        <v>2956.2547967</v>
      </c>
      <c r="BV40" s="898">
        <v>1680.8374655</v>
      </c>
      <c r="BW40" s="898">
        <v>116.44135164</v>
      </c>
    </row>
    <row r="41" spans="2:75" ht="15">
      <c r="B41" s="4" t="s">
        <v>823</v>
      </c>
      <c r="C41" s="895">
        <v>24.923932</v>
      </c>
      <c r="D41" s="895">
        <v>31.378123985</v>
      </c>
      <c r="E41" s="895">
        <v>32.670875169</v>
      </c>
      <c r="F41" s="895">
        <v>32.985394844</v>
      </c>
      <c r="G41" s="895">
        <v>32.334289453</v>
      </c>
      <c r="H41" s="895">
        <v>33.443069031</v>
      </c>
      <c r="I41" s="895">
        <v>32.926565626</v>
      </c>
      <c r="J41" s="895">
        <v>33.879230564</v>
      </c>
      <c r="K41" s="895">
        <v>37.326149506</v>
      </c>
      <c r="L41" s="895">
        <v>35.251842836</v>
      </c>
      <c r="M41" s="895">
        <v>21.655873261</v>
      </c>
      <c r="N41" s="895">
        <v>16.907073237</v>
      </c>
      <c r="O41" s="895">
        <v>30.479989539</v>
      </c>
      <c r="P41" s="895">
        <v>18.466413428</v>
      </c>
      <c r="Q41" s="895">
        <v>22.514988164</v>
      </c>
      <c r="R41" s="895">
        <v>29.497154721</v>
      </c>
      <c r="S41" s="895">
        <v>30.583163562</v>
      </c>
      <c r="T41" s="895">
        <v>15.850705918</v>
      </c>
      <c r="U41" s="895">
        <v>46.941726092</v>
      </c>
      <c r="V41" s="895">
        <v>95.662030449</v>
      </c>
      <c r="W41" s="895">
        <v>23.118369449</v>
      </c>
      <c r="X41" s="895">
        <v>28.803114665</v>
      </c>
      <c r="Y41" s="895">
        <v>5.8494451944</v>
      </c>
      <c r="Z41" s="895">
        <v>3.695</v>
      </c>
      <c r="AA41" s="895">
        <v>0.81</v>
      </c>
      <c r="AB41" s="895">
        <v>0.785</v>
      </c>
      <c r="AC41" s="895">
        <v>3</v>
      </c>
      <c r="AD41" s="895">
        <v>4</v>
      </c>
      <c r="AE41" s="895">
        <v>0</v>
      </c>
      <c r="AF41" s="895">
        <v>0</v>
      </c>
      <c r="AG41" s="895">
        <v>0</v>
      </c>
      <c r="AH41" s="895">
        <v>0</v>
      </c>
      <c r="AI41" s="895">
        <v>-315.0744151</v>
      </c>
      <c r="AJ41" s="895">
        <v>-307.3688593</v>
      </c>
      <c r="AK41" s="895">
        <v>362.03754962</v>
      </c>
      <c r="AL41" s="895">
        <v>217.40085635</v>
      </c>
      <c r="AM41" s="895">
        <v>183.16054762</v>
      </c>
      <c r="AN41" s="895">
        <v>-261.838836</v>
      </c>
      <c r="AO41" s="895">
        <v>-269.3042471</v>
      </c>
      <c r="AP41" s="895">
        <v>-121.5751855</v>
      </c>
      <c r="AQ41" s="895">
        <v>-156.3285262</v>
      </c>
      <c r="AR41" s="895">
        <v>-22.78377145</v>
      </c>
      <c r="AS41" s="895">
        <v>-122.1611066</v>
      </c>
      <c r="AT41" s="895">
        <v>24.691335637</v>
      </c>
      <c r="AU41" s="895">
        <v>-52.49210566</v>
      </c>
      <c r="AV41" s="895">
        <v>-57.79356553</v>
      </c>
      <c r="AW41" s="895">
        <v>8.7256270887</v>
      </c>
      <c r="AX41" s="895">
        <v>137.59216115</v>
      </c>
      <c r="AY41" s="895">
        <v>-273.7866735</v>
      </c>
      <c r="AZ41" s="895">
        <v>-125.3600295</v>
      </c>
      <c r="BA41" s="895">
        <v>-56.26908891</v>
      </c>
      <c r="BB41" s="895">
        <v>-58.41165869</v>
      </c>
      <c r="BC41" s="895">
        <v>-21.71680503</v>
      </c>
      <c r="BD41" s="895">
        <v>140.02824192</v>
      </c>
      <c r="BE41" s="895">
        <v>-18.79639475</v>
      </c>
      <c r="BF41" s="895">
        <v>18.475669961</v>
      </c>
      <c r="BG41" s="895">
        <v>196.06427344</v>
      </c>
      <c r="BH41" s="895">
        <v>-249.94929</v>
      </c>
      <c r="BI41" s="895">
        <v>25.659229453</v>
      </c>
      <c r="BJ41" s="895">
        <v>636.39265438</v>
      </c>
      <c r="BK41" s="895">
        <v>601.20460462</v>
      </c>
      <c r="BL41" s="895">
        <v>31.384444618</v>
      </c>
      <c r="BM41" s="895">
        <v>1238.0332035</v>
      </c>
      <c r="BN41" s="895">
        <v>85.137640552</v>
      </c>
      <c r="BO41" s="895">
        <v>-28.08567343</v>
      </c>
      <c r="BP41" s="895">
        <v>-169.294662</v>
      </c>
      <c r="BQ41" s="895">
        <v>-97.39575121</v>
      </c>
      <c r="BR41" s="895">
        <v>-326.5501171</v>
      </c>
      <c r="BS41" s="896">
        <v>-24.96406862</v>
      </c>
      <c r="BT41" s="896">
        <v>154.70478398</v>
      </c>
      <c r="BU41" s="896">
        <v>-25.58316652</v>
      </c>
      <c r="BV41" s="896">
        <v>99.228696999</v>
      </c>
      <c r="BW41" s="896">
        <v>-549.4625536</v>
      </c>
    </row>
    <row r="42" spans="2:75" ht="15">
      <c r="B42" s="4" t="s">
        <v>816</v>
      </c>
      <c r="C42" s="897">
        <v>0</v>
      </c>
      <c r="D42" s="897">
        <v>0</v>
      </c>
      <c r="E42" s="897">
        <v>0</v>
      </c>
      <c r="F42" s="897">
        <v>0</v>
      </c>
      <c r="G42" s="897">
        <v>0</v>
      </c>
      <c r="H42" s="897">
        <v>0</v>
      </c>
      <c r="I42" s="897">
        <v>0</v>
      </c>
      <c r="J42" s="897">
        <v>0</v>
      </c>
      <c r="K42" s="897">
        <v>0</v>
      </c>
      <c r="L42" s="897">
        <v>0</v>
      </c>
      <c r="M42" s="897">
        <v>0</v>
      </c>
      <c r="N42" s="897">
        <v>0</v>
      </c>
      <c r="O42" s="897">
        <v>0</v>
      </c>
      <c r="P42" s="897">
        <v>0</v>
      </c>
      <c r="Q42" s="897">
        <v>0</v>
      </c>
      <c r="R42" s="897">
        <v>0</v>
      </c>
      <c r="S42" s="897">
        <v>0</v>
      </c>
      <c r="T42" s="897">
        <v>0</v>
      </c>
      <c r="U42" s="897">
        <v>0</v>
      </c>
      <c r="V42" s="897">
        <v>0</v>
      </c>
      <c r="W42" s="897">
        <v>0</v>
      </c>
      <c r="X42" s="897">
        <v>0</v>
      </c>
      <c r="Y42" s="897">
        <v>0</v>
      </c>
      <c r="Z42" s="897">
        <v>0</v>
      </c>
      <c r="AA42" s="897">
        <v>0</v>
      </c>
      <c r="AB42" s="897">
        <v>0</v>
      </c>
      <c r="AC42" s="897">
        <v>0</v>
      </c>
      <c r="AD42" s="897">
        <v>0</v>
      </c>
      <c r="AE42" s="897">
        <v>0</v>
      </c>
      <c r="AF42" s="897">
        <v>0</v>
      </c>
      <c r="AG42" s="897">
        <v>0</v>
      </c>
      <c r="AH42" s="897">
        <v>0</v>
      </c>
      <c r="AI42" s="897">
        <v>-315.0744151</v>
      </c>
      <c r="AJ42" s="897">
        <v>-307.3688593</v>
      </c>
      <c r="AK42" s="897">
        <v>0</v>
      </c>
      <c r="AL42" s="897">
        <v>0</v>
      </c>
      <c r="AM42" s="897">
        <v>0</v>
      </c>
      <c r="AN42" s="897">
        <v>-261.838836</v>
      </c>
      <c r="AO42" s="897">
        <v>-269.3042471</v>
      </c>
      <c r="AP42" s="897">
        <v>-121.5751855</v>
      </c>
      <c r="AQ42" s="897">
        <v>-156.3285262</v>
      </c>
      <c r="AR42" s="897">
        <v>-22.78377145</v>
      </c>
      <c r="AS42" s="897">
        <v>-122.1611066</v>
      </c>
      <c r="AT42" s="897">
        <v>0</v>
      </c>
      <c r="AU42" s="897">
        <v>-52.49210566</v>
      </c>
      <c r="AV42" s="897">
        <v>-57.79356553</v>
      </c>
      <c r="AW42" s="897">
        <v>-7.164055113</v>
      </c>
      <c r="AX42" s="897">
        <v>-12.58903832</v>
      </c>
      <c r="AY42" s="897">
        <v>-288.0329079</v>
      </c>
      <c r="AZ42" s="897">
        <v>-126.3940096</v>
      </c>
      <c r="BA42" s="897">
        <v>-81.45029601</v>
      </c>
      <c r="BB42" s="897">
        <v>-85.06904063</v>
      </c>
      <c r="BC42" s="897">
        <v>-37.24163533</v>
      </c>
      <c r="BD42" s="897">
        <v>-8.837730026</v>
      </c>
      <c r="BE42" s="897">
        <v>-28.365847</v>
      </c>
      <c r="BF42" s="897">
        <v>0</v>
      </c>
      <c r="BG42" s="897">
        <v>-7.372603035</v>
      </c>
      <c r="BH42" s="897">
        <v>-257.9222547</v>
      </c>
      <c r="BI42" s="897">
        <v>-41.03071288</v>
      </c>
      <c r="BJ42" s="897">
        <v>-17.15601439</v>
      </c>
      <c r="BK42" s="897">
        <v>-63.6833514</v>
      </c>
      <c r="BL42" s="897">
        <v>-0.492610812</v>
      </c>
      <c r="BM42" s="897">
        <v>-10.03897574</v>
      </c>
      <c r="BN42" s="897">
        <v>-148.9743621</v>
      </c>
      <c r="BO42" s="897">
        <v>-91.6903091</v>
      </c>
      <c r="BP42" s="897">
        <v>-185.5222132</v>
      </c>
      <c r="BQ42" s="897">
        <v>-163.8698488</v>
      </c>
      <c r="BR42" s="897">
        <v>-353.0905567</v>
      </c>
      <c r="BS42" s="898">
        <v>-59.11145278</v>
      </c>
      <c r="BT42" s="898">
        <v>-6.48726673</v>
      </c>
      <c r="BU42" s="898">
        <v>-142.0167146</v>
      </c>
      <c r="BV42" s="898">
        <v>-2.063305361</v>
      </c>
      <c r="BW42" s="898">
        <v>-586.601926</v>
      </c>
    </row>
    <row r="43" spans="2:75" ht="15">
      <c r="B43" s="4" t="s">
        <v>819</v>
      </c>
      <c r="C43" s="895">
        <v>-24.923932</v>
      </c>
      <c r="D43" s="895">
        <v>-31.37812399</v>
      </c>
      <c r="E43" s="895">
        <v>-32.67087517</v>
      </c>
      <c r="F43" s="895">
        <v>-32.98539484</v>
      </c>
      <c r="G43" s="895">
        <v>-32.33428945</v>
      </c>
      <c r="H43" s="895">
        <v>-33.44306903</v>
      </c>
      <c r="I43" s="895">
        <v>-32.92656563</v>
      </c>
      <c r="J43" s="895">
        <v>-33.87923056</v>
      </c>
      <c r="K43" s="895">
        <v>-37.32614951</v>
      </c>
      <c r="L43" s="895">
        <v>-35.25184284</v>
      </c>
      <c r="M43" s="895">
        <v>-21.65587326</v>
      </c>
      <c r="N43" s="895">
        <v>-16.90707324</v>
      </c>
      <c r="O43" s="895">
        <v>-30.47998954</v>
      </c>
      <c r="P43" s="895">
        <v>-18.46641343</v>
      </c>
      <c r="Q43" s="895">
        <v>-22.51498816</v>
      </c>
      <c r="R43" s="895">
        <v>-29.49715472</v>
      </c>
      <c r="S43" s="895">
        <v>-30.58316356</v>
      </c>
      <c r="T43" s="895">
        <v>-15.85070592</v>
      </c>
      <c r="U43" s="895">
        <v>-46.94172609</v>
      </c>
      <c r="V43" s="895">
        <v>-95.66203045</v>
      </c>
      <c r="W43" s="895">
        <v>-23.11836945</v>
      </c>
      <c r="X43" s="895">
        <v>-28.80311466</v>
      </c>
      <c r="Y43" s="895">
        <v>-5.849445194</v>
      </c>
      <c r="Z43" s="895">
        <v>-3.695</v>
      </c>
      <c r="AA43" s="895">
        <v>-0.81</v>
      </c>
      <c r="AB43" s="895">
        <v>-0.785</v>
      </c>
      <c r="AC43" s="895">
        <v>-3</v>
      </c>
      <c r="AD43" s="895">
        <v>-4</v>
      </c>
      <c r="AE43" s="895">
        <v>0</v>
      </c>
      <c r="AF43" s="895">
        <v>0</v>
      </c>
      <c r="AG43" s="895">
        <v>0</v>
      </c>
      <c r="AH43" s="895">
        <v>0</v>
      </c>
      <c r="AI43" s="895">
        <v>0</v>
      </c>
      <c r="AJ43" s="895">
        <v>0</v>
      </c>
      <c r="AK43" s="895">
        <v>-362.0375496</v>
      </c>
      <c r="AL43" s="895">
        <v>-217.4008563</v>
      </c>
      <c r="AM43" s="895">
        <v>-183.1605476</v>
      </c>
      <c r="AN43" s="895">
        <v>0</v>
      </c>
      <c r="AO43" s="895">
        <v>0</v>
      </c>
      <c r="AP43" s="895">
        <v>0</v>
      </c>
      <c r="AQ43" s="895">
        <v>0</v>
      </c>
      <c r="AR43" s="895">
        <v>0</v>
      </c>
      <c r="AS43" s="895">
        <v>0</v>
      </c>
      <c r="AT43" s="895">
        <v>-24.69133564</v>
      </c>
      <c r="AU43" s="895">
        <v>0</v>
      </c>
      <c r="AV43" s="895">
        <v>0</v>
      </c>
      <c r="AW43" s="895">
        <v>-15.8896822</v>
      </c>
      <c r="AX43" s="895">
        <v>-150.1811995</v>
      </c>
      <c r="AY43" s="895">
        <v>-14.24623445</v>
      </c>
      <c r="AZ43" s="895">
        <v>-1.033980015</v>
      </c>
      <c r="BA43" s="895">
        <v>-25.1812071</v>
      </c>
      <c r="BB43" s="895">
        <v>-26.65738194</v>
      </c>
      <c r="BC43" s="895">
        <v>-15.5248303</v>
      </c>
      <c r="BD43" s="895">
        <v>-148.8659719</v>
      </c>
      <c r="BE43" s="895">
        <v>-9.569452249</v>
      </c>
      <c r="BF43" s="895">
        <v>-18.47566996</v>
      </c>
      <c r="BG43" s="895">
        <v>-203.4368765</v>
      </c>
      <c r="BH43" s="895">
        <v>-7.972964618</v>
      </c>
      <c r="BI43" s="895">
        <v>-66.68994233</v>
      </c>
      <c r="BJ43" s="895">
        <v>-653.5486688</v>
      </c>
      <c r="BK43" s="895">
        <v>-664.887956</v>
      </c>
      <c r="BL43" s="895">
        <v>-31.87705543</v>
      </c>
      <c r="BM43" s="895">
        <v>-1248.072179</v>
      </c>
      <c r="BN43" s="895">
        <v>-234.1120027</v>
      </c>
      <c r="BO43" s="895">
        <v>-63.60463567</v>
      </c>
      <c r="BP43" s="895">
        <v>-16.22755125</v>
      </c>
      <c r="BQ43" s="895">
        <v>-66.47409755</v>
      </c>
      <c r="BR43" s="895">
        <v>-26.54043959</v>
      </c>
      <c r="BS43" s="896">
        <v>-34.14738415</v>
      </c>
      <c r="BT43" s="896">
        <v>-161.1920507</v>
      </c>
      <c r="BU43" s="896">
        <v>-116.4335481</v>
      </c>
      <c r="BV43" s="896">
        <v>-101.2920024</v>
      </c>
      <c r="BW43" s="896">
        <v>-37.13937238</v>
      </c>
    </row>
    <row r="44" spans="2:75" ht="15">
      <c r="B44" s="4" t="s">
        <v>824</v>
      </c>
      <c r="C44" s="897">
        <v>769.19098989</v>
      </c>
      <c r="D44" s="897">
        <v>145.46228811</v>
      </c>
      <c r="E44" s="897">
        <v>386.66177474</v>
      </c>
      <c r="F44" s="897">
        <v>850.16363013</v>
      </c>
      <c r="G44" s="897">
        <v>-62.60670399</v>
      </c>
      <c r="H44" s="897">
        <v>1527.584122</v>
      </c>
      <c r="I44" s="897">
        <v>-243.416667</v>
      </c>
      <c r="J44" s="897">
        <v>-155.0660661</v>
      </c>
      <c r="K44" s="897">
        <v>-648.803809</v>
      </c>
      <c r="L44" s="897">
        <v>-486.8628693</v>
      </c>
      <c r="M44" s="897">
        <v>70.726661554</v>
      </c>
      <c r="N44" s="897">
        <v>600.42886922</v>
      </c>
      <c r="O44" s="897">
        <v>-301.2115865</v>
      </c>
      <c r="P44" s="897">
        <v>-342.6333178</v>
      </c>
      <c r="Q44" s="897">
        <v>-227.196375</v>
      </c>
      <c r="R44" s="897">
        <v>-454.7135079</v>
      </c>
      <c r="S44" s="897">
        <v>-426.2238564</v>
      </c>
      <c r="T44" s="897">
        <v>-310.3527821</v>
      </c>
      <c r="U44" s="897">
        <v>275.99607722</v>
      </c>
      <c r="V44" s="897">
        <v>239.05527505</v>
      </c>
      <c r="W44" s="897">
        <v>1168.2236953</v>
      </c>
      <c r="X44" s="897">
        <v>-443.5104488</v>
      </c>
      <c r="Y44" s="897">
        <v>-888.6752987</v>
      </c>
      <c r="Z44" s="897">
        <v>825.35239301</v>
      </c>
      <c r="AA44" s="897">
        <v>-594.1575523</v>
      </c>
      <c r="AB44" s="897">
        <v>-404.2246409</v>
      </c>
      <c r="AC44" s="897">
        <v>868.66946684</v>
      </c>
      <c r="AD44" s="897">
        <v>546.20145288</v>
      </c>
      <c r="AE44" s="897">
        <v>-2793.531714</v>
      </c>
      <c r="AF44" s="897">
        <v>107.72681878</v>
      </c>
      <c r="AG44" s="897">
        <v>298.93844227</v>
      </c>
      <c r="AH44" s="897">
        <v>-534.9030564</v>
      </c>
      <c r="AI44" s="897">
        <v>-451.1061639</v>
      </c>
      <c r="AJ44" s="897">
        <v>-419.2265971</v>
      </c>
      <c r="AK44" s="897">
        <v>-1673.702301</v>
      </c>
      <c r="AL44" s="897">
        <v>-442.8047899</v>
      </c>
      <c r="AM44" s="897">
        <v>1852.2168059</v>
      </c>
      <c r="AN44" s="897">
        <v>2250.3918832</v>
      </c>
      <c r="AO44" s="897">
        <v>-1958.551609</v>
      </c>
      <c r="AP44" s="897">
        <v>22.894912429</v>
      </c>
      <c r="AQ44" s="897">
        <v>-2531.573544</v>
      </c>
      <c r="AR44" s="897">
        <v>-525.2677435</v>
      </c>
      <c r="AS44" s="897">
        <v>-5436.949766</v>
      </c>
      <c r="AT44" s="897">
        <v>-2844.545802</v>
      </c>
      <c r="AU44" s="897">
        <v>-1296.707195</v>
      </c>
      <c r="AV44" s="897">
        <v>400.85768531</v>
      </c>
      <c r="AW44" s="897">
        <v>-220.529642</v>
      </c>
      <c r="AX44" s="897">
        <v>1028.8762411</v>
      </c>
      <c r="AY44" s="897">
        <v>-416.7332908</v>
      </c>
      <c r="AZ44" s="897">
        <v>2041.3812439</v>
      </c>
      <c r="BA44" s="897">
        <v>1541.8145289</v>
      </c>
      <c r="BB44" s="897">
        <v>804.36151351</v>
      </c>
      <c r="BC44" s="897">
        <v>410.65094011</v>
      </c>
      <c r="BD44" s="897">
        <v>-20.34012771</v>
      </c>
      <c r="BE44" s="897">
        <v>-517.2217232</v>
      </c>
      <c r="BF44" s="897">
        <v>-2680.591383</v>
      </c>
      <c r="BG44" s="897">
        <v>736.49426016</v>
      </c>
      <c r="BH44" s="897">
        <v>715.638207</v>
      </c>
      <c r="BI44" s="897">
        <v>1313.6732107</v>
      </c>
      <c r="BJ44" s="897">
        <v>-3269.615619</v>
      </c>
      <c r="BK44" s="897">
        <v>-349.940453</v>
      </c>
      <c r="BL44" s="897">
        <v>-113.1030557</v>
      </c>
      <c r="BM44" s="897">
        <v>-966.4091592</v>
      </c>
      <c r="BN44" s="897">
        <v>-2520.700744</v>
      </c>
      <c r="BO44" s="897">
        <v>797.5079469</v>
      </c>
      <c r="BP44" s="897">
        <v>926.31488249</v>
      </c>
      <c r="BQ44" s="897">
        <v>-1283.743592</v>
      </c>
      <c r="BR44" s="897">
        <v>383.17816041</v>
      </c>
      <c r="BS44" s="898">
        <v>-1668.919974</v>
      </c>
      <c r="BT44" s="898">
        <v>547.17166057</v>
      </c>
      <c r="BU44" s="898">
        <v>1873.1079521</v>
      </c>
      <c r="BV44" s="898">
        <v>500.37123314</v>
      </c>
      <c r="BW44" s="898">
        <v>-2864.286817</v>
      </c>
    </row>
    <row r="45" spans="2:75" ht="15">
      <c r="B45" s="4" t="s">
        <v>816</v>
      </c>
      <c r="C45" s="895">
        <v>-285.6814945</v>
      </c>
      <c r="D45" s="895">
        <v>-446.1415011</v>
      </c>
      <c r="E45" s="895">
        <v>202.10764361</v>
      </c>
      <c r="F45" s="895">
        <v>974.35550325</v>
      </c>
      <c r="G45" s="895">
        <v>-281.0236427</v>
      </c>
      <c r="H45" s="895">
        <v>946.1175289</v>
      </c>
      <c r="I45" s="895">
        <v>-4.091724794</v>
      </c>
      <c r="J45" s="895">
        <v>244.96022762</v>
      </c>
      <c r="K45" s="895">
        <v>-812.1873547</v>
      </c>
      <c r="L45" s="895">
        <v>-867.7327721</v>
      </c>
      <c r="M45" s="895">
        <v>398.77178608</v>
      </c>
      <c r="N45" s="895">
        <v>-423.4758133</v>
      </c>
      <c r="O45" s="895">
        <v>151.82638887</v>
      </c>
      <c r="P45" s="895">
        <v>-33.75851123</v>
      </c>
      <c r="Q45" s="895">
        <v>-579.9505484</v>
      </c>
      <c r="R45" s="895">
        <v>-911.8025223</v>
      </c>
      <c r="S45" s="895">
        <v>-759.5096764</v>
      </c>
      <c r="T45" s="895">
        <v>-247.6147124</v>
      </c>
      <c r="U45" s="895">
        <v>434.16287431</v>
      </c>
      <c r="V45" s="895">
        <v>629.47679253</v>
      </c>
      <c r="W45" s="895">
        <v>563.38503968</v>
      </c>
      <c r="X45" s="895">
        <v>-1512.289835</v>
      </c>
      <c r="Y45" s="895">
        <v>-441.9316084</v>
      </c>
      <c r="Z45" s="895">
        <v>1697.3158664</v>
      </c>
      <c r="AA45" s="895">
        <v>-1166.972071</v>
      </c>
      <c r="AB45" s="895">
        <v>106.56150916</v>
      </c>
      <c r="AC45" s="895">
        <v>1019.1577916</v>
      </c>
      <c r="AD45" s="895">
        <v>868.70721795</v>
      </c>
      <c r="AE45" s="895">
        <v>-470.5281864</v>
      </c>
      <c r="AF45" s="895">
        <v>298.29136789</v>
      </c>
      <c r="AG45" s="895">
        <v>272.54091152</v>
      </c>
      <c r="AH45" s="895">
        <v>672.43055715</v>
      </c>
      <c r="AI45" s="895">
        <v>-210.638359</v>
      </c>
      <c r="AJ45" s="895">
        <v>105.55740195</v>
      </c>
      <c r="AK45" s="895">
        <v>-1040.074368</v>
      </c>
      <c r="AL45" s="895">
        <v>463.4182144</v>
      </c>
      <c r="AM45" s="895">
        <v>1707.792482</v>
      </c>
      <c r="AN45" s="895">
        <v>932.98370101</v>
      </c>
      <c r="AO45" s="895">
        <v>-376.2051029</v>
      </c>
      <c r="AP45" s="895">
        <v>1261.3523171</v>
      </c>
      <c r="AQ45" s="895">
        <v>-1708.660682</v>
      </c>
      <c r="AR45" s="895">
        <v>630.51683344</v>
      </c>
      <c r="AS45" s="895">
        <v>-607.9508431</v>
      </c>
      <c r="AT45" s="895">
        <v>835.64843831</v>
      </c>
      <c r="AU45" s="895">
        <v>134.95034336</v>
      </c>
      <c r="AV45" s="895">
        <v>349.65820643</v>
      </c>
      <c r="AW45" s="895">
        <v>1253.3654002</v>
      </c>
      <c r="AX45" s="895">
        <v>1859.4326679</v>
      </c>
      <c r="AY45" s="895">
        <v>88.885389525</v>
      </c>
      <c r="AZ45" s="895">
        <v>534.09768318</v>
      </c>
      <c r="BA45" s="895">
        <v>1560.4429693</v>
      </c>
      <c r="BB45" s="895">
        <v>-447.2461999</v>
      </c>
      <c r="BC45" s="895">
        <v>1252.7247711</v>
      </c>
      <c r="BD45" s="895">
        <v>1772.608506</v>
      </c>
      <c r="BE45" s="895">
        <v>888.3606401</v>
      </c>
      <c r="BF45" s="895">
        <v>-1627.491043</v>
      </c>
      <c r="BG45" s="895">
        <v>1166.5275457</v>
      </c>
      <c r="BH45" s="895">
        <v>-354.8529441</v>
      </c>
      <c r="BI45" s="895">
        <v>1233.9703912</v>
      </c>
      <c r="BJ45" s="895">
        <v>-274.8372709</v>
      </c>
      <c r="BK45" s="895">
        <v>1700.6820187</v>
      </c>
      <c r="BL45" s="895">
        <v>-903.7858682</v>
      </c>
      <c r="BM45" s="895">
        <v>715.93010079</v>
      </c>
      <c r="BN45" s="895">
        <v>-972.7936918</v>
      </c>
      <c r="BO45" s="895">
        <v>1560.880396</v>
      </c>
      <c r="BP45" s="895">
        <v>1366.3092529</v>
      </c>
      <c r="BQ45" s="895">
        <v>-1759.074253</v>
      </c>
      <c r="BR45" s="895">
        <v>1311.022166</v>
      </c>
      <c r="BS45" s="896">
        <v>-1324.742805</v>
      </c>
      <c r="BT45" s="896">
        <v>-620.4431509</v>
      </c>
      <c r="BU45" s="896">
        <v>1577.6256946</v>
      </c>
      <c r="BV45" s="896">
        <v>-573.8334879</v>
      </c>
      <c r="BW45" s="896">
        <v>-430.0144443</v>
      </c>
    </row>
    <row r="46" spans="2:75" ht="15">
      <c r="B46" s="4" t="s">
        <v>819</v>
      </c>
      <c r="C46" s="897">
        <v>-1054.872484</v>
      </c>
      <c r="D46" s="897">
        <v>-591.6037892</v>
      </c>
      <c r="E46" s="897">
        <v>-184.5541311</v>
      </c>
      <c r="F46" s="897">
        <v>124.19187312</v>
      </c>
      <c r="G46" s="897">
        <v>-218.4169387</v>
      </c>
      <c r="H46" s="897">
        <v>-581.4665931</v>
      </c>
      <c r="I46" s="897">
        <v>239.32494219</v>
      </c>
      <c r="J46" s="897">
        <v>400.02629373</v>
      </c>
      <c r="K46" s="897">
        <v>-163.3835456</v>
      </c>
      <c r="L46" s="897">
        <v>-380.8699028</v>
      </c>
      <c r="M46" s="897">
        <v>328.04512453</v>
      </c>
      <c r="N46" s="897">
        <v>-1023.904683</v>
      </c>
      <c r="O46" s="897">
        <v>453.03797537</v>
      </c>
      <c r="P46" s="897">
        <v>308.87480657</v>
      </c>
      <c r="Q46" s="897">
        <v>-352.7541735</v>
      </c>
      <c r="R46" s="897">
        <v>-457.0890144</v>
      </c>
      <c r="S46" s="897">
        <v>-333.28582</v>
      </c>
      <c r="T46" s="897">
        <v>62.738069676</v>
      </c>
      <c r="U46" s="897">
        <v>158.16679709</v>
      </c>
      <c r="V46" s="897">
        <v>390.42151748</v>
      </c>
      <c r="W46" s="897">
        <v>-604.8386556</v>
      </c>
      <c r="X46" s="897">
        <v>-1068.779386</v>
      </c>
      <c r="Y46" s="897">
        <v>446.74369023</v>
      </c>
      <c r="Z46" s="897">
        <v>871.96347344</v>
      </c>
      <c r="AA46" s="897">
        <v>-572.8145187</v>
      </c>
      <c r="AB46" s="897">
        <v>510.78615002</v>
      </c>
      <c r="AC46" s="897">
        <v>150.48832471</v>
      </c>
      <c r="AD46" s="897">
        <v>322.50576507</v>
      </c>
      <c r="AE46" s="897">
        <v>2323.0035274</v>
      </c>
      <c r="AF46" s="897">
        <v>190.56454911</v>
      </c>
      <c r="AG46" s="897">
        <v>-26.39753075</v>
      </c>
      <c r="AH46" s="897">
        <v>1207.3336136</v>
      </c>
      <c r="AI46" s="897">
        <v>240.46780491</v>
      </c>
      <c r="AJ46" s="897">
        <v>524.78399903</v>
      </c>
      <c r="AK46" s="897">
        <v>633.62793352</v>
      </c>
      <c r="AL46" s="897">
        <v>906.22300431</v>
      </c>
      <c r="AM46" s="897">
        <v>-144.4243239</v>
      </c>
      <c r="AN46" s="897">
        <v>-1317.408182</v>
      </c>
      <c r="AO46" s="897">
        <v>1582.3465064</v>
      </c>
      <c r="AP46" s="897">
        <v>1238.4574047</v>
      </c>
      <c r="AQ46" s="897">
        <v>822.91286216</v>
      </c>
      <c r="AR46" s="897">
        <v>1155.784577</v>
      </c>
      <c r="AS46" s="897">
        <v>4828.998923</v>
      </c>
      <c r="AT46" s="897">
        <v>3680.19424</v>
      </c>
      <c r="AU46" s="897">
        <v>1431.6575383</v>
      </c>
      <c r="AV46" s="897">
        <v>-51.19947887</v>
      </c>
      <c r="AW46" s="897">
        <v>1473.8950422</v>
      </c>
      <c r="AX46" s="897">
        <v>830.55642679</v>
      </c>
      <c r="AY46" s="897">
        <v>505.6186803</v>
      </c>
      <c r="AZ46" s="897">
        <v>-1507.283561</v>
      </c>
      <c r="BA46" s="897">
        <v>18.628440437</v>
      </c>
      <c r="BB46" s="897">
        <v>-1251.607713</v>
      </c>
      <c r="BC46" s="897">
        <v>842.07383095</v>
      </c>
      <c r="BD46" s="897">
        <v>1792.9486337</v>
      </c>
      <c r="BE46" s="897">
        <v>1405.5823633</v>
      </c>
      <c r="BF46" s="897">
        <v>1053.1003399</v>
      </c>
      <c r="BG46" s="897">
        <v>430.0332855</v>
      </c>
      <c r="BH46" s="897">
        <v>-1070.491151</v>
      </c>
      <c r="BI46" s="897">
        <v>-79.70281955</v>
      </c>
      <c r="BJ46" s="897">
        <v>2994.7783478</v>
      </c>
      <c r="BK46" s="897">
        <v>2050.6224718</v>
      </c>
      <c r="BL46" s="897">
        <v>-790.6828125</v>
      </c>
      <c r="BM46" s="897">
        <v>1682.33926</v>
      </c>
      <c r="BN46" s="897">
        <v>1547.9070524</v>
      </c>
      <c r="BO46" s="897">
        <v>763.37244913</v>
      </c>
      <c r="BP46" s="897">
        <v>439.99437038</v>
      </c>
      <c r="BQ46" s="897">
        <v>-475.3306609</v>
      </c>
      <c r="BR46" s="897">
        <v>927.84400559</v>
      </c>
      <c r="BS46" s="898">
        <v>344.17716917</v>
      </c>
      <c r="BT46" s="898">
        <v>-1167.614811</v>
      </c>
      <c r="BU46" s="898">
        <v>-295.4822575</v>
      </c>
      <c r="BV46" s="898">
        <v>-1074.204721</v>
      </c>
      <c r="BW46" s="898">
        <v>2434.2723729</v>
      </c>
    </row>
    <row r="47" spans="2:75" ht="15">
      <c r="B47" s="4" t="s">
        <v>825</v>
      </c>
      <c r="C47" s="895">
        <v>212.44663601</v>
      </c>
      <c r="D47" s="895">
        <v>101.17974016</v>
      </c>
      <c r="E47" s="895">
        <v>317.06442008</v>
      </c>
      <c r="F47" s="895">
        <v>231.33312616</v>
      </c>
      <c r="G47" s="895">
        <v>322.97745309</v>
      </c>
      <c r="H47" s="895">
        <v>67.23416818</v>
      </c>
      <c r="I47" s="895">
        <v>199.00553535</v>
      </c>
      <c r="J47" s="895">
        <v>636.67113497</v>
      </c>
      <c r="K47" s="895">
        <v>102.73142608</v>
      </c>
      <c r="L47" s="895">
        <v>262.25466795</v>
      </c>
      <c r="M47" s="895">
        <v>-244.6490916</v>
      </c>
      <c r="N47" s="895">
        <v>18.39521174</v>
      </c>
      <c r="O47" s="895">
        <v>-270.1672294</v>
      </c>
      <c r="P47" s="895">
        <v>-198.0137969</v>
      </c>
      <c r="Q47" s="895">
        <v>329.31675787</v>
      </c>
      <c r="R47" s="895">
        <v>-49.30758671</v>
      </c>
      <c r="S47" s="895">
        <v>417.04688086</v>
      </c>
      <c r="T47" s="895">
        <v>386.52715133</v>
      </c>
      <c r="U47" s="895">
        <v>483.05570398</v>
      </c>
      <c r="V47" s="895">
        <v>1183.455805</v>
      </c>
      <c r="W47" s="895">
        <v>-528.9856079</v>
      </c>
      <c r="X47" s="895">
        <v>991.59039554</v>
      </c>
      <c r="Y47" s="895">
        <v>1259.5859103</v>
      </c>
      <c r="Z47" s="895">
        <v>3.95636043</v>
      </c>
      <c r="AA47" s="895">
        <v>215.68209866</v>
      </c>
      <c r="AB47" s="895">
        <v>-869.5967613</v>
      </c>
      <c r="AC47" s="895">
        <v>427.40918956</v>
      </c>
      <c r="AD47" s="895">
        <v>259.2111728</v>
      </c>
      <c r="AE47" s="895">
        <v>3428.9953323</v>
      </c>
      <c r="AF47" s="895">
        <v>1025.1783728</v>
      </c>
      <c r="AG47" s="895">
        <v>97.04107801</v>
      </c>
      <c r="AH47" s="895">
        <v>137.42721703</v>
      </c>
      <c r="AI47" s="895">
        <v>671.45433224</v>
      </c>
      <c r="AJ47" s="895">
        <v>949.14624004</v>
      </c>
      <c r="AK47" s="895">
        <v>1441.6108811</v>
      </c>
      <c r="AL47" s="895">
        <v>-486.6516262</v>
      </c>
      <c r="AM47" s="895">
        <v>84.10984385</v>
      </c>
      <c r="AN47" s="895">
        <v>-205.6136994</v>
      </c>
      <c r="AO47" s="895">
        <v>1255.2500193</v>
      </c>
      <c r="AP47" s="895">
        <v>317.36515167</v>
      </c>
      <c r="AQ47" s="895">
        <v>367.63684909</v>
      </c>
      <c r="AR47" s="895">
        <v>1141.1969793</v>
      </c>
      <c r="AS47" s="895">
        <v>440.23780569</v>
      </c>
      <c r="AT47" s="895">
        <v>1193.401721</v>
      </c>
      <c r="AU47" s="895">
        <v>1206.1008303</v>
      </c>
      <c r="AV47" s="895">
        <v>1229.6305938</v>
      </c>
      <c r="AW47" s="895">
        <v>1322.5851774</v>
      </c>
      <c r="AX47" s="895">
        <v>-16.16288713</v>
      </c>
      <c r="AY47" s="895">
        <v>830.955183</v>
      </c>
      <c r="AZ47" s="895">
        <v>1369.7329346</v>
      </c>
      <c r="BA47" s="895">
        <v>1437.9023014</v>
      </c>
      <c r="BB47" s="895">
        <v>1767.061977</v>
      </c>
      <c r="BC47" s="895">
        <v>2069.5044145</v>
      </c>
      <c r="BD47" s="895">
        <v>2049.7060949</v>
      </c>
      <c r="BE47" s="895">
        <v>2037.4908959</v>
      </c>
      <c r="BF47" s="895">
        <v>789.53353556</v>
      </c>
      <c r="BG47" s="895">
        <v>676.90686616</v>
      </c>
      <c r="BH47" s="895">
        <v>1114.4372536</v>
      </c>
      <c r="BI47" s="895">
        <v>2099.7186821</v>
      </c>
      <c r="BJ47" s="895">
        <v>545.51503845</v>
      </c>
      <c r="BK47" s="895">
        <v>68.71457347</v>
      </c>
      <c r="BL47" s="895">
        <v>95.93842058</v>
      </c>
      <c r="BM47" s="895">
        <v>123.98095428</v>
      </c>
      <c r="BN47" s="895">
        <v>126.71783128</v>
      </c>
      <c r="BO47" s="895">
        <v>98.23406838</v>
      </c>
      <c r="BP47" s="895">
        <v>-154.9420875</v>
      </c>
      <c r="BQ47" s="895">
        <v>85.4864342</v>
      </c>
      <c r="BR47" s="895">
        <v>136.34226659</v>
      </c>
      <c r="BS47" s="896">
        <v>92.81878938</v>
      </c>
      <c r="BT47" s="896">
        <v>154.24255988</v>
      </c>
      <c r="BU47" s="896">
        <v>125.54685624</v>
      </c>
      <c r="BV47" s="896">
        <v>172.50492791</v>
      </c>
      <c r="BW47" s="896">
        <v>136.81381924</v>
      </c>
    </row>
    <row r="48" spans="2:75" s="212" customFormat="1" ht="15">
      <c r="B48" s="890" t="s">
        <v>505</v>
      </c>
      <c r="C48" s="893">
        <v>213.8196018</v>
      </c>
      <c r="D48" s="893">
        <v>96.212122386</v>
      </c>
      <c r="E48" s="893">
        <v>-3.916121149</v>
      </c>
      <c r="F48" s="893">
        <v>-288.9778499</v>
      </c>
      <c r="G48" s="893">
        <v>47.227835297</v>
      </c>
      <c r="H48" s="893">
        <v>-119.4517527</v>
      </c>
      <c r="I48" s="893">
        <v>-175.2983288</v>
      </c>
      <c r="J48" s="893">
        <v>57.000331757</v>
      </c>
      <c r="K48" s="893">
        <v>150.39805399</v>
      </c>
      <c r="L48" s="893">
        <v>88.792728449</v>
      </c>
      <c r="M48" s="893">
        <v>-79.54964826</v>
      </c>
      <c r="N48" s="893">
        <v>-22.92433338</v>
      </c>
      <c r="O48" s="893">
        <v>-84.05251967</v>
      </c>
      <c r="P48" s="893">
        <v>-4.719315682</v>
      </c>
      <c r="Q48" s="893">
        <v>-9.119068728</v>
      </c>
      <c r="R48" s="893">
        <v>203.29379305</v>
      </c>
      <c r="S48" s="893">
        <v>161.47733411</v>
      </c>
      <c r="T48" s="893">
        <v>217.06126925</v>
      </c>
      <c r="U48" s="893">
        <v>-37.62786724</v>
      </c>
      <c r="V48" s="893">
        <v>-274.0377692</v>
      </c>
      <c r="W48" s="893">
        <v>212.53779632</v>
      </c>
      <c r="X48" s="893">
        <v>51.267103192</v>
      </c>
      <c r="Y48" s="893">
        <v>148.05292972</v>
      </c>
      <c r="Z48" s="893">
        <v>-28.25552901</v>
      </c>
      <c r="AA48" s="893">
        <v>32.579877147</v>
      </c>
      <c r="AB48" s="893">
        <v>74.3566092</v>
      </c>
      <c r="AC48" s="893">
        <v>185.23653112</v>
      </c>
      <c r="AD48" s="893">
        <v>-246.5421204</v>
      </c>
      <c r="AE48" s="893">
        <v>243.92278766</v>
      </c>
      <c r="AF48" s="893">
        <v>112.67055481</v>
      </c>
      <c r="AG48" s="893">
        <v>-130.9801981</v>
      </c>
      <c r="AH48" s="893">
        <v>136.69037115</v>
      </c>
      <c r="AI48" s="893">
        <v>-225.5668091</v>
      </c>
      <c r="AJ48" s="893">
        <v>-137.2862553</v>
      </c>
      <c r="AK48" s="893">
        <v>126.18259107</v>
      </c>
      <c r="AL48" s="893">
        <v>-224.4321022</v>
      </c>
      <c r="AM48" s="893">
        <v>210.57171854</v>
      </c>
      <c r="AN48" s="893">
        <v>-368.3617691</v>
      </c>
      <c r="AO48" s="893">
        <v>-153.5246436</v>
      </c>
      <c r="AP48" s="893">
        <v>-17.49541354</v>
      </c>
      <c r="AQ48" s="893">
        <v>321.56293829</v>
      </c>
      <c r="AR48" s="893">
        <v>-25.14018496</v>
      </c>
      <c r="AS48" s="893">
        <v>-272.6666654</v>
      </c>
      <c r="AT48" s="893">
        <v>-623.1839621</v>
      </c>
      <c r="AU48" s="893">
        <v>588.89287949</v>
      </c>
      <c r="AV48" s="893">
        <v>232.69543836</v>
      </c>
      <c r="AW48" s="893">
        <v>470.18949937</v>
      </c>
      <c r="AX48" s="893">
        <v>-196.1628846</v>
      </c>
      <c r="AY48" s="893">
        <v>169.77528329</v>
      </c>
      <c r="AZ48" s="893">
        <v>-10.04275472</v>
      </c>
      <c r="BA48" s="893">
        <v>18.909610955</v>
      </c>
      <c r="BB48" s="893">
        <v>-366.4322723</v>
      </c>
      <c r="BC48" s="893">
        <v>359.55067461</v>
      </c>
      <c r="BD48" s="893">
        <v>331.05319257</v>
      </c>
      <c r="BE48" s="893">
        <v>220.7552662</v>
      </c>
      <c r="BF48" s="893">
        <v>-149.8995342</v>
      </c>
      <c r="BG48" s="893">
        <v>-73.37880218</v>
      </c>
      <c r="BH48" s="893">
        <v>256.17790547</v>
      </c>
      <c r="BI48" s="893">
        <v>30.114253069</v>
      </c>
      <c r="BJ48" s="893">
        <v>256.81909437</v>
      </c>
      <c r="BK48" s="893">
        <v>241.99251823</v>
      </c>
      <c r="BL48" s="893">
        <v>-33.63499465</v>
      </c>
      <c r="BM48" s="893">
        <v>34.69413727</v>
      </c>
      <c r="BN48" s="893">
        <v>55.736278484</v>
      </c>
      <c r="BO48" s="893">
        <v>-157.3060094</v>
      </c>
      <c r="BP48" s="893">
        <v>-239.392472</v>
      </c>
      <c r="BQ48" s="893">
        <v>-343.5419175</v>
      </c>
      <c r="BR48" s="893">
        <v>186.77473233</v>
      </c>
      <c r="BS48" s="894">
        <v>302.13368991</v>
      </c>
      <c r="BT48" s="894">
        <v>215.17559857</v>
      </c>
      <c r="BU48" s="894">
        <v>218.67896908</v>
      </c>
      <c r="BV48" s="894">
        <v>-130.1398658</v>
      </c>
      <c r="BW48" s="894">
        <v>250.86300427</v>
      </c>
    </row>
    <row r="49" spans="2:75" s="212" customFormat="1" ht="15">
      <c r="B49" s="891" t="s">
        <v>506</v>
      </c>
      <c r="C49" s="899">
        <v>92.38635133</v>
      </c>
      <c r="D49" s="899">
        <v>72.49332499</v>
      </c>
      <c r="E49" s="899">
        <v>42.763939</v>
      </c>
      <c r="F49" s="899">
        <v>-219.986891171</v>
      </c>
      <c r="G49" s="899">
        <v>-752.71163199</v>
      </c>
      <c r="H49" s="899">
        <v>-476.49290888</v>
      </c>
      <c r="I49" s="899">
        <v>-396.82951965</v>
      </c>
      <c r="J49" s="899">
        <v>-828.07834867</v>
      </c>
      <c r="K49" s="899">
        <v>-195.59718256</v>
      </c>
      <c r="L49" s="899">
        <v>-523.59543825</v>
      </c>
      <c r="M49" s="899">
        <v>-141.7664077</v>
      </c>
      <c r="N49" s="899">
        <v>-443.51247154</v>
      </c>
      <c r="O49" s="899">
        <v>-419.8738063</v>
      </c>
      <c r="P49" s="899">
        <v>116.52921974</v>
      </c>
      <c r="Q49" s="899">
        <v>-288.889878023</v>
      </c>
      <c r="R49" s="899">
        <v>-60.16774319</v>
      </c>
      <c r="S49" s="899">
        <v>-862.62227076</v>
      </c>
      <c r="T49" s="899">
        <v>-388.200861479</v>
      </c>
      <c r="U49" s="899">
        <v>-405.547215708</v>
      </c>
      <c r="V49" s="899">
        <v>-1528.845837</v>
      </c>
      <c r="W49" s="899">
        <v>193.8474545</v>
      </c>
      <c r="X49" s="899">
        <v>-1190.51280254</v>
      </c>
      <c r="Y49" s="899">
        <v>-1953.548146</v>
      </c>
      <c r="Z49" s="899">
        <v>-283.18417013</v>
      </c>
      <c r="AA49" s="899">
        <v>-859.44432396</v>
      </c>
      <c r="AB49" s="899">
        <v>254.9509933</v>
      </c>
      <c r="AC49" s="899">
        <v>-956.19180216</v>
      </c>
      <c r="AD49" s="899">
        <v>-1335.6337368</v>
      </c>
      <c r="AE49" s="899">
        <v>-5248.0573633</v>
      </c>
      <c r="AF49" s="899">
        <v>-2335.8767978</v>
      </c>
      <c r="AG49" s="899">
        <v>-1652.30883401</v>
      </c>
      <c r="AH49" s="899">
        <v>-1106.98250473</v>
      </c>
      <c r="AI49" s="899">
        <v>-2227.40943324</v>
      </c>
      <c r="AJ49" s="899">
        <v>-2218.66473304</v>
      </c>
      <c r="AK49" s="899">
        <v>-2967.3191741</v>
      </c>
      <c r="AL49" s="899">
        <v>-2083.9187688</v>
      </c>
      <c r="AM49" s="899">
        <v>-834.40131795</v>
      </c>
      <c r="AN49" s="899">
        <v>-971.2762226</v>
      </c>
      <c r="AO49" s="899">
        <v>-2800.4917643</v>
      </c>
      <c r="AP49" s="899">
        <v>-1822.77100467</v>
      </c>
      <c r="AQ49" s="899">
        <v>-1386.95597609</v>
      </c>
      <c r="AR49" s="899">
        <v>-2566.8158223</v>
      </c>
      <c r="AS49" s="899">
        <v>-4027.83933169</v>
      </c>
      <c r="AT49" s="899">
        <v>-4492.4519</v>
      </c>
      <c r="AU49" s="899">
        <v>-2617.2379433</v>
      </c>
      <c r="AV49" s="899">
        <v>-2805.1626558</v>
      </c>
      <c r="AW49" s="899">
        <v>-3874.4439024</v>
      </c>
      <c r="AX49" s="899">
        <v>-3152.35921887</v>
      </c>
      <c r="AY49" s="899">
        <v>-2380.272672</v>
      </c>
      <c r="AZ49" s="899">
        <v>-4562.7148566</v>
      </c>
      <c r="BA49" s="899">
        <v>-4958.1355724</v>
      </c>
      <c r="BB49" s="899">
        <v>-5056.766588</v>
      </c>
      <c r="BC49" s="899">
        <v>-5164.1486435</v>
      </c>
      <c r="BD49" s="899">
        <v>-3942.1856259</v>
      </c>
      <c r="BE49" s="899">
        <v>-5466.6447179</v>
      </c>
      <c r="BF49" s="899">
        <v>-4111.83813256</v>
      </c>
      <c r="BG49" s="899">
        <v>-4835.04990516</v>
      </c>
      <c r="BH49" s="899">
        <v>-5058.0068616</v>
      </c>
      <c r="BI49" s="899">
        <v>-7094.8448461</v>
      </c>
      <c r="BJ49" s="899">
        <v>-6740.63437545</v>
      </c>
      <c r="BK49" s="899">
        <v>-5252.44750647</v>
      </c>
      <c r="BL49" s="899">
        <v>-4443.59036458</v>
      </c>
      <c r="BM49" s="899">
        <v>-5101.71309528</v>
      </c>
      <c r="BN49" s="899">
        <v>-3867.94830128</v>
      </c>
      <c r="BO49" s="899">
        <v>-3721.16760338</v>
      </c>
      <c r="BP49" s="899">
        <v>-2697.8177465</v>
      </c>
      <c r="BQ49" s="899">
        <v>-3915.6945092</v>
      </c>
      <c r="BR49" s="899">
        <v>-2512.82525159</v>
      </c>
      <c r="BS49" s="900">
        <v>-3214.85816238</v>
      </c>
      <c r="BT49" s="900">
        <v>-2421.71129688</v>
      </c>
      <c r="BU49" s="900">
        <v>-2714.78493324</v>
      </c>
      <c r="BV49" s="900">
        <v>-2025.25301291</v>
      </c>
      <c r="BW49" s="900">
        <v>-2716.64865024</v>
      </c>
    </row>
    <row r="50" spans="2:7" ht="15">
      <c r="B50" s="17"/>
      <c r="C50" s="18"/>
      <c r="D50" s="19"/>
      <c r="E50" s="19"/>
      <c r="F50" s="19"/>
      <c r="G50" s="19"/>
    </row>
    <row r="51" ht="12.75">
      <c r="B51" s="7" t="s">
        <v>507</v>
      </c>
    </row>
  </sheetData>
  <sheetProtection/>
  <mergeCells count="20">
    <mergeCell ref="BW6:BZ6"/>
    <mergeCell ref="B2:C2"/>
    <mergeCell ref="C6:F6"/>
    <mergeCell ref="AY6:BB6"/>
    <mergeCell ref="G6:J6"/>
    <mergeCell ref="K6:N6"/>
    <mergeCell ref="O6:R6"/>
    <mergeCell ref="S6:V6"/>
    <mergeCell ref="W6:Z6"/>
    <mergeCell ref="AA6:AD6"/>
    <mergeCell ref="BC6:BF6"/>
    <mergeCell ref="BG6:BJ6"/>
    <mergeCell ref="BK6:BN6"/>
    <mergeCell ref="BO6:BR6"/>
    <mergeCell ref="BS6:BV6"/>
    <mergeCell ref="AE6:AH6"/>
    <mergeCell ref="AI6:AL6"/>
    <mergeCell ref="AM6:AP6"/>
    <mergeCell ref="AQ6:AT6"/>
    <mergeCell ref="AU6:AX6"/>
  </mergeCells>
  <hyperlinks>
    <hyperlink ref="B1" location="'Indice '!C25" display="INDICE "/>
  </hyperlinks>
  <printOptions/>
  <pageMargins left="0.75" right="0.75" top="1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B1:AZ132"/>
  <sheetViews>
    <sheetView zoomScale="70" zoomScaleNormal="70" zoomScalePageLayoutView="0" workbookViewId="0" topLeftCell="A13">
      <selection activeCell="C8" sqref="C8"/>
    </sheetView>
  </sheetViews>
  <sheetFormatPr defaultColWidth="11.421875" defaultRowHeight="12.75"/>
  <cols>
    <col min="1" max="1" width="1.28515625" style="214" customWidth="1"/>
    <col min="2" max="2" width="45.140625" style="214" customWidth="1"/>
    <col min="3" max="4" width="11.8515625" style="214" customWidth="1"/>
    <col min="5" max="5" width="15.140625" style="214" customWidth="1"/>
    <col min="6" max="6" width="18.421875" style="214" customWidth="1"/>
    <col min="7" max="7" width="16.421875" style="214" customWidth="1"/>
    <col min="8" max="8" width="17.7109375" style="214" customWidth="1"/>
    <col min="9" max="9" width="16.28125" style="214" customWidth="1"/>
    <col min="10" max="10" width="14.8515625" style="214" customWidth="1"/>
    <col min="11" max="11" width="16.421875" style="214" customWidth="1"/>
    <col min="12" max="12" width="16.28125" style="214" customWidth="1"/>
    <col min="13" max="13" width="14.57421875" style="214" customWidth="1"/>
    <col min="14" max="22" width="11.8515625" style="214" customWidth="1"/>
    <col min="23" max="24" width="11.421875" style="214" customWidth="1"/>
    <col min="25" max="25" width="12.421875" style="214" customWidth="1"/>
    <col min="26" max="29" width="11.421875" style="214" customWidth="1"/>
    <col min="30" max="30" width="14.140625" style="214" customWidth="1"/>
    <col min="31" max="31" width="14.28125" style="214" customWidth="1"/>
    <col min="32" max="32" width="12.421875" style="214" customWidth="1"/>
    <col min="33" max="40" width="11.421875" style="214" customWidth="1"/>
    <col min="41" max="41" width="9.8515625" style="214" customWidth="1"/>
    <col min="42" max="42" width="13.140625" style="214" customWidth="1"/>
    <col min="43" max="46" width="11.421875" style="214" customWidth="1"/>
    <col min="47" max="47" width="13.421875" style="214" customWidth="1"/>
    <col min="48" max="16384" width="11.421875" style="214" customWidth="1"/>
  </cols>
  <sheetData>
    <row r="1" ht="15.75">
      <c r="B1" s="1316" t="s">
        <v>583</v>
      </c>
    </row>
    <row r="2" spans="2:6" ht="15.75">
      <c r="B2" s="1447" t="s">
        <v>597</v>
      </c>
      <c r="C2" s="1447"/>
      <c r="D2" s="1447"/>
      <c r="E2" s="1447"/>
      <c r="F2" s="1447"/>
    </row>
    <row r="3" spans="2:8" ht="15.75">
      <c r="B3" s="271"/>
      <c r="C3" s="271"/>
      <c r="D3" s="271"/>
      <c r="E3" s="271"/>
      <c r="F3" s="271"/>
      <c r="G3" s="13"/>
      <c r="H3" s="13"/>
    </row>
    <row r="4" spans="2:12" ht="18.75">
      <c r="B4" s="272" t="s">
        <v>598</v>
      </c>
      <c r="C4" s="273"/>
      <c r="D4" s="273"/>
      <c r="E4" s="273"/>
      <c r="F4" s="273"/>
      <c r="G4" s="274"/>
      <c r="H4" s="274"/>
      <c r="I4" s="274"/>
      <c r="J4" s="274"/>
      <c r="K4" s="274"/>
      <c r="L4" s="274"/>
    </row>
    <row r="5" spans="2:12" ht="18.75">
      <c r="B5" s="275" t="s">
        <v>258</v>
      </c>
      <c r="C5" s="276"/>
      <c r="D5" s="276"/>
      <c r="E5" s="276"/>
      <c r="F5" s="276"/>
      <c r="G5" s="274"/>
      <c r="H5" s="274"/>
      <c r="I5" s="274"/>
      <c r="J5" s="274"/>
      <c r="K5" s="274"/>
      <c r="L5" s="274"/>
    </row>
    <row r="6" spans="2:12" ht="18.75">
      <c r="B6" s="44" t="s">
        <v>324</v>
      </c>
      <c r="C6" s="98" t="s">
        <v>914</v>
      </c>
      <c r="D6" s="277"/>
      <c r="E6" s="278"/>
      <c r="F6" s="278"/>
      <c r="G6" s="274"/>
      <c r="H6" s="274"/>
      <c r="I6" s="274"/>
      <c r="J6" s="274"/>
      <c r="K6" s="274"/>
      <c r="L6" s="274"/>
    </row>
    <row r="7" spans="2:12" ht="18.75">
      <c r="B7" s="44" t="s">
        <v>324</v>
      </c>
      <c r="C7" s="892" t="s">
        <v>915</v>
      </c>
      <c r="D7" s="277"/>
      <c r="E7" s="278"/>
      <c r="F7" s="278"/>
      <c r="G7" s="274"/>
      <c r="H7" s="274"/>
      <c r="I7" s="274"/>
      <c r="J7" s="274"/>
      <c r="K7" s="274"/>
      <c r="L7" s="274"/>
    </row>
    <row r="8" spans="2:13" ht="18.75">
      <c r="B8" s="44" t="s">
        <v>324</v>
      </c>
      <c r="C8" s="892" t="s">
        <v>891</v>
      </c>
      <c r="D8" s="277"/>
      <c r="E8" s="278"/>
      <c r="F8" s="278"/>
      <c r="G8" s="274"/>
      <c r="H8" s="279"/>
      <c r="I8" s="279"/>
      <c r="J8" s="279"/>
      <c r="K8" s="279"/>
      <c r="L8" s="279"/>
      <c r="M8" s="177"/>
    </row>
    <row r="9" spans="2:13" ht="18.75">
      <c r="B9" s="44"/>
      <c r="C9" s="98"/>
      <c r="D9" s="277"/>
      <c r="E9" s="278"/>
      <c r="F9" s="278"/>
      <c r="G9" s="274"/>
      <c r="H9" s="279"/>
      <c r="I9" s="279"/>
      <c r="J9" s="279"/>
      <c r="K9" s="279"/>
      <c r="L9" s="279"/>
      <c r="M9" s="177"/>
    </row>
    <row r="10" spans="2:13" ht="16.5" thickBot="1">
      <c r="B10" s="275" t="s">
        <v>258</v>
      </c>
      <c r="C10" s="280"/>
      <c r="D10" s="280"/>
      <c r="E10" s="280"/>
      <c r="F10" s="280"/>
      <c r="G10" s="280"/>
      <c r="H10" s="281"/>
      <c r="I10" s="177"/>
      <c r="J10" s="177"/>
      <c r="K10" s="177"/>
      <c r="L10" s="177"/>
      <c r="M10" s="177"/>
    </row>
    <row r="11" spans="2:52" s="282" customFormat="1" ht="14.25" customHeight="1">
      <c r="B11" s="1457" t="s">
        <v>413</v>
      </c>
      <c r="C11" s="1450" t="s">
        <v>300</v>
      </c>
      <c r="D11" s="1450" t="s">
        <v>301</v>
      </c>
      <c r="E11" s="1450" t="s">
        <v>302</v>
      </c>
      <c r="F11" s="1450" t="s">
        <v>303</v>
      </c>
      <c r="G11" s="1448" t="s">
        <v>366</v>
      </c>
      <c r="H11" s="1450" t="s">
        <v>385</v>
      </c>
      <c r="I11" s="1450" t="s">
        <v>386</v>
      </c>
      <c r="J11" s="1450" t="s">
        <v>387</v>
      </c>
      <c r="K11" s="1450" t="s">
        <v>390</v>
      </c>
      <c r="L11" s="1448" t="s">
        <v>406</v>
      </c>
      <c r="M11" s="1450" t="s">
        <v>415</v>
      </c>
      <c r="N11" s="1450" t="s">
        <v>416</v>
      </c>
      <c r="O11" s="1450" t="s">
        <v>417</v>
      </c>
      <c r="P11" s="1450" t="s">
        <v>418</v>
      </c>
      <c r="Q11" s="1448" t="s">
        <v>452</v>
      </c>
      <c r="R11" s="1450" t="s">
        <v>454</v>
      </c>
      <c r="S11" s="1450" t="s">
        <v>457</v>
      </c>
      <c r="T11" s="1450" t="s">
        <v>458</v>
      </c>
      <c r="U11" s="1450" t="s">
        <v>467</v>
      </c>
      <c r="V11" s="1448" t="s">
        <v>472</v>
      </c>
      <c r="W11" s="1450" t="s">
        <v>468</v>
      </c>
      <c r="X11" s="1450" t="s">
        <v>469</v>
      </c>
      <c r="Y11" s="1450" t="s">
        <v>470</v>
      </c>
      <c r="Z11" s="1450" t="s">
        <v>471</v>
      </c>
      <c r="AA11" s="1448" t="s">
        <v>481</v>
      </c>
      <c r="AB11" s="1450" t="s">
        <v>477</v>
      </c>
      <c r="AC11" s="1450" t="s">
        <v>478</v>
      </c>
      <c r="AD11" s="1450" t="s">
        <v>479</v>
      </c>
      <c r="AE11" s="1450" t="s">
        <v>480</v>
      </c>
      <c r="AF11" s="1448" t="s">
        <v>512</v>
      </c>
      <c r="AG11" s="1450" t="s">
        <v>530</v>
      </c>
      <c r="AH11" s="1450" t="s">
        <v>531</v>
      </c>
      <c r="AI11" s="1450" t="s">
        <v>532</v>
      </c>
      <c r="AJ11" s="1450" t="s">
        <v>533</v>
      </c>
      <c r="AK11" s="1448" t="s">
        <v>894</v>
      </c>
      <c r="AL11" s="1450" t="s">
        <v>601</v>
      </c>
      <c r="AM11" s="1450" t="s">
        <v>602</v>
      </c>
      <c r="AN11" s="1450" t="s">
        <v>603</v>
      </c>
      <c r="AO11" s="1450" t="s">
        <v>604</v>
      </c>
      <c r="AP11" s="1448" t="s">
        <v>890</v>
      </c>
      <c r="AQ11" s="1450" t="s">
        <v>651</v>
      </c>
      <c r="AR11" s="1450" t="s">
        <v>652</v>
      </c>
      <c r="AS11" s="1450" t="s">
        <v>653</v>
      </c>
      <c r="AT11" s="1450" t="s">
        <v>654</v>
      </c>
      <c r="AU11" s="1448" t="s">
        <v>889</v>
      </c>
      <c r="AV11" s="1450" t="s">
        <v>910</v>
      </c>
      <c r="AW11" s="1450" t="s">
        <v>911</v>
      </c>
      <c r="AX11" s="1450" t="s">
        <v>912</v>
      </c>
      <c r="AY11" s="1450" t="s">
        <v>899</v>
      </c>
      <c r="AZ11" s="1448" t="s">
        <v>913</v>
      </c>
    </row>
    <row r="12" spans="2:52" s="282" customFormat="1" ht="15.75" thickBot="1">
      <c r="B12" s="1458"/>
      <c r="C12" s="1451"/>
      <c r="D12" s="1451"/>
      <c r="E12" s="1451"/>
      <c r="F12" s="1451"/>
      <c r="G12" s="1449"/>
      <c r="H12" s="1451"/>
      <c r="I12" s="1451"/>
      <c r="J12" s="1451"/>
      <c r="K12" s="1451"/>
      <c r="L12" s="1449"/>
      <c r="M12" s="1451"/>
      <c r="N12" s="1451"/>
      <c r="O12" s="1451"/>
      <c r="P12" s="1451"/>
      <c r="Q12" s="1449"/>
      <c r="R12" s="1451"/>
      <c r="S12" s="1451"/>
      <c r="T12" s="1451"/>
      <c r="U12" s="1451"/>
      <c r="V12" s="1449"/>
      <c r="W12" s="1451"/>
      <c r="X12" s="1451"/>
      <c r="Y12" s="1451"/>
      <c r="Z12" s="1451"/>
      <c r="AA12" s="1449"/>
      <c r="AB12" s="1451"/>
      <c r="AC12" s="1451"/>
      <c r="AD12" s="1451"/>
      <c r="AE12" s="1451"/>
      <c r="AF12" s="1449"/>
      <c r="AG12" s="1451"/>
      <c r="AH12" s="1451"/>
      <c r="AI12" s="1451"/>
      <c r="AJ12" s="1451"/>
      <c r="AK12" s="1449"/>
      <c r="AL12" s="1451"/>
      <c r="AM12" s="1451"/>
      <c r="AN12" s="1451"/>
      <c r="AO12" s="1451"/>
      <c r="AP12" s="1449"/>
      <c r="AQ12" s="1451"/>
      <c r="AR12" s="1451"/>
      <c r="AS12" s="1451"/>
      <c r="AT12" s="1451"/>
      <c r="AU12" s="1449"/>
      <c r="AV12" s="1451"/>
      <c r="AW12" s="1451"/>
      <c r="AX12" s="1451"/>
      <c r="AY12" s="1451"/>
      <c r="AZ12" s="1449"/>
    </row>
    <row r="13" spans="2:48" s="21" customFormat="1" ht="15.75" thickBot="1">
      <c r="B13" s="283" t="s">
        <v>307</v>
      </c>
      <c r="C13" s="284">
        <v>2290.095633619093</v>
      </c>
      <c r="D13" s="285">
        <v>2789.789714165896</v>
      </c>
      <c r="E13" s="285">
        <v>1959.2660938718545</v>
      </c>
      <c r="F13" s="285">
        <v>996.4433379826773</v>
      </c>
      <c r="G13" s="286">
        <v>8035.59477963952</v>
      </c>
      <c r="H13" s="287">
        <v>1205.6014508468475</v>
      </c>
      <c r="I13" s="287">
        <v>1944.8754896321457</v>
      </c>
      <c r="J13" s="287">
        <v>2348.5047181151876</v>
      </c>
      <c r="K13" s="285">
        <v>930.96143266592</v>
      </c>
      <c r="L13" s="286">
        <v>6429.9430912601</v>
      </c>
      <c r="M13" s="287">
        <v>3113.4806767070804</v>
      </c>
      <c r="N13" s="287">
        <v>3104.08038606679</v>
      </c>
      <c r="O13" s="287">
        <v>3776.3478652000385</v>
      </c>
      <c r="P13" s="287">
        <v>4653.846425781492</v>
      </c>
      <c r="Q13" s="286">
        <v>14647.755353755401</v>
      </c>
      <c r="R13" s="287">
        <v>3533.3550962097365</v>
      </c>
      <c r="S13" s="287">
        <v>4232.902705926836</v>
      </c>
      <c r="T13" s="287">
        <v>3327.424443689897</v>
      </c>
      <c r="U13" s="287">
        <v>3945.6900316270367</v>
      </c>
      <c r="V13" s="286">
        <v>15039.372277453504</v>
      </c>
      <c r="W13" s="287">
        <v>3670.8759281499592</v>
      </c>
      <c r="X13" s="287">
        <v>4014.6531142983736</v>
      </c>
      <c r="Y13" s="287">
        <v>4712.513937259926</v>
      </c>
      <c r="Z13" s="287">
        <v>3811.8793723984186</v>
      </c>
      <c r="AA13" s="286">
        <v>16209.922352106678</v>
      </c>
      <c r="AB13" s="287">
        <v>3789.927513723916</v>
      </c>
      <c r="AC13" s="287">
        <v>4945.173197810451</v>
      </c>
      <c r="AD13" s="287">
        <v>3672.852558353318</v>
      </c>
      <c r="AE13" s="287">
        <v>3760.0993695625552</v>
      </c>
      <c r="AF13" s="286">
        <v>16168.05263945024</v>
      </c>
      <c r="AG13" s="287">
        <v>3299.019714295744</v>
      </c>
      <c r="AH13" s="287">
        <v>4081.564393885116</v>
      </c>
      <c r="AI13" s="287">
        <v>2209.840172179948</v>
      </c>
      <c r="AJ13" s="287">
        <v>2132.752598996222</v>
      </c>
      <c r="AK13" s="286">
        <v>11723.176879357028</v>
      </c>
      <c r="AL13" s="287">
        <v>4687.210605051696</v>
      </c>
      <c r="AM13" s="287">
        <v>3637.712369609091</v>
      </c>
      <c r="AN13" s="287">
        <v>2255.870947942236</v>
      </c>
      <c r="AO13" s="287">
        <v>3268.8878864842945</v>
      </c>
      <c r="AP13" s="286">
        <v>13849.681809087317</v>
      </c>
      <c r="AQ13" s="1028">
        <v>2500.2727475965003</v>
      </c>
      <c r="AR13" s="1028">
        <v>2531.5542397629247</v>
      </c>
      <c r="AS13" s="1028">
        <v>4949.528560187189</v>
      </c>
      <c r="AT13" s="287">
        <v>3942.8548840088733</v>
      </c>
      <c r="AU13" s="286">
        <v>13924.210431555488</v>
      </c>
      <c r="AV13" s="1028">
        <v>2133.106939368813</v>
      </c>
    </row>
    <row r="14" spans="2:48" s="901" customFormat="1" ht="15">
      <c r="B14" s="906" t="s">
        <v>187</v>
      </c>
      <c r="C14" s="907">
        <v>637.6854792972355</v>
      </c>
      <c r="D14" s="908">
        <v>977.5966450533058</v>
      </c>
      <c r="E14" s="908">
        <v>631.5374115605218</v>
      </c>
      <c r="F14" s="908">
        <v>390.5990283812216</v>
      </c>
      <c r="G14" s="909">
        <v>2637.418564292285</v>
      </c>
      <c r="H14" s="908">
        <v>348.64570409348175</v>
      </c>
      <c r="I14" s="908">
        <v>745.1758994653351</v>
      </c>
      <c r="J14" s="908">
        <v>980.6742082167027</v>
      </c>
      <c r="K14" s="908">
        <v>1005.2787623558836</v>
      </c>
      <c r="L14" s="909">
        <v>3079.774574131403</v>
      </c>
      <c r="M14" s="908">
        <v>950.559550415594</v>
      </c>
      <c r="N14" s="908">
        <v>1531.5473769364726</v>
      </c>
      <c r="O14" s="908">
        <v>1003.5266448977036</v>
      </c>
      <c r="P14" s="908">
        <v>1214.2251715439202</v>
      </c>
      <c r="Q14" s="909">
        <v>4699.85874379369</v>
      </c>
      <c r="R14" s="908">
        <v>992.90727096092</v>
      </c>
      <c r="S14" s="908">
        <v>2446.202844251075</v>
      </c>
      <c r="T14" s="908">
        <v>970.2761324931821</v>
      </c>
      <c r="U14" s="908">
        <v>1061.551027393844</v>
      </c>
      <c r="V14" s="909">
        <v>5470.937275099021</v>
      </c>
      <c r="W14" s="908">
        <v>967.5249419247975</v>
      </c>
      <c r="X14" s="908">
        <v>2010.1101039419955</v>
      </c>
      <c r="Y14" s="908">
        <v>982.5193991348588</v>
      </c>
      <c r="Z14" s="908">
        <v>1151.3494131980383</v>
      </c>
      <c r="AA14" s="909">
        <v>5111.5038581996905</v>
      </c>
      <c r="AB14" s="908">
        <v>815.2456921251937</v>
      </c>
      <c r="AC14" s="908">
        <v>1919.581362479918</v>
      </c>
      <c r="AD14" s="908">
        <v>1093.9121862667207</v>
      </c>
      <c r="AE14" s="908">
        <v>903.0840491602162</v>
      </c>
      <c r="AF14" s="909">
        <v>4731.823290032049</v>
      </c>
      <c r="AG14" s="908">
        <v>1036.2462506434395</v>
      </c>
      <c r="AH14" s="908">
        <v>1108.8860748840852</v>
      </c>
      <c r="AI14" s="908">
        <v>686.9406767805674</v>
      </c>
      <c r="AJ14" s="908">
        <v>-330.3992369676939</v>
      </c>
      <c r="AK14" s="909">
        <v>2501.6737653403984</v>
      </c>
      <c r="AL14" s="1028">
        <v>433.3948982771467</v>
      </c>
      <c r="AM14" s="1028">
        <v>941.2326994284088</v>
      </c>
      <c r="AN14" s="1028">
        <v>383.00300621698307</v>
      </c>
      <c r="AO14" s="1028">
        <v>628.6105682234995</v>
      </c>
      <c r="AP14" s="913">
        <v>2386.241172146038</v>
      </c>
      <c r="AQ14" s="1028">
        <v>425.64546631208145</v>
      </c>
      <c r="AR14" s="1028">
        <v>994.919012483773</v>
      </c>
      <c r="AS14" s="1028">
        <v>423.2915509463578</v>
      </c>
      <c r="AT14" s="908">
        <v>1290.9966726696282</v>
      </c>
      <c r="AU14" s="913">
        <v>3134.8527024118403</v>
      </c>
      <c r="AV14" s="1028">
        <v>474.89427294227244</v>
      </c>
    </row>
    <row r="15" spans="2:48" s="901" customFormat="1" ht="15">
      <c r="B15" s="910" t="s">
        <v>231</v>
      </c>
      <c r="C15" s="911">
        <v>1652.4101543218574</v>
      </c>
      <c r="D15" s="912">
        <v>1812.1930691125901</v>
      </c>
      <c r="E15" s="912">
        <v>1327.7286823113327</v>
      </c>
      <c r="F15" s="912">
        <v>605.8443096014557</v>
      </c>
      <c r="G15" s="913">
        <v>5398.1762153472355</v>
      </c>
      <c r="H15" s="912">
        <v>856.9557467533656</v>
      </c>
      <c r="I15" s="912">
        <v>1199.6995901668106</v>
      </c>
      <c r="J15" s="912">
        <v>1367.8305098984847</v>
      </c>
      <c r="K15" s="912">
        <v>-74.31732968996363</v>
      </c>
      <c r="L15" s="913">
        <v>3350.1685171286977</v>
      </c>
      <c r="M15" s="912">
        <v>2162.9211262914864</v>
      </c>
      <c r="N15" s="912">
        <v>1572.5330091303179</v>
      </c>
      <c r="O15" s="912">
        <v>2772.821220302335</v>
      </c>
      <c r="P15" s="912">
        <v>3439.6212542375715</v>
      </c>
      <c r="Q15" s="913">
        <v>9947.89660996171</v>
      </c>
      <c r="R15" s="912">
        <v>2540.4478252488166</v>
      </c>
      <c r="S15" s="912">
        <v>1786.6998616757603</v>
      </c>
      <c r="T15" s="912">
        <v>2357.148311196715</v>
      </c>
      <c r="U15" s="912">
        <v>2884.1390042331927</v>
      </c>
      <c r="V15" s="913">
        <v>9568.435002354483</v>
      </c>
      <c r="W15" s="912">
        <v>2703.3509862251617</v>
      </c>
      <c r="X15" s="912">
        <v>2004.543010356378</v>
      </c>
      <c r="Y15" s="912">
        <v>3729.9945381250673</v>
      </c>
      <c r="Z15" s="912">
        <v>2660.5299592003803</v>
      </c>
      <c r="AA15" s="913">
        <v>11098.418493906987</v>
      </c>
      <c r="AB15" s="912">
        <v>2974.6818215987223</v>
      </c>
      <c r="AC15" s="912">
        <v>3025.5918353305333</v>
      </c>
      <c r="AD15" s="912">
        <v>2578.940372086597</v>
      </c>
      <c r="AE15" s="912">
        <v>2857.015320402339</v>
      </c>
      <c r="AF15" s="913">
        <v>11436.229349418192</v>
      </c>
      <c r="AG15" s="912">
        <v>2262.7734636523046</v>
      </c>
      <c r="AH15" s="912">
        <v>2972.6783190010306</v>
      </c>
      <c r="AI15" s="912">
        <v>1522.8994953993804</v>
      </c>
      <c r="AJ15" s="912">
        <v>2463.151835963916</v>
      </c>
      <c r="AK15" s="913">
        <v>9221.503114016632</v>
      </c>
      <c r="AL15" s="1028">
        <v>4253.81570677455</v>
      </c>
      <c r="AM15" s="1028">
        <v>2696.4796701806827</v>
      </c>
      <c r="AN15" s="1028">
        <v>1872.867941725253</v>
      </c>
      <c r="AO15" s="1028">
        <v>2640.277318260795</v>
      </c>
      <c r="AP15" s="913">
        <v>11463.440636941279</v>
      </c>
      <c r="AQ15" s="1028">
        <v>2074.6272812844186</v>
      </c>
      <c r="AR15" s="1028">
        <v>1536.6352272791516</v>
      </c>
      <c r="AS15" s="1028">
        <v>4526.237009240831</v>
      </c>
      <c r="AT15" s="912">
        <v>2651.8582113392454</v>
      </c>
      <c r="AU15" s="913">
        <v>10789.357729143647</v>
      </c>
      <c r="AV15" s="1028">
        <v>1658.2126664265404</v>
      </c>
    </row>
    <row r="16" spans="2:48" s="21" customFormat="1" ht="15">
      <c r="B16" s="914" t="s">
        <v>232</v>
      </c>
      <c r="C16" s="915">
        <v>4.4042478491034505</v>
      </c>
      <c r="D16" s="916">
        <v>5.051475845917382</v>
      </c>
      <c r="E16" s="916">
        <v>2.5823142818269966</v>
      </c>
      <c r="F16" s="916">
        <v>8.223672003443003</v>
      </c>
      <c r="G16" s="917">
        <v>20.26170998029083</v>
      </c>
      <c r="H16" s="916">
        <v>2.8764522509352917</v>
      </c>
      <c r="I16" s="916">
        <v>17.160665990935296</v>
      </c>
      <c r="J16" s="916">
        <v>23.771586130935294</v>
      </c>
      <c r="K16" s="916">
        <v>14.331014200935293</v>
      </c>
      <c r="L16" s="917">
        <v>58.13971857374117</v>
      </c>
      <c r="M16" s="916">
        <v>22.807585945993644</v>
      </c>
      <c r="N16" s="916">
        <v>60.79671124388952</v>
      </c>
      <c r="O16" s="916">
        <v>36.30548239882386</v>
      </c>
      <c r="P16" s="916">
        <v>36.13934385685654</v>
      </c>
      <c r="Q16" s="917">
        <v>156.04912344556357</v>
      </c>
      <c r="R16" s="916">
        <v>18.553074334028135</v>
      </c>
      <c r="S16" s="916">
        <v>7.032689208280271</v>
      </c>
      <c r="T16" s="916">
        <v>22.663207877225105</v>
      </c>
      <c r="U16" s="916">
        <v>-22.652529185712744</v>
      </c>
      <c r="V16" s="917">
        <v>25.596442233820767</v>
      </c>
      <c r="W16" s="916">
        <v>39.12995650115781</v>
      </c>
      <c r="X16" s="916">
        <v>59.04323040948353</v>
      </c>
      <c r="Y16" s="916">
        <v>67.5290766045504</v>
      </c>
      <c r="Z16" s="916">
        <v>130.43606100236227</v>
      </c>
      <c r="AA16" s="917">
        <v>296.138324517554</v>
      </c>
      <c r="AB16" s="916">
        <v>34.74558380281638</v>
      </c>
      <c r="AC16" s="916">
        <v>32.33971073885623</v>
      </c>
      <c r="AD16" s="916">
        <v>111.93826200582815</v>
      </c>
      <c r="AE16" s="916">
        <v>22.833794482668477</v>
      </c>
      <c r="AF16" s="917">
        <v>201.85735103016924</v>
      </c>
      <c r="AG16" s="916">
        <v>54.18486018850257</v>
      </c>
      <c r="AH16" s="916">
        <v>66.56318006359314</v>
      </c>
      <c r="AI16" s="916">
        <v>31.250077227453872</v>
      </c>
      <c r="AJ16" s="916">
        <v>59.31945846891427</v>
      </c>
      <c r="AK16" s="917">
        <v>211.31757594846385</v>
      </c>
      <c r="AL16" s="905">
        <v>58.41921825961997</v>
      </c>
      <c r="AM16" s="905">
        <v>71.92920369045319</v>
      </c>
      <c r="AN16" s="905">
        <v>71.83781079020775</v>
      </c>
      <c r="AO16" s="905">
        <v>96.37056874137285</v>
      </c>
      <c r="AP16" s="913">
        <v>298.55680148165374</v>
      </c>
      <c r="AQ16" s="905">
        <v>65.64029218659182</v>
      </c>
      <c r="AR16" s="905">
        <v>61.61353472577473</v>
      </c>
      <c r="AS16" s="905">
        <v>57.09424288275639</v>
      </c>
      <c r="AT16" s="916">
        <v>56.98104349961345</v>
      </c>
      <c r="AU16" s="913">
        <v>241.32911329473637</v>
      </c>
      <c r="AV16" s="905">
        <v>32.35055983444262</v>
      </c>
    </row>
    <row r="17" spans="2:48" s="21" customFormat="1" ht="15">
      <c r="B17" s="918" t="s">
        <v>233</v>
      </c>
      <c r="C17" s="915">
        <v>411.99123245962267</v>
      </c>
      <c r="D17" s="916">
        <v>1001.4429844895087</v>
      </c>
      <c r="E17" s="916">
        <v>728.1135392814051</v>
      </c>
      <c r="F17" s="916">
        <v>872.4779293152161</v>
      </c>
      <c r="G17" s="917">
        <v>3014.025685545753</v>
      </c>
      <c r="H17" s="916">
        <v>593.7587787670407</v>
      </c>
      <c r="I17" s="916">
        <v>307.36929781758926</v>
      </c>
      <c r="J17" s="916">
        <v>591.8849158530535</v>
      </c>
      <c r="K17" s="916">
        <v>345.47105492411</v>
      </c>
      <c r="L17" s="917">
        <v>1838.4840473617933</v>
      </c>
      <c r="M17" s="916">
        <v>601.7772166348145</v>
      </c>
      <c r="N17" s="916">
        <v>654.0480303694915</v>
      </c>
      <c r="O17" s="916">
        <v>451.8614798451465</v>
      </c>
      <c r="P17" s="916">
        <v>772.1838966282219</v>
      </c>
      <c r="Q17" s="917">
        <v>2479.8706234776746</v>
      </c>
      <c r="R17" s="916">
        <v>407.53343571986323</v>
      </c>
      <c r="S17" s="916">
        <v>930.8195351449331</v>
      </c>
      <c r="T17" s="916">
        <v>693.7632340736471</v>
      </c>
      <c r="U17" s="916">
        <v>441.5910180928272</v>
      </c>
      <c r="V17" s="917">
        <v>2473.7072230312706</v>
      </c>
      <c r="W17" s="916">
        <v>825.0698147301794</v>
      </c>
      <c r="X17" s="916">
        <v>879.2370658481926</v>
      </c>
      <c r="Y17" s="916">
        <v>681.5264901842722</v>
      </c>
      <c r="Z17" s="916">
        <v>591.4338114445037</v>
      </c>
      <c r="AA17" s="917">
        <v>2977.267182207148</v>
      </c>
      <c r="AB17" s="916">
        <v>794.0501171677158</v>
      </c>
      <c r="AC17" s="916">
        <v>639.8418698770317</v>
      </c>
      <c r="AD17" s="916">
        <v>134.8731088464969</v>
      </c>
      <c r="AE17" s="916">
        <v>13.291410721957071</v>
      </c>
      <c r="AF17" s="917">
        <v>1582.0565066132017</v>
      </c>
      <c r="AG17" s="916">
        <v>529.3295172719849</v>
      </c>
      <c r="AH17" s="916">
        <v>294.4410127330922</v>
      </c>
      <c r="AI17" s="916">
        <v>-82.64525830646477</v>
      </c>
      <c r="AJ17" s="916">
        <v>-103.43739532352912</v>
      </c>
      <c r="AK17" s="917">
        <v>637.6878763750832</v>
      </c>
      <c r="AL17" s="905">
        <v>6.137974996220805</v>
      </c>
      <c r="AM17" s="905">
        <v>11.132554530648946</v>
      </c>
      <c r="AN17" s="905">
        <v>-8.623876664394075</v>
      </c>
      <c r="AO17" s="905">
        <v>-133.9442059732811</v>
      </c>
      <c r="AP17" s="913">
        <v>-125.29755311080542</v>
      </c>
      <c r="AQ17" s="905">
        <v>75.93021946452414</v>
      </c>
      <c r="AR17" s="905">
        <v>365.9556292724023</v>
      </c>
      <c r="AS17" s="905">
        <v>180.4700823982818</v>
      </c>
      <c r="AT17" s="916">
        <v>330.91904580506974</v>
      </c>
      <c r="AU17" s="913">
        <v>953.2749769402781</v>
      </c>
      <c r="AV17" s="905">
        <v>388.58749384282</v>
      </c>
    </row>
    <row r="18" spans="2:48" s="21" customFormat="1" ht="15">
      <c r="B18" s="918" t="s">
        <v>574</v>
      </c>
      <c r="C18" s="915">
        <v>521.9330841710241</v>
      </c>
      <c r="D18" s="916">
        <v>237.16072183514015</v>
      </c>
      <c r="E18" s="916">
        <v>297.9963439593415</v>
      </c>
      <c r="F18" s="916">
        <v>307.14204787402133</v>
      </c>
      <c r="G18" s="917">
        <v>1364.232197839527</v>
      </c>
      <c r="H18" s="916">
        <v>120.55970692007517</v>
      </c>
      <c r="I18" s="916">
        <v>288.77754646670166</v>
      </c>
      <c r="J18" s="916">
        <v>185.47236187951876</v>
      </c>
      <c r="K18" s="916">
        <v>-385.0176987101575</v>
      </c>
      <c r="L18" s="917">
        <v>209.79191655613812</v>
      </c>
      <c r="M18" s="916">
        <v>363.8760949894932</v>
      </c>
      <c r="N18" s="916">
        <v>189.90240212696446</v>
      </c>
      <c r="O18" s="916">
        <v>414.3189572019338</v>
      </c>
      <c r="P18" s="916">
        <v>245.91844519182638</v>
      </c>
      <c r="Q18" s="917">
        <v>1214.0158995102179</v>
      </c>
      <c r="R18" s="916">
        <v>448.4671938799758</v>
      </c>
      <c r="S18" s="916">
        <v>131.95937004077942</v>
      </c>
      <c r="T18" s="916">
        <v>587.956281691191</v>
      </c>
      <c r="U18" s="916">
        <v>816.9102785735416</v>
      </c>
      <c r="V18" s="917">
        <v>1985.293124185488</v>
      </c>
      <c r="W18" s="916">
        <v>445.3722633428928</v>
      </c>
      <c r="X18" s="916">
        <v>210.86444406845266</v>
      </c>
      <c r="Y18" s="916">
        <v>1158.3576655501067</v>
      </c>
      <c r="Z18" s="916">
        <v>666.7668812763202</v>
      </c>
      <c r="AA18" s="917">
        <v>2481.3612542377723</v>
      </c>
      <c r="AB18" s="916">
        <v>671.7483220513668</v>
      </c>
      <c r="AC18" s="916">
        <v>692.3530089109781</v>
      </c>
      <c r="AD18" s="916">
        <v>822.956897213384</v>
      </c>
      <c r="AE18" s="916">
        <v>780.0494058968397</v>
      </c>
      <c r="AF18" s="917">
        <v>2967.1076340725685</v>
      </c>
      <c r="AG18" s="916">
        <v>812.4945589246261</v>
      </c>
      <c r="AH18" s="916">
        <v>744.775191350325</v>
      </c>
      <c r="AI18" s="916">
        <v>563.7259561315741</v>
      </c>
      <c r="AJ18" s="916">
        <v>540.4565819886252</v>
      </c>
      <c r="AK18" s="917">
        <v>2661.4522883951504</v>
      </c>
      <c r="AL18" s="905">
        <v>397.4137829735273</v>
      </c>
      <c r="AM18" s="905">
        <v>551.7303949353446</v>
      </c>
      <c r="AN18" s="905">
        <v>534.6332065706206</v>
      </c>
      <c r="AO18" s="905">
        <v>355.00435694652924</v>
      </c>
      <c r="AP18" s="913">
        <v>1838.7817414260217</v>
      </c>
      <c r="AQ18" s="905">
        <v>871.5493379506647</v>
      </c>
      <c r="AR18" s="905">
        <v>1019.2918726575878</v>
      </c>
      <c r="AS18" s="905">
        <v>381.6565008218332</v>
      </c>
      <c r="AT18" s="916">
        <v>250.20229329278277</v>
      </c>
      <c r="AU18" s="913">
        <v>2522.7000047228685</v>
      </c>
      <c r="AV18" s="905">
        <v>170.7299798081924</v>
      </c>
    </row>
    <row r="19" spans="2:48" s="21" customFormat="1" ht="15">
      <c r="B19" s="918" t="s">
        <v>234</v>
      </c>
      <c r="C19" s="915">
        <v>39.77208834272992</v>
      </c>
      <c r="D19" s="916">
        <v>31.08342407857286</v>
      </c>
      <c r="E19" s="916">
        <v>61.62868053439328</v>
      </c>
      <c r="F19" s="916">
        <v>-1124.0199217320542</v>
      </c>
      <c r="G19" s="917">
        <v>-991.5357287763582</v>
      </c>
      <c r="H19" s="916">
        <v>27.90825519050001</v>
      </c>
      <c r="I19" s="916">
        <v>-135.8067420395</v>
      </c>
      <c r="J19" s="916">
        <v>65.5879396705</v>
      </c>
      <c r="K19" s="916">
        <v>84.81918968049997</v>
      </c>
      <c r="L19" s="917">
        <v>42.508642502</v>
      </c>
      <c r="M19" s="916">
        <v>109.46724695000033</v>
      </c>
      <c r="N19" s="916">
        <v>136.6382004089626</v>
      </c>
      <c r="O19" s="916">
        <v>57.645396489057326</v>
      </c>
      <c r="P19" s="916">
        <v>77.0272511681148</v>
      </c>
      <c r="Q19" s="917">
        <v>380.778095016135</v>
      </c>
      <c r="R19" s="916">
        <v>311.28902368553304</v>
      </c>
      <c r="S19" s="916">
        <v>84.41841583382242</v>
      </c>
      <c r="T19" s="916">
        <v>151.08565486835502</v>
      </c>
      <c r="U19" s="916">
        <v>125.51483392223254</v>
      </c>
      <c r="V19" s="917">
        <v>672.3079283099431</v>
      </c>
      <c r="W19" s="916">
        <v>45.33954303352388</v>
      </c>
      <c r="X19" s="916">
        <v>116.65092354041916</v>
      </c>
      <c r="Y19" s="916">
        <v>107.06409092122259</v>
      </c>
      <c r="Z19" s="916">
        <v>44.55548013970713</v>
      </c>
      <c r="AA19" s="917">
        <v>313.61003763487275</v>
      </c>
      <c r="AB19" s="916">
        <v>36.04679123628891</v>
      </c>
      <c r="AC19" s="916">
        <v>137.32986133588818</v>
      </c>
      <c r="AD19" s="916">
        <v>193.77159413369515</v>
      </c>
      <c r="AE19" s="916">
        <v>96.10436490945166</v>
      </c>
      <c r="AF19" s="917">
        <v>463.2526116153239</v>
      </c>
      <c r="AG19" s="916">
        <v>47.14322750733934</v>
      </c>
      <c r="AH19" s="916">
        <v>49.96761905303583</v>
      </c>
      <c r="AI19" s="916">
        <v>52.32055888390692</v>
      </c>
      <c r="AJ19" s="916">
        <v>124.87065858209357</v>
      </c>
      <c r="AK19" s="917">
        <v>274.30206402637566</v>
      </c>
      <c r="AL19" s="905">
        <v>2413.646585157014</v>
      </c>
      <c r="AM19" s="905">
        <v>556.1809700889464</v>
      </c>
      <c r="AN19" s="905">
        <v>529.70843070756</v>
      </c>
      <c r="AO19" s="905">
        <v>120.23548891207975</v>
      </c>
      <c r="AP19" s="913">
        <v>3619.771474865601</v>
      </c>
      <c r="AQ19" s="905">
        <v>122.55411849387406</v>
      </c>
      <c r="AR19" s="905">
        <v>188.45441406863551</v>
      </c>
      <c r="AS19" s="905">
        <v>119.94207013065018</v>
      </c>
      <c r="AT19" s="916">
        <v>42.83626679171732</v>
      </c>
      <c r="AU19" s="913">
        <v>473.78686948487706</v>
      </c>
      <c r="AV19" s="905">
        <v>-219.41156126625145</v>
      </c>
    </row>
    <row r="20" spans="2:48" s="21" customFormat="1" ht="15">
      <c r="B20" s="919" t="s">
        <v>235</v>
      </c>
      <c r="C20" s="915">
        <v>52.18562913076167</v>
      </c>
      <c r="D20" s="916">
        <v>53.87763310424316</v>
      </c>
      <c r="E20" s="916">
        <v>70.37056303412086</v>
      </c>
      <c r="F20" s="916">
        <v>97.03553304496648</v>
      </c>
      <c r="G20" s="917">
        <v>273.4693583140922</v>
      </c>
      <c r="H20" s="916">
        <v>63.39980979005694</v>
      </c>
      <c r="I20" s="916">
        <v>59.846896476913656</v>
      </c>
      <c r="J20" s="916">
        <v>88.10043627124529</v>
      </c>
      <c r="K20" s="916">
        <v>90.50040088547739</v>
      </c>
      <c r="L20" s="917">
        <v>301.84754342369325</v>
      </c>
      <c r="M20" s="916">
        <v>118.91151692028161</v>
      </c>
      <c r="N20" s="916">
        <v>116.34208718910274</v>
      </c>
      <c r="O20" s="916">
        <v>121.14628986717976</v>
      </c>
      <c r="P20" s="916">
        <v>87.98994228491924</v>
      </c>
      <c r="Q20" s="917">
        <v>444.3898362614833</v>
      </c>
      <c r="R20" s="916">
        <v>154.44074908542018</v>
      </c>
      <c r="S20" s="916">
        <v>62.632946882516066</v>
      </c>
      <c r="T20" s="916">
        <v>86.68609758470792</v>
      </c>
      <c r="U20" s="916">
        <v>97.71656680071695</v>
      </c>
      <c r="V20" s="917">
        <v>401.4763603533611</v>
      </c>
      <c r="W20" s="916">
        <v>25.469711192262473</v>
      </c>
      <c r="X20" s="916">
        <v>65.14233467904589</v>
      </c>
      <c r="Y20" s="916">
        <v>146.08218885612126</v>
      </c>
      <c r="Z20" s="916">
        <v>116.83801212419668</v>
      </c>
      <c r="AA20" s="917">
        <v>353.5322468516263</v>
      </c>
      <c r="AB20" s="916">
        <v>134.65140601751716</v>
      </c>
      <c r="AC20" s="916">
        <v>153.0150370235151</v>
      </c>
      <c r="AD20" s="916">
        <v>178.35721826218867</v>
      </c>
      <c r="AE20" s="916">
        <v>181.80080382685082</v>
      </c>
      <c r="AF20" s="917">
        <v>647.8244651300718</v>
      </c>
      <c r="AG20" s="916">
        <v>68.51518352474744</v>
      </c>
      <c r="AH20" s="916">
        <v>217.81054970338994</v>
      </c>
      <c r="AI20" s="916">
        <v>200.98337271749685</v>
      </c>
      <c r="AJ20" s="916">
        <v>205.59305688921094</v>
      </c>
      <c r="AK20" s="917">
        <v>692.9021628348452</v>
      </c>
      <c r="AL20" s="905">
        <v>133.45987531392996</v>
      </c>
      <c r="AM20" s="905">
        <v>167.48914017721188</v>
      </c>
      <c r="AN20" s="905">
        <v>166.095423557415</v>
      </c>
      <c r="AO20" s="905">
        <v>152.85838449363897</v>
      </c>
      <c r="AP20" s="913">
        <v>619.9028235421957</v>
      </c>
      <c r="AQ20" s="905">
        <v>157.65990144304084</v>
      </c>
      <c r="AR20" s="905">
        <v>-115.48387744300601</v>
      </c>
      <c r="AS20" s="905">
        <v>177.11698445468215</v>
      </c>
      <c r="AT20" s="916">
        <v>204.31456427538376</v>
      </c>
      <c r="AU20" s="913">
        <v>423.60757273010074</v>
      </c>
      <c r="AV20" s="905">
        <v>201.54952514050325</v>
      </c>
    </row>
    <row r="21" spans="2:48" s="21" customFormat="1" ht="15">
      <c r="B21" s="919" t="s">
        <v>236</v>
      </c>
      <c r="C21" s="915">
        <v>60.688675260821704</v>
      </c>
      <c r="D21" s="916">
        <v>149.73697855981356</v>
      </c>
      <c r="E21" s="916">
        <v>134.4052487193326</v>
      </c>
      <c r="F21" s="916">
        <v>233.5828469770115</v>
      </c>
      <c r="G21" s="917">
        <v>578.4137495169794</v>
      </c>
      <c r="H21" s="916">
        <v>10.710455755635234</v>
      </c>
      <c r="I21" s="916">
        <v>77.87374560650107</v>
      </c>
      <c r="J21" s="916">
        <v>97.76076036498226</v>
      </c>
      <c r="K21" s="916">
        <v>34.93048298375695</v>
      </c>
      <c r="L21" s="917">
        <v>221.27544471087552</v>
      </c>
      <c r="M21" s="916">
        <v>308.4955932886629</v>
      </c>
      <c r="N21" s="916">
        <v>288.7727152352971</v>
      </c>
      <c r="O21" s="916">
        <v>1118.4753170571532</v>
      </c>
      <c r="P21" s="916">
        <v>830.3200099111408</v>
      </c>
      <c r="Q21" s="917">
        <v>2546.063635492254</v>
      </c>
      <c r="R21" s="916">
        <v>550.3862039795865</v>
      </c>
      <c r="S21" s="916">
        <v>240.18203594185513</v>
      </c>
      <c r="T21" s="916">
        <v>293.0228296062054</v>
      </c>
      <c r="U21" s="916">
        <v>255.2228827544159</v>
      </c>
      <c r="V21" s="917">
        <v>1338.813952282063</v>
      </c>
      <c r="W21" s="916">
        <v>504.2747155282272</v>
      </c>
      <c r="X21" s="916">
        <v>213.53341655851688</v>
      </c>
      <c r="Y21" s="916">
        <v>252.32488447825617</v>
      </c>
      <c r="Z21" s="916">
        <v>390.8075346912289</v>
      </c>
      <c r="AA21" s="917">
        <v>1360.9405512562291</v>
      </c>
      <c r="AB21" s="916">
        <v>140.43718252415755</v>
      </c>
      <c r="AC21" s="916">
        <v>279.667766848617</v>
      </c>
      <c r="AD21" s="916">
        <v>278.5663669348231</v>
      </c>
      <c r="AE21" s="916">
        <v>108.63050682163085</v>
      </c>
      <c r="AF21" s="917">
        <v>807.3018231292285</v>
      </c>
      <c r="AG21" s="916">
        <v>539.9213163152665</v>
      </c>
      <c r="AH21" s="916">
        <v>460.0928950546348</v>
      </c>
      <c r="AI21" s="916">
        <v>354.70594826567503</v>
      </c>
      <c r="AJ21" s="916">
        <v>317.4097139193394</v>
      </c>
      <c r="AK21" s="917">
        <v>1672.1298735549158</v>
      </c>
      <c r="AL21" s="905">
        <v>139.15233510117756</v>
      </c>
      <c r="AM21" s="905">
        <v>237.9985251135821</v>
      </c>
      <c r="AN21" s="905">
        <v>70.6296351988114</v>
      </c>
      <c r="AO21" s="905">
        <v>454.727457118229</v>
      </c>
      <c r="AP21" s="913">
        <v>902.5079525318</v>
      </c>
      <c r="AQ21" s="905">
        <v>195.1332171665853</v>
      </c>
      <c r="AR21" s="905">
        <v>196.31455009641064</v>
      </c>
      <c r="AS21" s="905">
        <v>198.16843330935666</v>
      </c>
      <c r="AT21" s="916">
        <v>388.93512621331365</v>
      </c>
      <c r="AU21" s="913">
        <v>978.5513267856663</v>
      </c>
      <c r="AV21" s="905">
        <v>297.41947858643925</v>
      </c>
    </row>
    <row r="22" spans="2:48" s="21" customFormat="1" ht="15">
      <c r="B22" s="918" t="s">
        <v>241</v>
      </c>
      <c r="C22" s="915">
        <v>180.43856363022294</v>
      </c>
      <c r="D22" s="916">
        <v>154.8656087607095</v>
      </c>
      <c r="E22" s="916">
        <v>59.331405867426895</v>
      </c>
      <c r="F22" s="916">
        <v>-54.14212903027795</v>
      </c>
      <c r="G22" s="917">
        <v>340.4934492280814</v>
      </c>
      <c r="H22" s="916">
        <v>57.32482184959132</v>
      </c>
      <c r="I22" s="916">
        <v>96.71866158325776</v>
      </c>
      <c r="J22" s="916">
        <v>25.071095919968254</v>
      </c>
      <c r="K22" s="916">
        <v>-535.1780987146805</v>
      </c>
      <c r="L22" s="917">
        <v>-356.0635193618631</v>
      </c>
      <c r="M22" s="916">
        <v>653.6244783651513</v>
      </c>
      <c r="N22" s="916">
        <v>289.1036725100663</v>
      </c>
      <c r="O22" s="916">
        <v>379.2644660226146</v>
      </c>
      <c r="P22" s="916">
        <v>437.8540881813401</v>
      </c>
      <c r="Q22" s="917">
        <v>1759.8467050791724</v>
      </c>
      <c r="R22" s="916">
        <v>528.9677810923788</v>
      </c>
      <c r="S22" s="916">
        <v>122.63675967752889</v>
      </c>
      <c r="T22" s="916">
        <v>25.260736675403848</v>
      </c>
      <c r="U22" s="916">
        <v>568.1725384042198</v>
      </c>
      <c r="V22" s="917">
        <v>1245.0378158495314</v>
      </c>
      <c r="W22" s="916">
        <v>311.68447603888774</v>
      </c>
      <c r="X22" s="916">
        <v>314.6283131468645</v>
      </c>
      <c r="Y22" s="916">
        <v>546.6829347173457</v>
      </c>
      <c r="Z22" s="916">
        <v>212.75788581635544</v>
      </c>
      <c r="AA22" s="917">
        <v>1385.7536097194534</v>
      </c>
      <c r="AB22" s="916">
        <v>545.5462530299155</v>
      </c>
      <c r="AC22" s="916">
        <v>423.41740554521243</v>
      </c>
      <c r="AD22" s="916">
        <v>442.5033891225024</v>
      </c>
      <c r="AE22" s="916">
        <v>700.51018796513</v>
      </c>
      <c r="AF22" s="917">
        <v>2111.97723566276</v>
      </c>
      <c r="AG22" s="916">
        <v>-297.5975319402639</v>
      </c>
      <c r="AH22" s="916">
        <v>281.29610938991806</v>
      </c>
      <c r="AI22" s="916">
        <v>203.42975019170933</v>
      </c>
      <c r="AJ22" s="916">
        <v>559.8185985030507</v>
      </c>
      <c r="AK22" s="917">
        <v>746.9469261444142</v>
      </c>
      <c r="AL22" s="905">
        <v>673.6897932221184</v>
      </c>
      <c r="AM22" s="905">
        <v>353.2954241904978</v>
      </c>
      <c r="AN22" s="905">
        <v>72.86515540438643</v>
      </c>
      <c r="AO22" s="905">
        <v>395.39355662355916</v>
      </c>
      <c r="AP22" s="913">
        <v>1495.2439294405617</v>
      </c>
      <c r="AQ22" s="905">
        <v>121.50196606121482</v>
      </c>
      <c r="AR22" s="905">
        <v>-252.65278200040763</v>
      </c>
      <c r="AS22" s="905">
        <v>2816.7801327389916</v>
      </c>
      <c r="AT22" s="916">
        <v>450.6276437788894</v>
      </c>
      <c r="AU22" s="913">
        <v>3136.256960578688</v>
      </c>
      <c r="AV22" s="905">
        <v>284.2723422611431</v>
      </c>
    </row>
    <row r="23" spans="2:48" s="21" customFormat="1" ht="15">
      <c r="B23" s="918" t="s">
        <v>237</v>
      </c>
      <c r="C23" s="915">
        <v>367.0627417231836</v>
      </c>
      <c r="D23" s="916">
        <v>163.75603549493556</v>
      </c>
      <c r="E23" s="916">
        <v>-67.26333202638125</v>
      </c>
      <c r="F23" s="916">
        <v>247.23005672398386</v>
      </c>
      <c r="G23" s="917">
        <v>710.7855019157219</v>
      </c>
      <c r="H23" s="916">
        <v>-31.24991230078001</v>
      </c>
      <c r="I23" s="916">
        <v>453.38920816934916</v>
      </c>
      <c r="J23" s="916">
        <v>264.35505117675734</v>
      </c>
      <c r="K23" s="916">
        <v>229.69386133436143</v>
      </c>
      <c r="L23" s="917">
        <v>916.1882083796879</v>
      </c>
      <c r="M23" s="916">
        <v>-10.258704366543785</v>
      </c>
      <c r="N23" s="916">
        <v>-90.06447569255458</v>
      </c>
      <c r="O23" s="916">
        <v>291.7933562861269</v>
      </c>
      <c r="P23" s="916">
        <v>968.5097546555738</v>
      </c>
      <c r="Q23" s="917">
        <v>1159.9799308826023</v>
      </c>
      <c r="R23" s="916">
        <v>20.21531071869299</v>
      </c>
      <c r="S23" s="916">
        <v>142.40903392029287</v>
      </c>
      <c r="T23" s="916">
        <v>400.05887291964075</v>
      </c>
      <c r="U23" s="916">
        <v>514.6661251069739</v>
      </c>
      <c r="V23" s="917">
        <v>1077.3493426656005</v>
      </c>
      <c r="W23" s="916">
        <v>430.76706056563285</v>
      </c>
      <c r="X23" s="916">
        <v>46.20949746384565</v>
      </c>
      <c r="Y23" s="916">
        <v>672.3603223037217</v>
      </c>
      <c r="Z23" s="916">
        <v>456.2337500144114</v>
      </c>
      <c r="AA23" s="917">
        <v>1605.5706303476113</v>
      </c>
      <c r="AB23" s="916">
        <v>555.2309336867418</v>
      </c>
      <c r="AC23" s="916">
        <v>591.2731335824535</v>
      </c>
      <c r="AD23" s="916">
        <v>464.5489300066562</v>
      </c>
      <c r="AE23" s="916">
        <v>867.2821737916385</v>
      </c>
      <c r="AF23" s="917">
        <v>2478.3351710674897</v>
      </c>
      <c r="AG23" s="916">
        <v>436.0904487799856</v>
      </c>
      <c r="AH23" s="916">
        <v>782.8155126958543</v>
      </c>
      <c r="AI23" s="916">
        <v>154.6543343763443</v>
      </c>
      <c r="AJ23" s="916">
        <v>722.4152134024877</v>
      </c>
      <c r="AK23" s="917">
        <v>2095.9755092546716</v>
      </c>
      <c r="AL23" s="905">
        <v>343.84484411772434</v>
      </c>
      <c r="AM23" s="905">
        <v>631.4056795102816</v>
      </c>
      <c r="AN23" s="905">
        <v>416.89820360657023</v>
      </c>
      <c r="AO23" s="905">
        <v>1068.7013631101308</v>
      </c>
      <c r="AP23" s="913">
        <v>2460.850090344707</v>
      </c>
      <c r="AQ23" s="905">
        <v>401.2778642175117</v>
      </c>
      <c r="AR23" s="905">
        <v>-88.6409761881032</v>
      </c>
      <c r="AS23" s="905">
        <v>522.6685795932842</v>
      </c>
      <c r="AT23" s="916">
        <v>826.8898835868556</v>
      </c>
      <c r="AU23" s="913">
        <v>1662.1953512095483</v>
      </c>
      <c r="AV23" s="905">
        <v>393.3522798542647</v>
      </c>
    </row>
    <row r="24" spans="2:48" s="21" customFormat="1" ht="15.75" thickBot="1">
      <c r="B24" s="920" t="s">
        <v>238</v>
      </c>
      <c r="C24" s="921">
        <v>13.93389175438741</v>
      </c>
      <c r="D24" s="922">
        <v>15.21820694374928</v>
      </c>
      <c r="E24" s="922">
        <v>40.563918659866914</v>
      </c>
      <c r="F24" s="922">
        <v>18.314274425145488</v>
      </c>
      <c r="G24" s="923">
        <v>88.03029178314908</v>
      </c>
      <c r="H24" s="922">
        <v>11.667378530311042</v>
      </c>
      <c r="I24" s="922">
        <v>34.37031009506299</v>
      </c>
      <c r="J24" s="922">
        <v>25.826362631524376</v>
      </c>
      <c r="K24" s="922">
        <v>46.132463725733366</v>
      </c>
      <c r="L24" s="923">
        <v>117.99651498263177</v>
      </c>
      <c r="M24" s="922">
        <v>-5.779902436367263</v>
      </c>
      <c r="N24" s="922">
        <v>-73.00633426090185</v>
      </c>
      <c r="O24" s="922">
        <v>-97.98952486570143</v>
      </c>
      <c r="P24" s="922">
        <v>-16.321477640422223</v>
      </c>
      <c r="Q24" s="923">
        <v>-193.09723920339277</v>
      </c>
      <c r="R24" s="922">
        <v>100.59505275333814</v>
      </c>
      <c r="S24" s="922">
        <v>64.60907502575213</v>
      </c>
      <c r="T24" s="922">
        <v>96.65139590033878</v>
      </c>
      <c r="U24" s="922">
        <v>86.99728976397716</v>
      </c>
      <c r="V24" s="923">
        <v>348.8528134434062</v>
      </c>
      <c r="W24" s="922">
        <v>76.24344529239781</v>
      </c>
      <c r="X24" s="922">
        <v>99.23378464155715</v>
      </c>
      <c r="Y24" s="922">
        <v>98.06688450947068</v>
      </c>
      <c r="Z24" s="922">
        <v>50.70054269129473</v>
      </c>
      <c r="AA24" s="923">
        <v>324.2446571347204</v>
      </c>
      <c r="AB24" s="922">
        <v>62.2252320822015</v>
      </c>
      <c r="AC24" s="922">
        <v>76.35404146798093</v>
      </c>
      <c r="AD24" s="922">
        <v>-48.575394438977625</v>
      </c>
      <c r="AE24" s="922">
        <v>86.51267198617178</v>
      </c>
      <c r="AF24" s="923">
        <v>176.5165510973766</v>
      </c>
      <c r="AG24" s="924">
        <v>72.69188308011658</v>
      </c>
      <c r="AH24" s="924">
        <v>74.91624895718758</v>
      </c>
      <c r="AI24" s="924">
        <v>44.47475591168482</v>
      </c>
      <c r="AJ24" s="924">
        <v>36.70594953372299</v>
      </c>
      <c r="AK24" s="925">
        <v>228.78883748271195</v>
      </c>
      <c r="AL24" s="905">
        <v>88.05129763321787</v>
      </c>
      <c r="AM24" s="905">
        <v>115.31777794371621</v>
      </c>
      <c r="AN24" s="905">
        <v>18.823952554075646</v>
      </c>
      <c r="AO24" s="905">
        <v>130.93034828853618</v>
      </c>
      <c r="AP24" s="913">
        <v>353.12337641954593</v>
      </c>
      <c r="AQ24" s="905">
        <v>63.38036430041106</v>
      </c>
      <c r="AR24" s="905">
        <v>161.78286208985745</v>
      </c>
      <c r="AS24" s="905">
        <v>72.33998291099451</v>
      </c>
      <c r="AT24" s="924">
        <v>100.1523440956194</v>
      </c>
      <c r="AU24" s="913">
        <v>397.65555339688245</v>
      </c>
      <c r="AV24" s="905">
        <v>109.3625683649867</v>
      </c>
    </row>
    <row r="25" s="21" customFormat="1" ht="15">
      <c r="G25" s="288"/>
    </row>
    <row r="26" s="21" customFormat="1" ht="15"/>
    <row r="27" s="21" customFormat="1" ht="15.75" thickBot="1">
      <c r="B27" s="289" t="s">
        <v>258</v>
      </c>
    </row>
    <row r="28" spans="2:52" s="21" customFormat="1" ht="14.25" customHeight="1">
      <c r="B28" s="1450" t="s">
        <v>599</v>
      </c>
      <c r="C28" s="1450" t="s">
        <v>300</v>
      </c>
      <c r="D28" s="1450" t="s">
        <v>301</v>
      </c>
      <c r="E28" s="1450" t="s">
        <v>302</v>
      </c>
      <c r="F28" s="1450" t="s">
        <v>303</v>
      </c>
      <c r="G28" s="1450" t="s">
        <v>366</v>
      </c>
      <c r="H28" s="1450" t="s">
        <v>385</v>
      </c>
      <c r="I28" s="1450" t="s">
        <v>386</v>
      </c>
      <c r="J28" s="1450" t="s">
        <v>387</v>
      </c>
      <c r="K28" s="1450" t="s">
        <v>390</v>
      </c>
      <c r="L28" s="1450" t="s">
        <v>406</v>
      </c>
      <c r="M28" s="1450" t="s">
        <v>415</v>
      </c>
      <c r="N28" s="1450" t="s">
        <v>416</v>
      </c>
      <c r="O28" s="1450" t="s">
        <v>417</v>
      </c>
      <c r="P28" s="1450" t="s">
        <v>418</v>
      </c>
      <c r="Q28" s="1450" t="s">
        <v>452</v>
      </c>
      <c r="R28" s="1450" t="s">
        <v>454</v>
      </c>
      <c r="S28" s="1450" t="s">
        <v>457</v>
      </c>
      <c r="T28" s="1450" t="s">
        <v>458</v>
      </c>
      <c r="U28" s="1450" t="s">
        <v>467</v>
      </c>
      <c r="V28" s="1450" t="s">
        <v>472</v>
      </c>
      <c r="W28" s="1450" t="s">
        <v>468</v>
      </c>
      <c r="X28" s="1450" t="s">
        <v>469</v>
      </c>
      <c r="Y28" s="1450" t="s">
        <v>470</v>
      </c>
      <c r="Z28" s="1450" t="s">
        <v>471</v>
      </c>
      <c r="AA28" s="1450" t="s">
        <v>481</v>
      </c>
      <c r="AB28" s="1450" t="s">
        <v>477</v>
      </c>
      <c r="AC28" s="1450" t="s">
        <v>478</v>
      </c>
      <c r="AD28" s="1450" t="s">
        <v>479</v>
      </c>
      <c r="AE28" s="1450" t="s">
        <v>480</v>
      </c>
      <c r="AF28" s="1450" t="s">
        <v>512</v>
      </c>
      <c r="AG28" s="1450" t="s">
        <v>530</v>
      </c>
      <c r="AH28" s="1450" t="s">
        <v>531</v>
      </c>
      <c r="AI28" s="1450" t="s">
        <v>532</v>
      </c>
      <c r="AJ28" s="1450" t="s">
        <v>533</v>
      </c>
      <c r="AK28" s="1450" t="s">
        <v>613</v>
      </c>
      <c r="AL28" s="1450" t="s">
        <v>601</v>
      </c>
      <c r="AM28" s="1450" t="s">
        <v>602</v>
      </c>
      <c r="AN28" s="1450" t="s">
        <v>603</v>
      </c>
      <c r="AO28" s="1450" t="s">
        <v>604</v>
      </c>
      <c r="AP28" s="1450" t="s">
        <v>890</v>
      </c>
      <c r="AQ28" s="1452" t="s">
        <v>651</v>
      </c>
      <c r="AR28" s="1450" t="s">
        <v>652</v>
      </c>
      <c r="AS28" s="1454" t="s">
        <v>653</v>
      </c>
      <c r="AT28" s="1450" t="s">
        <v>888</v>
      </c>
      <c r="AU28" s="1450" t="s">
        <v>889</v>
      </c>
      <c r="AV28" s="1450" t="s">
        <v>910</v>
      </c>
      <c r="AW28" s="1450" t="s">
        <v>911</v>
      </c>
      <c r="AX28" s="1450" t="s">
        <v>912</v>
      </c>
      <c r="AY28" s="1450" t="s">
        <v>899</v>
      </c>
      <c r="AZ28" s="1448" t="s">
        <v>913</v>
      </c>
    </row>
    <row r="29" spans="2:52" s="21" customFormat="1" ht="15" customHeight="1" thickBot="1">
      <c r="B29" s="1451"/>
      <c r="C29" s="1456"/>
      <c r="D29" s="1456"/>
      <c r="E29" s="1456"/>
      <c r="F29" s="1456"/>
      <c r="G29" s="1456"/>
      <c r="H29" s="1456"/>
      <c r="I29" s="1456"/>
      <c r="J29" s="1456"/>
      <c r="K29" s="1456"/>
      <c r="L29" s="1456"/>
      <c r="M29" s="1456"/>
      <c r="N29" s="1456"/>
      <c r="O29" s="1451"/>
      <c r="P29" s="1451"/>
      <c r="Q29" s="1451"/>
      <c r="R29" s="1451"/>
      <c r="S29" s="1451"/>
      <c r="T29" s="1451"/>
      <c r="U29" s="1451"/>
      <c r="V29" s="1451"/>
      <c r="W29" s="1451"/>
      <c r="X29" s="1451"/>
      <c r="Y29" s="1451"/>
      <c r="Z29" s="1451"/>
      <c r="AA29" s="1451"/>
      <c r="AB29" s="1451"/>
      <c r="AC29" s="1456"/>
      <c r="AD29" s="1456"/>
      <c r="AE29" s="1456"/>
      <c r="AF29" s="1456"/>
      <c r="AG29" s="1456"/>
      <c r="AH29" s="1456"/>
      <c r="AI29" s="1456"/>
      <c r="AJ29" s="1456"/>
      <c r="AK29" s="1456"/>
      <c r="AL29" s="1456"/>
      <c r="AM29" s="1456"/>
      <c r="AN29" s="1456"/>
      <c r="AO29" s="1456"/>
      <c r="AP29" s="1456"/>
      <c r="AQ29" s="1453"/>
      <c r="AR29" s="1451"/>
      <c r="AS29" s="1455"/>
      <c r="AT29" s="1451"/>
      <c r="AU29" s="1456"/>
      <c r="AV29" s="1451"/>
      <c r="AW29" s="1451"/>
      <c r="AX29" s="1451"/>
      <c r="AY29" s="1451"/>
      <c r="AZ29" s="1449"/>
    </row>
    <row r="30" spans="2:48" s="21" customFormat="1" ht="14.25" customHeight="1">
      <c r="B30" s="902" t="s">
        <v>421</v>
      </c>
      <c r="C30" s="903">
        <v>0</v>
      </c>
      <c r="D30" s="903">
        <v>0</v>
      </c>
      <c r="E30" s="903">
        <v>0</v>
      </c>
      <c r="F30" s="903">
        <v>0</v>
      </c>
      <c r="G30" s="903">
        <v>0</v>
      </c>
      <c r="H30" s="903">
        <v>0</v>
      </c>
      <c r="I30" s="903">
        <v>0</v>
      </c>
      <c r="J30" s="903">
        <v>0</v>
      </c>
      <c r="K30" s="903">
        <v>0</v>
      </c>
      <c r="L30" s="903">
        <v>0</v>
      </c>
      <c r="M30" s="903">
        <v>0</v>
      </c>
      <c r="N30" s="903">
        <v>0</v>
      </c>
      <c r="O30" s="903">
        <v>0</v>
      </c>
      <c r="P30" s="903">
        <v>0</v>
      </c>
      <c r="Q30" s="903">
        <v>0</v>
      </c>
      <c r="R30" s="903">
        <v>0</v>
      </c>
      <c r="S30" s="903">
        <v>0</v>
      </c>
      <c r="T30" s="903">
        <v>0</v>
      </c>
      <c r="U30" s="903">
        <v>0</v>
      </c>
      <c r="V30" s="903">
        <v>0</v>
      </c>
      <c r="W30" s="903">
        <v>0</v>
      </c>
      <c r="X30" s="903">
        <v>0</v>
      </c>
      <c r="Y30" s="903">
        <v>0</v>
      </c>
      <c r="Z30" s="903">
        <v>0</v>
      </c>
      <c r="AA30" s="903">
        <v>0</v>
      </c>
      <c r="AB30" s="903">
        <v>0</v>
      </c>
      <c r="AC30" s="903">
        <v>0</v>
      </c>
      <c r="AD30" s="903">
        <v>0</v>
      </c>
      <c r="AE30" s="903">
        <v>0</v>
      </c>
      <c r="AF30" s="903">
        <v>0</v>
      </c>
      <c r="AG30" s="903">
        <v>0</v>
      </c>
      <c r="AH30" s="903">
        <v>0</v>
      </c>
      <c r="AI30" s="903">
        <v>0</v>
      </c>
      <c r="AJ30" s="903">
        <v>0</v>
      </c>
      <c r="AK30" s="903">
        <v>0</v>
      </c>
      <c r="AL30" s="903">
        <v>0</v>
      </c>
      <c r="AM30" s="903">
        <v>0</v>
      </c>
      <c r="AN30" s="903">
        <v>0</v>
      </c>
      <c r="AO30" s="903">
        <v>0</v>
      </c>
      <c r="AP30" s="903">
        <v>0</v>
      </c>
      <c r="AQ30" s="903">
        <v>0</v>
      </c>
      <c r="AR30" s="903">
        <v>0</v>
      </c>
      <c r="AS30" s="903">
        <v>0</v>
      </c>
      <c r="AT30" s="903">
        <v>0</v>
      </c>
      <c r="AU30" s="904">
        <v>0</v>
      </c>
      <c r="AV30" s="903">
        <v>0</v>
      </c>
    </row>
    <row r="31" spans="2:48" s="21" customFormat="1" ht="14.25" customHeight="1">
      <c r="B31" s="902" t="s">
        <v>422</v>
      </c>
      <c r="C31" s="903">
        <v>0</v>
      </c>
      <c r="D31" s="903">
        <v>0</v>
      </c>
      <c r="E31" s="903">
        <v>0.010138</v>
      </c>
      <c r="F31" s="903">
        <v>0</v>
      </c>
      <c r="G31" s="903">
        <v>0.010138</v>
      </c>
      <c r="H31" s="903">
        <v>0</v>
      </c>
      <c r="I31" s="903">
        <v>0</v>
      </c>
      <c r="J31" s="903">
        <v>0</v>
      </c>
      <c r="K31" s="903">
        <v>0</v>
      </c>
      <c r="L31" s="903">
        <v>0</v>
      </c>
      <c r="M31" s="903">
        <v>0</v>
      </c>
      <c r="N31" s="903">
        <v>0</v>
      </c>
      <c r="O31" s="903">
        <v>0</v>
      </c>
      <c r="P31" s="903">
        <v>0</v>
      </c>
      <c r="Q31" s="903">
        <v>0</v>
      </c>
      <c r="R31" s="903">
        <v>0</v>
      </c>
      <c r="S31" s="903">
        <v>0</v>
      </c>
      <c r="T31" s="903">
        <v>0</v>
      </c>
      <c r="U31" s="903">
        <v>0</v>
      </c>
      <c r="V31" s="903">
        <v>0</v>
      </c>
      <c r="W31" s="903">
        <v>0</v>
      </c>
      <c r="X31" s="903">
        <v>0</v>
      </c>
      <c r="Y31" s="903">
        <v>0</v>
      </c>
      <c r="Z31" s="903">
        <v>0</v>
      </c>
      <c r="AA31" s="903">
        <v>0</v>
      </c>
      <c r="AB31" s="903">
        <v>0</v>
      </c>
      <c r="AC31" s="903">
        <v>0</v>
      </c>
      <c r="AD31" s="903">
        <v>0</v>
      </c>
      <c r="AE31" s="903">
        <v>0</v>
      </c>
      <c r="AF31" s="903">
        <v>0</v>
      </c>
      <c r="AG31" s="903">
        <v>0</v>
      </c>
      <c r="AH31" s="903">
        <v>0</v>
      </c>
      <c r="AI31" s="903">
        <v>0</v>
      </c>
      <c r="AJ31" s="903">
        <v>0</v>
      </c>
      <c r="AK31" s="903">
        <v>0</v>
      </c>
      <c r="AL31" s="903">
        <v>0</v>
      </c>
      <c r="AM31" s="903">
        <v>0</v>
      </c>
      <c r="AN31" s="903">
        <v>0</v>
      </c>
      <c r="AO31" s="903">
        <v>0</v>
      </c>
      <c r="AP31" s="903">
        <v>0</v>
      </c>
      <c r="AQ31" s="903">
        <v>0</v>
      </c>
      <c r="AR31" s="903">
        <v>0</v>
      </c>
      <c r="AS31" s="903">
        <v>0</v>
      </c>
      <c r="AT31" s="903">
        <v>0</v>
      </c>
      <c r="AU31" s="904">
        <v>0</v>
      </c>
      <c r="AV31" s="903">
        <v>0</v>
      </c>
    </row>
    <row r="32" spans="2:48" s="21" customFormat="1" ht="14.25" customHeight="1">
      <c r="B32" s="902" t="s">
        <v>412</v>
      </c>
      <c r="C32" s="903">
        <v>0.33203496756004247</v>
      </c>
      <c r="D32" s="903">
        <v>-32.94715073849638</v>
      </c>
      <c r="E32" s="903">
        <v>-31.257402270740993</v>
      </c>
      <c r="F32" s="903">
        <v>-4.5646307447109855</v>
      </c>
      <c r="G32" s="903">
        <v>-68.43714878638832</v>
      </c>
      <c r="H32" s="903">
        <v>3.803874393923391</v>
      </c>
      <c r="I32" s="903">
        <v>6.988626825056082</v>
      </c>
      <c r="J32" s="903">
        <v>6.099096083474428</v>
      </c>
      <c r="K32" s="903">
        <v>-10.714497029712788</v>
      </c>
      <c r="L32" s="903">
        <v>6.177100272741114</v>
      </c>
      <c r="M32" s="903">
        <v>17.758458974742226</v>
      </c>
      <c r="N32" s="903">
        <v>20.238967994665984</v>
      </c>
      <c r="O32" s="903">
        <v>23.14299971054993</v>
      </c>
      <c r="P32" s="903">
        <v>30.284060590427146</v>
      </c>
      <c r="Q32" s="903">
        <v>91.42448727038528</v>
      </c>
      <c r="R32" s="903">
        <v>21.70819194021789</v>
      </c>
      <c r="S32" s="903">
        <v>79.92659053440437</v>
      </c>
      <c r="T32" s="903">
        <v>149.95068477041735</v>
      </c>
      <c r="U32" s="903">
        <v>14.332132229633</v>
      </c>
      <c r="V32" s="903">
        <v>265.9175994746726</v>
      </c>
      <c r="W32" s="903">
        <v>17.67350200131399</v>
      </c>
      <c r="X32" s="903">
        <v>15.038760263395677</v>
      </c>
      <c r="Y32" s="903">
        <v>22.96609267549036</v>
      </c>
      <c r="Z32" s="903">
        <v>42.430596509671645</v>
      </c>
      <c r="AA32" s="903">
        <v>98.10895144987167</v>
      </c>
      <c r="AB32" s="903">
        <v>-11.256517253487832</v>
      </c>
      <c r="AC32" s="903">
        <v>-15.5894883929628</v>
      </c>
      <c r="AD32" s="903">
        <v>27.266849555200285</v>
      </c>
      <c r="AE32" s="903">
        <v>80.61422927339564</v>
      </c>
      <c r="AF32" s="903">
        <v>81.03507318214528</v>
      </c>
      <c r="AG32" s="903">
        <v>15.892229436351736</v>
      </c>
      <c r="AH32" s="903">
        <v>48.394029416004685</v>
      </c>
      <c r="AI32" s="903">
        <v>84.41041157996483</v>
      </c>
      <c r="AJ32" s="903">
        <v>71.57441798697566</v>
      </c>
      <c r="AK32" s="903">
        <v>220.27108841929692</v>
      </c>
      <c r="AL32" s="903">
        <v>50.49831441513723</v>
      </c>
      <c r="AM32" s="903">
        <v>118.7612901295036</v>
      </c>
      <c r="AN32" s="903">
        <v>14.550735952582123</v>
      </c>
      <c r="AO32" s="903">
        <v>23.24389766121159</v>
      </c>
      <c r="AP32" s="903">
        <v>207.05423815843454</v>
      </c>
      <c r="AQ32" s="903">
        <v>46.505636210858015</v>
      </c>
      <c r="AR32" s="903">
        <v>23.420857230906094</v>
      </c>
      <c r="AS32" s="903">
        <v>50.12725439873051</v>
      </c>
      <c r="AT32" s="903">
        <v>48.087109254484</v>
      </c>
      <c r="AU32" s="904">
        <v>168.14085709497863</v>
      </c>
      <c r="AV32" s="903">
        <v>69.93935128851065</v>
      </c>
    </row>
    <row r="33" spans="2:48" s="21" customFormat="1" ht="14.25" customHeight="1">
      <c r="B33" s="902" t="s">
        <v>310</v>
      </c>
      <c r="C33" s="903">
        <v>131.009799022143</v>
      </c>
      <c r="D33" s="903">
        <v>458.21485542228174</v>
      </c>
      <c r="E33" s="903">
        <v>135.81473464630278</v>
      </c>
      <c r="F33" s="903">
        <v>194.96522483268203</v>
      </c>
      <c r="G33" s="903">
        <v>920.0046139234095</v>
      </c>
      <c r="H33" s="903">
        <v>114.867299833576</v>
      </c>
      <c r="I33" s="903">
        <v>118.5602792673484</v>
      </c>
      <c r="J33" s="903">
        <v>47.978163993928966</v>
      </c>
      <c r="K33" s="903">
        <v>56.08884643522076</v>
      </c>
      <c r="L33" s="903">
        <v>337.4945895300741</v>
      </c>
      <c r="M33" s="903">
        <v>175.99209308989225</v>
      </c>
      <c r="N33" s="903">
        <v>185.17363823381677</v>
      </c>
      <c r="O33" s="903">
        <v>-65.58128682341219</v>
      </c>
      <c r="P33" s="903">
        <v>186.78679741121587</v>
      </c>
      <c r="Q33" s="903">
        <v>482.3712419115127</v>
      </c>
      <c r="R33" s="903">
        <v>105.78741680649424</v>
      </c>
      <c r="S33" s="903">
        <v>273.0426308779549</v>
      </c>
      <c r="T33" s="903">
        <v>259.38633507758095</v>
      </c>
      <c r="U33" s="903">
        <v>-39.96358563619145</v>
      </c>
      <c r="V33" s="903">
        <v>598.2527971258387</v>
      </c>
      <c r="W33" s="903">
        <v>270.6017282572053</v>
      </c>
      <c r="X33" s="903">
        <v>268.1496610673378</v>
      </c>
      <c r="Y33" s="903">
        <v>60.500998403507495</v>
      </c>
      <c r="Z33" s="903">
        <v>256.3933454998414</v>
      </c>
      <c r="AA33" s="903">
        <v>855.645733227892</v>
      </c>
      <c r="AB33" s="903">
        <v>-6.516164736821338</v>
      </c>
      <c r="AC33" s="903">
        <v>2.7255220484038176</v>
      </c>
      <c r="AD33" s="903">
        <v>51.91596555392062</v>
      </c>
      <c r="AE33" s="903">
        <v>-211.5061565109536</v>
      </c>
      <c r="AF33" s="903">
        <v>-163.38083364545048</v>
      </c>
      <c r="AG33" s="903">
        <v>22.721590822348958</v>
      </c>
      <c r="AH33" s="903">
        <v>-59.26935856896482</v>
      </c>
      <c r="AI33" s="903">
        <v>-85.27632377133412</v>
      </c>
      <c r="AJ33" s="903">
        <v>-69.23293960388628</v>
      </c>
      <c r="AK33" s="903">
        <v>-191.05703112183625</v>
      </c>
      <c r="AL33" s="903">
        <v>-68.71167492631746</v>
      </c>
      <c r="AM33" s="903">
        <v>37.272256440343085</v>
      </c>
      <c r="AN33" s="903">
        <v>-145.05610921826818</v>
      </c>
      <c r="AO33" s="903">
        <v>-60.706092731798265</v>
      </c>
      <c r="AP33" s="903">
        <v>-237.2016204360408</v>
      </c>
      <c r="AQ33" s="903">
        <v>87.18399163743416</v>
      </c>
      <c r="AR33" s="903">
        <v>78.62862161734697</v>
      </c>
      <c r="AS33" s="903">
        <v>7.285655194988422</v>
      </c>
      <c r="AT33" s="903">
        <v>-2.2825638588727486</v>
      </c>
      <c r="AU33" s="904">
        <v>170.8157045908968</v>
      </c>
      <c r="AV33" s="903">
        <v>15.562938260500921</v>
      </c>
    </row>
    <row r="34" spans="2:48" s="21" customFormat="1" ht="15">
      <c r="B34" s="902" t="s">
        <v>423</v>
      </c>
      <c r="C34" s="903">
        <v>6.954227265375744</v>
      </c>
      <c r="D34" s="903">
        <v>6.714484087675455</v>
      </c>
      <c r="E34" s="903">
        <v>3.8844050059975954</v>
      </c>
      <c r="F34" s="903">
        <v>2.8448624396017843</v>
      </c>
      <c r="G34" s="903">
        <v>20.397978798650577</v>
      </c>
      <c r="H34" s="903">
        <v>-1.1903290589105557</v>
      </c>
      <c r="I34" s="903">
        <v>-0.605735620402524</v>
      </c>
      <c r="J34" s="903">
        <v>0.7403657838942398</v>
      </c>
      <c r="K34" s="903">
        <v>0.08388432045626158</v>
      </c>
      <c r="L34" s="903">
        <v>-0.9718145749625784</v>
      </c>
      <c r="M34" s="903">
        <v>-1.1814337616087927</v>
      </c>
      <c r="N34" s="903">
        <v>0.4543779432123756</v>
      </c>
      <c r="O34" s="903">
        <v>6.727634397920284</v>
      </c>
      <c r="P34" s="903">
        <v>-0.9359247136095795</v>
      </c>
      <c r="Q34" s="903">
        <v>5.064653865914288</v>
      </c>
      <c r="R34" s="903">
        <v>0.3937946690427628</v>
      </c>
      <c r="S34" s="903">
        <v>0.06170618356561286</v>
      </c>
      <c r="T34" s="903">
        <v>-0.0162256246142355</v>
      </c>
      <c r="U34" s="903">
        <v>-0.15625376138373936</v>
      </c>
      <c r="V34" s="903">
        <v>0.2830214666104008</v>
      </c>
      <c r="W34" s="903">
        <v>-0.014122558008823907</v>
      </c>
      <c r="X34" s="903">
        <v>0.11293553701071507</v>
      </c>
      <c r="Y34" s="903">
        <v>-0.034498570631405795</v>
      </c>
      <c r="Z34" s="903">
        <v>-0.004094137132880985</v>
      </c>
      <c r="AA34" s="903">
        <v>0.060220271237604386</v>
      </c>
      <c r="AB34" s="903">
        <v>-0.015959310731537446</v>
      </c>
      <c r="AC34" s="903">
        <v>-0.03255233780815177</v>
      </c>
      <c r="AD34" s="903">
        <v>-0.05157746177066915</v>
      </c>
      <c r="AE34" s="903">
        <v>-0.03311829453433775</v>
      </c>
      <c r="AF34" s="903">
        <v>-0.13320740484469612</v>
      </c>
      <c r="AG34" s="903">
        <v>-0.10269770514814441</v>
      </c>
      <c r="AH34" s="903">
        <v>-0.13216045816866762</v>
      </c>
      <c r="AI34" s="903">
        <v>-0.12245950556416972</v>
      </c>
      <c r="AJ34" s="903">
        <v>-0.08288164465295693</v>
      </c>
      <c r="AK34" s="903">
        <v>-0.4401993135339387</v>
      </c>
      <c r="AL34" s="903">
        <v>0.02162457940637146</v>
      </c>
      <c r="AM34" s="903">
        <v>-0.07079711578632077</v>
      </c>
      <c r="AN34" s="903">
        <v>-0.05050871849084641</v>
      </c>
      <c r="AO34" s="903">
        <v>0.07486801190353366</v>
      </c>
      <c r="AP34" s="903">
        <v>-0.02481324296726206</v>
      </c>
      <c r="AQ34" s="903">
        <v>0.029372000488947204</v>
      </c>
      <c r="AR34" s="903">
        <v>0.08753032554663696</v>
      </c>
      <c r="AS34" s="903">
        <v>0.06244632810783283</v>
      </c>
      <c r="AT34" s="903">
        <v>0.162513087777509</v>
      </c>
      <c r="AU34" s="904">
        <v>0.341861741920926</v>
      </c>
      <c r="AV34" s="903">
        <v>0.025113420612166964</v>
      </c>
    </row>
    <row r="35" spans="2:48" s="21" customFormat="1" ht="15">
      <c r="B35" s="902" t="s">
        <v>424</v>
      </c>
      <c r="C35" s="903">
        <v>1.6685595175508796</v>
      </c>
      <c r="D35" s="903">
        <v>0.42439481615563346</v>
      </c>
      <c r="E35" s="903">
        <v>19.00833694794797</v>
      </c>
      <c r="F35" s="903">
        <v>1.6775917870285284</v>
      </c>
      <c r="G35" s="903">
        <v>22.77888306868301</v>
      </c>
      <c r="H35" s="903">
        <v>0.7386195295224834</v>
      </c>
      <c r="I35" s="903">
        <v>2.3526019786097487</v>
      </c>
      <c r="J35" s="903">
        <v>2.937033640581448</v>
      </c>
      <c r="K35" s="903">
        <v>3.5531464176654572</v>
      </c>
      <c r="L35" s="903">
        <v>9.581401566379137</v>
      </c>
      <c r="M35" s="903">
        <v>51.32365869524817</v>
      </c>
      <c r="N35" s="903">
        <v>2.5921501095878914</v>
      </c>
      <c r="O35" s="903">
        <v>0.9902063236716913</v>
      </c>
      <c r="P35" s="903">
        <v>52.0211175519745</v>
      </c>
      <c r="Q35" s="903">
        <v>106.92713268048226</v>
      </c>
      <c r="R35" s="903">
        <v>-0.24134076810769994</v>
      </c>
      <c r="S35" s="903">
        <v>1.6010933294477394</v>
      </c>
      <c r="T35" s="903">
        <v>1.3724013807929578</v>
      </c>
      <c r="U35" s="903">
        <v>13.752903635833473</v>
      </c>
      <c r="V35" s="903">
        <v>16.48505757796647</v>
      </c>
      <c r="W35" s="903">
        <v>0.20982325612167627</v>
      </c>
      <c r="X35" s="903">
        <v>1.7274421715041055</v>
      </c>
      <c r="Y35" s="903">
        <v>1.0883922714022625</v>
      </c>
      <c r="Z35" s="903">
        <v>2.0793719030772877</v>
      </c>
      <c r="AA35" s="903">
        <v>5.105029602105332</v>
      </c>
      <c r="AB35" s="903">
        <v>0.5328350971411887</v>
      </c>
      <c r="AC35" s="903">
        <v>1.2778984021774658</v>
      </c>
      <c r="AD35" s="903">
        <v>0.9748407545472533</v>
      </c>
      <c r="AE35" s="903">
        <v>-11.84209711429321</v>
      </c>
      <c r="AF35" s="903">
        <v>-9.056522860427304</v>
      </c>
      <c r="AG35" s="903">
        <v>0.6023179082734336</v>
      </c>
      <c r="AH35" s="903">
        <v>0.586857839429749</v>
      </c>
      <c r="AI35" s="903">
        <v>2.4961999081719273</v>
      </c>
      <c r="AJ35" s="903">
        <v>0.8189600988530215</v>
      </c>
      <c r="AK35" s="903">
        <v>4.504335754728132</v>
      </c>
      <c r="AL35" s="903">
        <v>0.41028276241574385</v>
      </c>
      <c r="AM35" s="903">
        <v>3.3160368657522827</v>
      </c>
      <c r="AN35" s="903">
        <v>0.8244300015496725</v>
      </c>
      <c r="AO35" s="903">
        <v>3.2423741973450806</v>
      </c>
      <c r="AP35" s="903">
        <v>7.79312382706278</v>
      </c>
      <c r="AQ35" s="903">
        <v>2.169499890098897</v>
      </c>
      <c r="AR35" s="903">
        <v>0.15652139144487978</v>
      </c>
      <c r="AS35" s="903">
        <v>1.7502595339703697</v>
      </c>
      <c r="AT35" s="903">
        <v>-4.379909346627785</v>
      </c>
      <c r="AU35" s="904">
        <v>-0.3036285311136382</v>
      </c>
      <c r="AV35" s="903">
        <v>8.4532925572661</v>
      </c>
    </row>
    <row r="36" spans="2:48" s="21" customFormat="1" ht="15">
      <c r="B36" s="902" t="s">
        <v>410</v>
      </c>
      <c r="C36" s="903">
        <v>0.20684919890936437</v>
      </c>
      <c r="D36" s="903">
        <v>0.8062128972689027</v>
      </c>
      <c r="E36" s="903">
        <v>0.28493480554405376</v>
      </c>
      <c r="F36" s="903">
        <v>0.10710546692147993</v>
      </c>
      <c r="G36" s="903">
        <v>1.4051023686438007</v>
      </c>
      <c r="H36" s="903">
        <v>-34.91179658215206</v>
      </c>
      <c r="I36" s="903">
        <v>0.6359683300920176</v>
      </c>
      <c r="J36" s="903">
        <v>9.04419175452865</v>
      </c>
      <c r="K36" s="903">
        <v>0.1986061154793013</v>
      </c>
      <c r="L36" s="903">
        <v>-25.033030382052086</v>
      </c>
      <c r="M36" s="903">
        <v>0.0953991036973475</v>
      </c>
      <c r="N36" s="903">
        <v>-0.12021111659342404</v>
      </c>
      <c r="O36" s="903">
        <v>-0.3380487624800426</v>
      </c>
      <c r="P36" s="903">
        <v>-0.021293566878710472</v>
      </c>
      <c r="Q36" s="903">
        <v>-0.38415434225482964</v>
      </c>
      <c r="R36" s="903">
        <v>1.6699816018225657</v>
      </c>
      <c r="S36" s="903">
        <v>0.08786764361500295</v>
      </c>
      <c r="T36" s="903">
        <v>-0.06639566824768527</v>
      </c>
      <c r="U36" s="903">
        <v>0.04640838340693765</v>
      </c>
      <c r="V36" s="903">
        <v>1.7378619605968213</v>
      </c>
      <c r="W36" s="903">
        <v>0.05300075916071358</v>
      </c>
      <c r="X36" s="903">
        <v>-0.3033152048029086</v>
      </c>
      <c r="Y36" s="903">
        <v>0.07411342860785257</v>
      </c>
      <c r="Z36" s="903">
        <v>0.13731370060381126</v>
      </c>
      <c r="AA36" s="903">
        <v>-0.03888731643053115</v>
      </c>
      <c r="AB36" s="903">
        <v>0.20136538614150068</v>
      </c>
      <c r="AC36" s="903">
        <v>0.14680256014185594</v>
      </c>
      <c r="AD36" s="903">
        <v>0.218754778771391</v>
      </c>
      <c r="AE36" s="903">
        <v>0.139926058744011</v>
      </c>
      <c r="AF36" s="903">
        <v>0.7068487837987586</v>
      </c>
      <c r="AG36" s="903">
        <v>0.042509618621396454</v>
      </c>
      <c r="AH36" s="903">
        <v>0.0512349162462578</v>
      </c>
      <c r="AI36" s="903">
        <v>0.029692876585691565</v>
      </c>
      <c r="AJ36" s="903">
        <v>0.04514055374100295</v>
      </c>
      <c r="AK36" s="903">
        <v>0.16857796519434876</v>
      </c>
      <c r="AL36" s="903">
        <v>0.14342055685631266</v>
      </c>
      <c r="AM36" s="903">
        <v>0.10954425516522706</v>
      </c>
      <c r="AN36" s="903">
        <v>0.08934576847851673</v>
      </c>
      <c r="AO36" s="903">
        <v>0.1722152416052629</v>
      </c>
      <c r="AP36" s="903">
        <v>0.5145258221053194</v>
      </c>
      <c r="AQ36" s="903">
        <v>0.19375776010463974</v>
      </c>
      <c r="AR36" s="903">
        <v>0.20785408018178553</v>
      </c>
      <c r="AS36" s="903">
        <v>1.6585517823551588</v>
      </c>
      <c r="AT36" s="903">
        <v>2.304789248163296</v>
      </c>
      <c r="AU36" s="904">
        <v>4.3649528708048795</v>
      </c>
      <c r="AV36" s="903">
        <v>0.12499934115382046</v>
      </c>
    </row>
    <row r="37" spans="2:48" s="21" customFormat="1" ht="15">
      <c r="B37" s="902" t="s">
        <v>425</v>
      </c>
      <c r="C37" s="903">
        <v>0.39332093865271617</v>
      </c>
      <c r="D37" s="903">
        <v>34.04020505825519</v>
      </c>
      <c r="E37" s="903">
        <v>1.0450101321416263</v>
      </c>
      <c r="F37" s="903">
        <v>0.15627107425874398</v>
      </c>
      <c r="G37" s="903">
        <v>35.63480720330828</v>
      </c>
      <c r="H37" s="903">
        <v>1.095213111660061</v>
      </c>
      <c r="I37" s="903">
        <v>1.5876265823185007</v>
      </c>
      <c r="J37" s="903">
        <v>2.7307319875361777</v>
      </c>
      <c r="K37" s="903">
        <v>2.0243756444021876</v>
      </c>
      <c r="L37" s="903">
        <v>7.437947325916927</v>
      </c>
      <c r="M37" s="903">
        <v>2.5693641408368526</v>
      </c>
      <c r="N37" s="903">
        <v>2.340610052101851</v>
      </c>
      <c r="O37" s="903">
        <v>4.406584108361578</v>
      </c>
      <c r="P37" s="903">
        <v>3.2313633681613467</v>
      </c>
      <c r="Q37" s="903">
        <v>12.547921669461628</v>
      </c>
      <c r="R37" s="903">
        <v>3.124482053569726</v>
      </c>
      <c r="S37" s="903">
        <v>7.587174023474078</v>
      </c>
      <c r="T37" s="903">
        <v>2.7988908712659417</v>
      </c>
      <c r="U37" s="903">
        <v>2.766622639827596</v>
      </c>
      <c r="V37" s="903">
        <v>16.27716958813734</v>
      </c>
      <c r="W37" s="903">
        <v>11.371204111322234</v>
      </c>
      <c r="X37" s="903">
        <v>1.4394926204330314</v>
      </c>
      <c r="Y37" s="903">
        <v>1.087136583771973</v>
      </c>
      <c r="Z37" s="903">
        <v>7.417032393402644</v>
      </c>
      <c r="AA37" s="903">
        <v>21.31486570892988</v>
      </c>
      <c r="AB37" s="903">
        <v>11.573188235444297</v>
      </c>
      <c r="AC37" s="903">
        <v>-0.4981207880677792</v>
      </c>
      <c r="AD37" s="903">
        <v>1.5954366537958062</v>
      </c>
      <c r="AE37" s="903">
        <v>16.115877648015864</v>
      </c>
      <c r="AF37" s="903">
        <v>28.786381749188187</v>
      </c>
      <c r="AG37" s="903">
        <v>7.433724020297067</v>
      </c>
      <c r="AH37" s="903">
        <v>1.0666746159054112</v>
      </c>
      <c r="AI37" s="903">
        <v>12.306260683458905</v>
      </c>
      <c r="AJ37" s="903">
        <v>1.1578028046438131</v>
      </c>
      <c r="AK37" s="903">
        <v>21.9644621243052</v>
      </c>
      <c r="AL37" s="903">
        <v>2.2542256722814167</v>
      </c>
      <c r="AM37" s="903">
        <v>1.6668470374260114</v>
      </c>
      <c r="AN37" s="903">
        <v>0.42873137692448604</v>
      </c>
      <c r="AO37" s="903">
        <v>2.4688779162595367</v>
      </c>
      <c r="AP37" s="903">
        <v>6.8186820028914505</v>
      </c>
      <c r="AQ37" s="903">
        <v>5.989145624091216</v>
      </c>
      <c r="AR37" s="903">
        <v>14.979622195820504</v>
      </c>
      <c r="AS37" s="903">
        <v>1.3706132529278126</v>
      </c>
      <c r="AT37" s="903">
        <v>4.365473171007505</v>
      </c>
      <c r="AU37" s="904">
        <v>26.704854243847034</v>
      </c>
      <c r="AV37" s="903">
        <v>2.192598749364345</v>
      </c>
    </row>
    <row r="38" spans="2:48" s="21" customFormat="1" ht="15">
      <c r="B38" s="902" t="s">
        <v>342</v>
      </c>
      <c r="C38" s="903">
        <v>7.211624159724129</v>
      </c>
      <c r="D38" s="903">
        <v>3.548222746481111</v>
      </c>
      <c r="E38" s="903">
        <v>11.302163430582208</v>
      </c>
      <c r="F38" s="903">
        <v>8.518951852543239</v>
      </c>
      <c r="G38" s="903">
        <v>30.580962189330688</v>
      </c>
      <c r="H38" s="903">
        <v>19.88463861580605</v>
      </c>
      <c r="I38" s="903">
        <v>3.7545761699847224</v>
      </c>
      <c r="J38" s="903">
        <v>1.3228874450285248</v>
      </c>
      <c r="K38" s="903">
        <v>-0.47022358339490944</v>
      </c>
      <c r="L38" s="903">
        <v>24.49187864742439</v>
      </c>
      <c r="M38" s="903">
        <v>5.654573273351201</v>
      </c>
      <c r="N38" s="903">
        <v>0.6452152185691625</v>
      </c>
      <c r="O38" s="903">
        <v>1.0464757256866284</v>
      </c>
      <c r="P38" s="903">
        <v>14.95246006996628</v>
      </c>
      <c r="Q38" s="903">
        <v>22.298724287573272</v>
      </c>
      <c r="R38" s="903">
        <v>37.08588938478315</v>
      </c>
      <c r="S38" s="903">
        <v>16.27618900500552</v>
      </c>
      <c r="T38" s="903">
        <v>8.567484384246114</v>
      </c>
      <c r="U38" s="903">
        <v>138.99086999135105</v>
      </c>
      <c r="V38" s="903">
        <v>200.92043276538584</v>
      </c>
      <c r="W38" s="903">
        <v>21.120528676675825</v>
      </c>
      <c r="X38" s="903">
        <v>54.398367399482986</v>
      </c>
      <c r="Y38" s="903">
        <v>58.56190580165239</v>
      </c>
      <c r="Z38" s="903">
        <v>22.10752280046659</v>
      </c>
      <c r="AA38" s="903">
        <v>156.1883246782778</v>
      </c>
      <c r="AB38" s="903">
        <v>-1.7845295804927535</v>
      </c>
      <c r="AC38" s="903">
        <v>3.335374161865223</v>
      </c>
      <c r="AD38" s="903">
        <v>1.331377809777142</v>
      </c>
      <c r="AE38" s="903">
        <v>3.321285258283769</v>
      </c>
      <c r="AF38" s="903">
        <v>6.20350764943338</v>
      </c>
      <c r="AG38" s="903">
        <v>5.138144857473488</v>
      </c>
      <c r="AH38" s="903">
        <v>12.07503829784069</v>
      </c>
      <c r="AI38" s="903">
        <v>24.908464492515918</v>
      </c>
      <c r="AJ38" s="903">
        <v>11.834090629374735</v>
      </c>
      <c r="AK38" s="903">
        <v>53.95573827720483</v>
      </c>
      <c r="AL38" s="903">
        <v>2.9808030058679162</v>
      </c>
      <c r="AM38" s="903">
        <v>31.56040728311161</v>
      </c>
      <c r="AN38" s="903">
        <v>5.248956987878234</v>
      </c>
      <c r="AO38" s="903">
        <v>-6.723400655753653</v>
      </c>
      <c r="AP38" s="903">
        <v>33.06676662110411</v>
      </c>
      <c r="AQ38" s="903">
        <v>-5.781631133037045</v>
      </c>
      <c r="AR38" s="903">
        <v>-2.5348744333919244</v>
      </c>
      <c r="AS38" s="903">
        <v>4.0183101564420785</v>
      </c>
      <c r="AT38" s="903">
        <v>5.786754321794429</v>
      </c>
      <c r="AU38" s="904">
        <v>1.4885589118075382</v>
      </c>
      <c r="AV38" s="903">
        <v>0.08355680484696837</v>
      </c>
    </row>
    <row r="39" spans="2:48" s="21" customFormat="1" ht="15">
      <c r="B39" s="902" t="s">
        <v>426</v>
      </c>
      <c r="C39" s="903">
        <v>5.214820883012444</v>
      </c>
      <c r="D39" s="903">
        <v>2.6732328980131164</v>
      </c>
      <c r="E39" s="903">
        <v>1.481274417865504</v>
      </c>
      <c r="F39" s="903">
        <v>-1.3898556554722994</v>
      </c>
      <c r="G39" s="903">
        <v>7.979472543418765</v>
      </c>
      <c r="H39" s="903">
        <v>3.5907377029726475</v>
      </c>
      <c r="I39" s="903">
        <v>5.994966733311084</v>
      </c>
      <c r="J39" s="903">
        <v>5.949165500653906</v>
      </c>
      <c r="K39" s="903">
        <v>11.151200999439896</v>
      </c>
      <c r="L39" s="903">
        <v>26.686070936377533</v>
      </c>
      <c r="M39" s="903">
        <v>7.557067553854606</v>
      </c>
      <c r="N39" s="903">
        <v>6.78630158228601</v>
      </c>
      <c r="O39" s="903">
        <v>8.113002056763069</v>
      </c>
      <c r="P39" s="903">
        <v>10.180440366265948</v>
      </c>
      <c r="Q39" s="903">
        <v>32.63681155916963</v>
      </c>
      <c r="R39" s="903">
        <v>5.96377794659209</v>
      </c>
      <c r="S39" s="903">
        <v>6.9377736245529205</v>
      </c>
      <c r="T39" s="903">
        <v>9.888375245751293</v>
      </c>
      <c r="U39" s="903">
        <v>19.946646283703945</v>
      </c>
      <c r="V39" s="903">
        <v>42.73657310060025</v>
      </c>
      <c r="W39" s="903">
        <v>8.955088236034419</v>
      </c>
      <c r="X39" s="903">
        <v>8.625034468403658</v>
      </c>
      <c r="Y39" s="903">
        <v>3.702917774196317</v>
      </c>
      <c r="Z39" s="903">
        <v>2.250805608898414</v>
      </c>
      <c r="AA39" s="903">
        <v>23.533846087532808</v>
      </c>
      <c r="AB39" s="903">
        <v>23.569641364726174</v>
      </c>
      <c r="AC39" s="903">
        <v>5.088326457389958</v>
      </c>
      <c r="AD39" s="903">
        <v>5.503222331615168</v>
      </c>
      <c r="AE39" s="903">
        <v>13.463303343285482</v>
      </c>
      <c r="AF39" s="903">
        <v>47.62449349701678</v>
      </c>
      <c r="AG39" s="903">
        <v>8.33073373894208</v>
      </c>
      <c r="AH39" s="903">
        <v>8.068734906935914</v>
      </c>
      <c r="AI39" s="903">
        <v>9.110325910437627</v>
      </c>
      <c r="AJ39" s="903">
        <v>1.2087666790552982</v>
      </c>
      <c r="AK39" s="903">
        <v>26.71856123537092</v>
      </c>
      <c r="AL39" s="903">
        <v>5.763387654619415</v>
      </c>
      <c r="AM39" s="903">
        <v>1.7522606042478288</v>
      </c>
      <c r="AN39" s="903">
        <v>19.632528050121863</v>
      </c>
      <c r="AO39" s="903">
        <v>6.715974622711242</v>
      </c>
      <c r="AP39" s="903">
        <v>33.86415093170035</v>
      </c>
      <c r="AQ39" s="903">
        <v>3.853966316656138</v>
      </c>
      <c r="AR39" s="903">
        <v>4.32007637113314</v>
      </c>
      <c r="AS39" s="903">
        <v>5.6008079411453</v>
      </c>
      <c r="AT39" s="903">
        <v>5.839095356088443</v>
      </c>
      <c r="AU39" s="904">
        <v>19.613945985023022</v>
      </c>
      <c r="AV39" s="903">
        <v>15.29605229578312</v>
      </c>
    </row>
    <row r="40" spans="2:48" s="21" customFormat="1" ht="15">
      <c r="B40" s="902" t="s">
        <v>408</v>
      </c>
      <c r="C40" s="903">
        <v>25.154329304086584</v>
      </c>
      <c r="D40" s="903">
        <v>22.687107199565997</v>
      </c>
      <c r="E40" s="903">
        <v>16.926027166955684</v>
      </c>
      <c r="F40" s="903">
        <v>17.256024714926735</v>
      </c>
      <c r="G40" s="903">
        <v>82.023488385535</v>
      </c>
      <c r="H40" s="903">
        <v>16.58658444540578</v>
      </c>
      <c r="I40" s="903">
        <v>42.974055364224995</v>
      </c>
      <c r="J40" s="903">
        <v>44.631376802973115</v>
      </c>
      <c r="K40" s="903">
        <v>46.75468937540316</v>
      </c>
      <c r="L40" s="903">
        <v>150.94670598800704</v>
      </c>
      <c r="M40" s="903">
        <v>61.80576381270159</v>
      </c>
      <c r="N40" s="903">
        <v>77.68355800810718</v>
      </c>
      <c r="O40" s="903">
        <v>84.09517257673085</v>
      </c>
      <c r="P40" s="903">
        <v>114.11823629796285</v>
      </c>
      <c r="Q40" s="903">
        <v>337.7027306955025</v>
      </c>
      <c r="R40" s="903">
        <v>69.33095401224277</v>
      </c>
      <c r="S40" s="903">
        <v>119.42461253927075</v>
      </c>
      <c r="T40" s="903">
        <v>76.61833182007463</v>
      </c>
      <c r="U40" s="903">
        <v>79.66440941423261</v>
      </c>
      <c r="V40" s="903">
        <v>345.03830778582073</v>
      </c>
      <c r="W40" s="903">
        <v>98.23296982573628</v>
      </c>
      <c r="X40" s="903">
        <v>135.33576734194335</v>
      </c>
      <c r="Y40" s="903">
        <v>87.49730189891532</v>
      </c>
      <c r="Z40" s="903">
        <v>96.91911793469825</v>
      </c>
      <c r="AA40" s="903">
        <v>417.98515700129326</v>
      </c>
      <c r="AB40" s="903">
        <v>92.37570950888923</v>
      </c>
      <c r="AC40" s="903">
        <v>274.4354659704346</v>
      </c>
      <c r="AD40" s="903">
        <v>95.25457353587679</v>
      </c>
      <c r="AE40" s="903">
        <v>65.37506803925244</v>
      </c>
      <c r="AF40" s="903">
        <v>527.4408170544531</v>
      </c>
      <c r="AG40" s="903">
        <v>59.03329763060424</v>
      </c>
      <c r="AH40" s="903">
        <v>85.09999302079646</v>
      </c>
      <c r="AI40" s="903">
        <v>52.48852256338472</v>
      </c>
      <c r="AJ40" s="903">
        <v>40.99767289408258</v>
      </c>
      <c r="AK40" s="903">
        <v>237.619486108868</v>
      </c>
      <c r="AL40" s="903">
        <v>41.870134826420575</v>
      </c>
      <c r="AM40" s="903">
        <v>94.27005558495111</v>
      </c>
      <c r="AN40" s="903">
        <v>44.21019067957185</v>
      </c>
      <c r="AO40" s="903">
        <v>67.3570781083388</v>
      </c>
      <c r="AP40" s="903">
        <v>247.7074591992823</v>
      </c>
      <c r="AQ40" s="903">
        <v>69.48092112866003</v>
      </c>
      <c r="AR40" s="903">
        <v>107.7789478372076</v>
      </c>
      <c r="AS40" s="903">
        <v>49.6295501102446</v>
      </c>
      <c r="AT40" s="903">
        <v>122.86018257906701</v>
      </c>
      <c r="AU40" s="904">
        <v>349.7496016551792</v>
      </c>
      <c r="AV40" s="903">
        <v>73.13853694485202</v>
      </c>
    </row>
    <row r="41" spans="2:48" s="21" customFormat="1" ht="15">
      <c r="B41" s="902" t="s">
        <v>827</v>
      </c>
      <c r="C41" s="903">
        <v>0.8060938155247348</v>
      </c>
      <c r="D41" s="903">
        <v>1.0550358495445054</v>
      </c>
      <c r="E41" s="903">
        <v>0.37709889229967014</v>
      </c>
      <c r="F41" s="903">
        <v>2.324448439691844</v>
      </c>
      <c r="G41" s="903">
        <v>4.562676997060755</v>
      </c>
      <c r="H41" s="903">
        <v>-0.4181375473299975</v>
      </c>
      <c r="I41" s="903">
        <v>0.20581460592390483</v>
      </c>
      <c r="J41" s="903">
        <v>0.5657658325812853</v>
      </c>
      <c r="K41" s="903">
        <v>0.0870132390082132</v>
      </c>
      <c r="L41" s="903">
        <v>0.4404561301834058</v>
      </c>
      <c r="M41" s="903">
        <v>0.39256939906583843</v>
      </c>
      <c r="N41" s="903">
        <v>0.6814427220267152</v>
      </c>
      <c r="O41" s="903">
        <v>0.765619746494336</v>
      </c>
      <c r="P41" s="903">
        <v>5.781091682770655</v>
      </c>
      <c r="Q41" s="903">
        <v>7.620723550357544</v>
      </c>
      <c r="R41" s="903">
        <v>3.5797015167459354</v>
      </c>
      <c r="S41" s="903">
        <v>3.218448647427838</v>
      </c>
      <c r="T41" s="903">
        <v>98.45587808520207</v>
      </c>
      <c r="U41" s="903">
        <v>29.652671862171857</v>
      </c>
      <c r="V41" s="903">
        <v>134.9067001115477</v>
      </c>
      <c r="W41" s="903">
        <v>27.835417910630387</v>
      </c>
      <c r="X41" s="903">
        <v>1.190383560011043</v>
      </c>
      <c r="Y41" s="903">
        <v>20.84025119574165</v>
      </c>
      <c r="Z41" s="903">
        <v>-20.15849524358317</v>
      </c>
      <c r="AA41" s="903">
        <v>29.70755742279991</v>
      </c>
      <c r="AB41" s="903">
        <v>-6.633786385546653</v>
      </c>
      <c r="AC41" s="903">
        <v>10.459883112824345</v>
      </c>
      <c r="AD41" s="903">
        <v>18.11008005800653</v>
      </c>
      <c r="AE41" s="903">
        <v>-78.78819210634391</v>
      </c>
      <c r="AF41" s="903">
        <v>-56.85201532105969</v>
      </c>
      <c r="AG41" s="903">
        <v>73.52430935218531</v>
      </c>
      <c r="AH41" s="903">
        <v>24.00979430869016</v>
      </c>
      <c r="AI41" s="903">
        <v>-13.138625424786527</v>
      </c>
      <c r="AJ41" s="903">
        <v>-56.91445946478841</v>
      </c>
      <c r="AK41" s="903">
        <v>27.48101877130054</v>
      </c>
      <c r="AL41" s="903">
        <v>20.66094203378361</v>
      </c>
      <c r="AM41" s="903">
        <v>-14.716456014030147</v>
      </c>
      <c r="AN41" s="903">
        <v>-0.48281317407511104</v>
      </c>
      <c r="AO41" s="903">
        <v>6.282907117419237</v>
      </c>
      <c r="AP41" s="903">
        <v>11.74457996309759</v>
      </c>
      <c r="AQ41" s="903">
        <v>0.38618151720518246</v>
      </c>
      <c r="AR41" s="903">
        <v>1.2911718795059781</v>
      </c>
      <c r="AS41" s="903">
        <v>30.90536470244296</v>
      </c>
      <c r="AT41" s="903">
        <v>114.10033400653248</v>
      </c>
      <c r="AU41" s="904">
        <v>146.6830521056866</v>
      </c>
      <c r="AV41" s="903">
        <v>9.527120461815679</v>
      </c>
    </row>
    <row r="42" spans="2:48" s="21" customFormat="1" ht="15">
      <c r="B42" s="902" t="s">
        <v>646</v>
      </c>
      <c r="C42" s="903">
        <v>0.34814011</v>
      </c>
      <c r="D42" s="903">
        <v>0.43747826</v>
      </c>
      <c r="E42" s="903">
        <v>0.52017</v>
      </c>
      <c r="F42" s="903">
        <v>1.42708139</v>
      </c>
      <c r="G42" s="903">
        <v>2.73286976</v>
      </c>
      <c r="H42" s="903">
        <v>0.32060373999999997</v>
      </c>
      <c r="I42" s="903">
        <v>0.015</v>
      </c>
      <c r="J42" s="903">
        <v>0.05951</v>
      </c>
      <c r="K42" s="903">
        <v>0.415</v>
      </c>
      <c r="L42" s="903">
        <v>0.81011374</v>
      </c>
      <c r="M42" s="903">
        <v>1.96763995</v>
      </c>
      <c r="N42" s="903">
        <v>0.03</v>
      </c>
      <c r="O42" s="903">
        <v>0.015</v>
      </c>
      <c r="P42" s="903">
        <v>0.14717023999999998</v>
      </c>
      <c r="Q42" s="903">
        <v>2.15981019</v>
      </c>
      <c r="R42" s="903">
        <v>2.46991</v>
      </c>
      <c r="S42" s="903">
        <v>0.11006342000000001</v>
      </c>
      <c r="T42" s="903">
        <v>0.664646</v>
      </c>
      <c r="U42" s="903">
        <v>1.0399</v>
      </c>
      <c r="V42" s="903">
        <v>4.28451942</v>
      </c>
      <c r="W42" s="903">
        <v>1.1634136099999999</v>
      </c>
      <c r="X42" s="903">
        <v>0.84683399</v>
      </c>
      <c r="Y42" s="903">
        <v>1.3454498400000001</v>
      </c>
      <c r="Z42" s="903">
        <v>3.7</v>
      </c>
      <c r="AA42" s="903">
        <v>7.05569744</v>
      </c>
      <c r="AB42" s="903">
        <v>0</v>
      </c>
      <c r="AC42" s="903">
        <v>0</v>
      </c>
      <c r="AD42" s="903">
        <v>0</v>
      </c>
      <c r="AE42" s="903">
        <v>0</v>
      </c>
      <c r="AF42" s="903">
        <v>0</v>
      </c>
      <c r="AG42" s="903">
        <v>0</v>
      </c>
      <c r="AH42" s="903">
        <v>0</v>
      </c>
      <c r="AI42" s="903">
        <v>0</v>
      </c>
      <c r="AJ42" s="903">
        <v>0</v>
      </c>
      <c r="AK42" s="903">
        <v>0</v>
      </c>
      <c r="AL42" s="903">
        <v>0</v>
      </c>
      <c r="AM42" s="903">
        <v>0</v>
      </c>
      <c r="AN42" s="903">
        <v>0</v>
      </c>
      <c r="AO42" s="903">
        <v>0</v>
      </c>
      <c r="AP42" s="903">
        <v>0</v>
      </c>
      <c r="AQ42" s="903">
        <v>0</v>
      </c>
      <c r="AR42" s="903">
        <v>0</v>
      </c>
      <c r="AS42" s="903">
        <v>0</v>
      </c>
      <c r="AT42" s="903">
        <v>0</v>
      </c>
      <c r="AU42" s="904">
        <v>0</v>
      </c>
      <c r="AV42" s="903">
        <v>0</v>
      </c>
    </row>
    <row r="43" spans="2:48" s="21" customFormat="1" ht="15">
      <c r="B43" s="902" t="s">
        <v>316</v>
      </c>
      <c r="C43" s="903">
        <v>256.0314027611185</v>
      </c>
      <c r="D43" s="903">
        <v>90.46919760139517</v>
      </c>
      <c r="E43" s="903">
        <v>162.94222919033422</v>
      </c>
      <c r="F43" s="903">
        <v>135.44357680102968</v>
      </c>
      <c r="G43" s="903">
        <v>644.8864063538775</v>
      </c>
      <c r="H43" s="903">
        <v>74.14698533747969</v>
      </c>
      <c r="I43" s="903">
        <v>151.51260694201912</v>
      </c>
      <c r="J43" s="903">
        <v>209.91149565929905</v>
      </c>
      <c r="K43" s="903">
        <v>188.90447596037</v>
      </c>
      <c r="L43" s="903">
        <v>624.4755638991678</v>
      </c>
      <c r="M43" s="903">
        <v>283.99609070990823</v>
      </c>
      <c r="N43" s="903">
        <v>169.34100441373522</v>
      </c>
      <c r="O43" s="903">
        <v>282.04616491904164</v>
      </c>
      <c r="P43" s="903">
        <v>188.92544946261935</v>
      </c>
      <c r="Q43" s="903">
        <v>924.3087095053045</v>
      </c>
      <c r="R43" s="903">
        <v>354.748559672836</v>
      </c>
      <c r="S43" s="903">
        <v>42.33879410745083</v>
      </c>
      <c r="T43" s="903">
        <v>-82.30395658878709</v>
      </c>
      <c r="U43" s="903">
        <v>51.872814798729195</v>
      </c>
      <c r="V43" s="903">
        <v>366.65621199022894</v>
      </c>
      <c r="W43" s="903">
        <v>45.585773909727834</v>
      </c>
      <c r="X43" s="903">
        <v>34.83543162150899</v>
      </c>
      <c r="Y43" s="903">
        <v>632.876863473911</v>
      </c>
      <c r="Z43" s="903">
        <v>135.13803971577394</v>
      </c>
      <c r="AA43" s="903">
        <v>848.4361087209218</v>
      </c>
      <c r="AB43" s="903">
        <v>286.1759466434231</v>
      </c>
      <c r="AC43" s="903">
        <v>172.23058449516856</v>
      </c>
      <c r="AD43" s="903">
        <v>27.80687043683386</v>
      </c>
      <c r="AE43" s="903">
        <v>530.7885481999024</v>
      </c>
      <c r="AF43" s="903">
        <v>1017.001949775328</v>
      </c>
      <c r="AG43" s="903">
        <v>514.4043638100455</v>
      </c>
      <c r="AH43" s="903">
        <v>372.84012258605344</v>
      </c>
      <c r="AI43" s="903">
        <v>181.87449874235153</v>
      </c>
      <c r="AJ43" s="903">
        <v>220.45944220035003</v>
      </c>
      <c r="AK43" s="903">
        <v>1289.5784273388006</v>
      </c>
      <c r="AL43" s="903">
        <v>529.4031209343275</v>
      </c>
      <c r="AM43" s="903">
        <v>745.782538836961</v>
      </c>
      <c r="AN43" s="903">
        <v>220.1003820844456</v>
      </c>
      <c r="AO43" s="903">
        <v>211.95362963931075</v>
      </c>
      <c r="AP43" s="903">
        <v>1707.2396714950448</v>
      </c>
      <c r="AQ43" s="903">
        <v>-97.7728990521284</v>
      </c>
      <c r="AR43" s="903">
        <v>30.74714871270598</v>
      </c>
      <c r="AS43" s="903">
        <v>-37.144373292469055</v>
      </c>
      <c r="AT43" s="903">
        <v>124.58078126915825</v>
      </c>
      <c r="AU43" s="904">
        <v>20.41065763726678</v>
      </c>
      <c r="AV43" s="903">
        <v>-362.1219851839612</v>
      </c>
    </row>
    <row r="44" spans="2:48" s="21" customFormat="1" ht="15">
      <c r="B44" s="902" t="s">
        <v>427</v>
      </c>
      <c r="C44" s="903">
        <v>0.31625871574978764</v>
      </c>
      <c r="D44" s="903">
        <v>-0.4843233847506001</v>
      </c>
      <c r="E44" s="903">
        <v>1.0723027140095254</v>
      </c>
      <c r="F44" s="903">
        <v>-0.23862552765223236</v>
      </c>
      <c r="G44" s="903">
        <v>0.6656125173564805</v>
      </c>
      <c r="H44" s="903">
        <v>-3.04258151691504</v>
      </c>
      <c r="I44" s="903">
        <v>0.003444031792596492</v>
      </c>
      <c r="J44" s="903">
        <v>-0.015903234787546214</v>
      </c>
      <c r="K44" s="903">
        <v>-0.048089948758937795</v>
      </c>
      <c r="L44" s="903">
        <v>-3.103130668668927</v>
      </c>
      <c r="M44" s="903">
        <v>0</v>
      </c>
      <c r="N44" s="903">
        <v>1.13307905</v>
      </c>
      <c r="O44" s="903">
        <v>0.41822479</v>
      </c>
      <c r="P44" s="903">
        <v>0.3726575</v>
      </c>
      <c r="Q44" s="903">
        <v>1.92396134</v>
      </c>
      <c r="R44" s="903">
        <v>0.71729</v>
      </c>
      <c r="S44" s="903">
        <v>0.72370442</v>
      </c>
      <c r="T44" s="903">
        <v>0.23533196</v>
      </c>
      <c r="U44" s="903">
        <v>0.10920911</v>
      </c>
      <c r="V44" s="903">
        <v>1.78553549</v>
      </c>
      <c r="W44" s="903">
        <v>0.023255110000000002</v>
      </c>
      <c r="X44" s="903">
        <v>0.056713679999999995</v>
      </c>
      <c r="Y44" s="903">
        <v>0.04051253</v>
      </c>
      <c r="Z44" s="903">
        <v>0.14939</v>
      </c>
      <c r="AA44" s="903">
        <v>0.26987131999999997</v>
      </c>
      <c r="AB44" s="903">
        <v>0.16125475</v>
      </c>
      <c r="AC44" s="903">
        <v>0.53617287</v>
      </c>
      <c r="AD44" s="903">
        <v>0.4182505499999999</v>
      </c>
      <c r="AE44" s="903">
        <v>1.00225715</v>
      </c>
      <c r="AF44" s="903">
        <v>2.11793532</v>
      </c>
      <c r="AG44" s="903">
        <v>1.6438036200000004</v>
      </c>
      <c r="AH44" s="903">
        <v>0.6998522</v>
      </c>
      <c r="AI44" s="903">
        <v>0.79843603</v>
      </c>
      <c r="AJ44" s="903">
        <v>0.38242679</v>
      </c>
      <c r="AK44" s="903">
        <v>3.52451864</v>
      </c>
      <c r="AL44" s="903">
        <v>0.18687679000000001</v>
      </c>
      <c r="AM44" s="903">
        <v>0.23082070999999998</v>
      </c>
      <c r="AN44" s="903">
        <v>0.020000000000000004</v>
      </c>
      <c r="AO44" s="903">
        <v>6.5626706399999994</v>
      </c>
      <c r="AP44" s="903">
        <v>7.000368139999999</v>
      </c>
      <c r="AQ44" s="903">
        <v>1.62791701</v>
      </c>
      <c r="AR44" s="903">
        <v>0.7697980000000002</v>
      </c>
      <c r="AS44" s="903">
        <v>0.05700000000000001</v>
      </c>
      <c r="AT44" s="903">
        <v>0.9475349999999999</v>
      </c>
      <c r="AU44" s="904">
        <v>3.40225001</v>
      </c>
      <c r="AV44" s="903">
        <v>0.6715556999999999</v>
      </c>
    </row>
    <row r="45" spans="2:48" s="21" customFormat="1" ht="15">
      <c r="B45" s="902" t="s">
        <v>312</v>
      </c>
      <c r="C45" s="903">
        <v>6.008975933929006</v>
      </c>
      <c r="D45" s="903">
        <v>15.078257817965747</v>
      </c>
      <c r="E45" s="903">
        <v>15.064821592795173</v>
      </c>
      <c r="F45" s="903">
        <v>24.798550741879144</v>
      </c>
      <c r="G45" s="903">
        <v>60.95060608656907</v>
      </c>
      <c r="H45" s="903">
        <v>24.87766555082341</v>
      </c>
      <c r="I45" s="903">
        <v>30.048202420756056</v>
      </c>
      <c r="J45" s="903">
        <v>8.467412275567812</v>
      </c>
      <c r="K45" s="903">
        <v>18.268919972231974</v>
      </c>
      <c r="L45" s="903">
        <v>81.66220021937924</v>
      </c>
      <c r="M45" s="903">
        <v>38.55259605340252</v>
      </c>
      <c r="N45" s="903">
        <v>23.422371623322302</v>
      </c>
      <c r="O45" s="903">
        <v>28.4149859863875</v>
      </c>
      <c r="P45" s="903">
        <v>126.94615096274264</v>
      </c>
      <c r="Q45" s="903">
        <v>217.33610462585494</v>
      </c>
      <c r="R45" s="903">
        <v>47.96136958588021</v>
      </c>
      <c r="S45" s="903">
        <v>67.74877648422635</v>
      </c>
      <c r="T45" s="903">
        <v>271.6294125380042</v>
      </c>
      <c r="U45" s="903">
        <v>-5.4119544916586655</v>
      </c>
      <c r="V45" s="903">
        <v>381.92760411645213</v>
      </c>
      <c r="W45" s="903">
        <v>22.445122636322843</v>
      </c>
      <c r="X45" s="903">
        <v>13.010518134198644</v>
      </c>
      <c r="Y45" s="903">
        <v>227.3860411719873</v>
      </c>
      <c r="Z45" s="903">
        <v>25.143742222265562</v>
      </c>
      <c r="AA45" s="903">
        <v>287.9854241647743</v>
      </c>
      <c r="AB45" s="903">
        <v>12.934595778288285</v>
      </c>
      <c r="AC45" s="903">
        <v>8.413351279078048</v>
      </c>
      <c r="AD45" s="903">
        <v>10.47193606605949</v>
      </c>
      <c r="AE45" s="903">
        <v>10.343640127629309</v>
      </c>
      <c r="AF45" s="903">
        <v>42.16352325105513</v>
      </c>
      <c r="AG45" s="903">
        <v>4.9821556470474055</v>
      </c>
      <c r="AH45" s="903">
        <v>7.15272274265812</v>
      </c>
      <c r="AI45" s="903">
        <v>11.326371806831505</v>
      </c>
      <c r="AJ45" s="903">
        <v>28.43968346754827</v>
      </c>
      <c r="AK45" s="903">
        <v>51.9009336640853</v>
      </c>
      <c r="AL45" s="903">
        <v>16.902158698369792</v>
      </c>
      <c r="AM45" s="903">
        <v>-9.101810166867796</v>
      </c>
      <c r="AN45" s="903">
        <v>31.27831343777368</v>
      </c>
      <c r="AO45" s="903">
        <v>24.411979009357985</v>
      </c>
      <c r="AP45" s="903">
        <v>63.49064097863366</v>
      </c>
      <c r="AQ45" s="903">
        <v>40.713837985333626</v>
      </c>
      <c r="AR45" s="903">
        <v>27.979550947434632</v>
      </c>
      <c r="AS45" s="903">
        <v>11.924973006840963</v>
      </c>
      <c r="AT45" s="903">
        <v>27.900233728619817</v>
      </c>
      <c r="AU45" s="904">
        <v>108.51859566822904</v>
      </c>
      <c r="AV45" s="903">
        <v>7.32437971317661</v>
      </c>
    </row>
    <row r="46" spans="2:48" s="21" customFormat="1" ht="15">
      <c r="B46" s="902" t="s">
        <v>828</v>
      </c>
      <c r="C46" s="903">
        <v>23.42368052176221</v>
      </c>
      <c r="D46" s="903">
        <v>20.52873639263832</v>
      </c>
      <c r="E46" s="903">
        <v>22.89688019057556</v>
      </c>
      <c r="F46" s="903">
        <v>49.262832084001396</v>
      </c>
      <c r="G46" s="903">
        <v>116.11212918897749</v>
      </c>
      <c r="H46" s="903">
        <v>21.37894543662879</v>
      </c>
      <c r="I46" s="903">
        <v>110.63495044926012</v>
      </c>
      <c r="J46" s="903">
        <v>66.49438255428117</v>
      </c>
      <c r="K46" s="903">
        <v>69.22320874261848</v>
      </c>
      <c r="L46" s="903">
        <v>267.73148718278856</v>
      </c>
      <c r="M46" s="903">
        <v>72.63849105891424</v>
      </c>
      <c r="N46" s="903">
        <v>74.65911148118066</v>
      </c>
      <c r="O46" s="903">
        <v>67.46947271250899</v>
      </c>
      <c r="P46" s="903">
        <v>58.61986689413534</v>
      </c>
      <c r="Q46" s="903">
        <v>273.3869421467392</v>
      </c>
      <c r="R46" s="903">
        <v>70.01789210965319</v>
      </c>
      <c r="S46" s="903">
        <v>102.19135961214607</v>
      </c>
      <c r="T46" s="903">
        <v>67.2593102033257</v>
      </c>
      <c r="U46" s="903">
        <v>51.89363652424039</v>
      </c>
      <c r="V46" s="903">
        <v>291.36219844936534</v>
      </c>
      <c r="W46" s="903">
        <v>50.81679424152238</v>
      </c>
      <c r="X46" s="903">
        <v>104.80337370672181</v>
      </c>
      <c r="Y46" s="903">
        <v>45.780373072869494</v>
      </c>
      <c r="Z46" s="903">
        <v>56.67977666156261</v>
      </c>
      <c r="AA46" s="903">
        <v>258.0803176826763</v>
      </c>
      <c r="AB46" s="903">
        <v>19.572961227393243</v>
      </c>
      <c r="AC46" s="903">
        <v>112.6051242514402</v>
      </c>
      <c r="AD46" s="903">
        <v>242.10310666268686</v>
      </c>
      <c r="AE46" s="903">
        <v>62.372917062607755</v>
      </c>
      <c r="AF46" s="903">
        <v>436.6541092041281</v>
      </c>
      <c r="AG46" s="903">
        <v>90.53918361556589</v>
      </c>
      <c r="AH46" s="903">
        <v>146.13444416773626</v>
      </c>
      <c r="AI46" s="903">
        <v>39.90805686377409</v>
      </c>
      <c r="AJ46" s="903">
        <v>42.88085207700671</v>
      </c>
      <c r="AK46" s="903">
        <v>319.46253672408295</v>
      </c>
      <c r="AL46" s="903">
        <v>1985.3052906809064</v>
      </c>
      <c r="AM46" s="903">
        <v>34.13730689585205</v>
      </c>
      <c r="AN46" s="903">
        <v>128.68268008040522</v>
      </c>
      <c r="AO46" s="903">
        <v>39.439715249486284</v>
      </c>
      <c r="AP46" s="903">
        <v>2187.56499290665</v>
      </c>
      <c r="AQ46" s="903">
        <v>-55.142088714030706</v>
      </c>
      <c r="AR46" s="903">
        <v>71.7888756128343</v>
      </c>
      <c r="AS46" s="903">
        <v>107.79999855608939</v>
      </c>
      <c r="AT46" s="903">
        <v>106.3176598929668</v>
      </c>
      <c r="AU46" s="904">
        <v>230.7644453478598</v>
      </c>
      <c r="AV46" s="903">
        <v>81.9255406035453</v>
      </c>
    </row>
    <row r="47" spans="2:48" s="21" customFormat="1" ht="15">
      <c r="B47" s="902" t="s">
        <v>315</v>
      </c>
      <c r="C47" s="903">
        <v>10.76964084900338</v>
      </c>
      <c r="D47" s="903">
        <v>34.080544543737076</v>
      </c>
      <c r="E47" s="903">
        <v>52.59361060217324</v>
      </c>
      <c r="F47" s="903">
        <v>-41.61986070194168</v>
      </c>
      <c r="G47" s="903">
        <v>55.82393529297202</v>
      </c>
      <c r="H47" s="903">
        <v>8.304853082328101</v>
      </c>
      <c r="I47" s="903">
        <v>-33.050024130823395</v>
      </c>
      <c r="J47" s="903">
        <v>6.642194900499201</v>
      </c>
      <c r="K47" s="903">
        <v>104.2482631460113</v>
      </c>
      <c r="L47" s="903">
        <v>86.14528699801521</v>
      </c>
      <c r="M47" s="903">
        <v>71.77648567244223</v>
      </c>
      <c r="N47" s="903">
        <v>164.43468166118393</v>
      </c>
      <c r="O47" s="903">
        <v>8.019553006137329</v>
      </c>
      <c r="P47" s="903">
        <v>383.59226666083663</v>
      </c>
      <c r="Q47" s="903">
        <v>627.8229870006002</v>
      </c>
      <c r="R47" s="903">
        <v>333.6399905984765</v>
      </c>
      <c r="S47" s="903">
        <v>128.46458651555014</v>
      </c>
      <c r="T47" s="903">
        <v>22.300026840335555</v>
      </c>
      <c r="U47" s="903">
        <v>2665.3916478017</v>
      </c>
      <c r="V47" s="903">
        <v>3149.7962517560622</v>
      </c>
      <c r="W47" s="903">
        <v>89.11636259168706</v>
      </c>
      <c r="X47" s="903">
        <v>103.45053828474747</v>
      </c>
      <c r="Y47" s="903">
        <v>72.17829685460511</v>
      </c>
      <c r="Z47" s="903">
        <v>56.566868560258584</v>
      </c>
      <c r="AA47" s="903">
        <v>321.3120662912982</v>
      </c>
      <c r="AB47" s="903">
        <v>65.8948458727046</v>
      </c>
      <c r="AC47" s="903">
        <v>72.38879340487655</v>
      </c>
      <c r="AD47" s="903">
        <v>25.08783774891415</v>
      </c>
      <c r="AE47" s="903">
        <v>275.30463399597346</v>
      </c>
      <c r="AF47" s="903">
        <v>438.6761110224687</v>
      </c>
      <c r="AG47" s="903">
        <v>68.46605397079068</v>
      </c>
      <c r="AH47" s="903">
        <v>422.07809842187726</v>
      </c>
      <c r="AI47" s="903">
        <v>36.01777866191282</v>
      </c>
      <c r="AJ47" s="903">
        <v>212.76498995847032</v>
      </c>
      <c r="AK47" s="903">
        <v>739.3269210130511</v>
      </c>
      <c r="AL47" s="903">
        <v>10.898245710572425</v>
      </c>
      <c r="AM47" s="903">
        <v>0.09001767875955125</v>
      </c>
      <c r="AN47" s="903">
        <v>52.82390460099086</v>
      </c>
      <c r="AO47" s="903">
        <v>-53.77169793648533</v>
      </c>
      <c r="AP47" s="903">
        <v>10.040470053837502</v>
      </c>
      <c r="AQ47" s="903">
        <v>76.14488099572684</v>
      </c>
      <c r="AR47" s="903">
        <v>-11.687863148462682</v>
      </c>
      <c r="AS47" s="903">
        <v>99.3135202334615</v>
      </c>
      <c r="AT47" s="903">
        <v>58.36655864227065</v>
      </c>
      <c r="AU47" s="904">
        <v>222.13709672299632</v>
      </c>
      <c r="AV47" s="903">
        <v>69.9514636737362</v>
      </c>
    </row>
    <row r="48" spans="2:48" s="21" customFormat="1" ht="15">
      <c r="B48" s="902" t="s">
        <v>428</v>
      </c>
      <c r="C48" s="903">
        <v>-1.2286132841986666</v>
      </c>
      <c r="D48" s="903">
        <v>-0.9384801575189685</v>
      </c>
      <c r="E48" s="903">
        <v>-0.3145190326420176</v>
      </c>
      <c r="F48" s="903">
        <v>-0.8612292712501615</v>
      </c>
      <c r="G48" s="903">
        <v>-3.3428417456098147</v>
      </c>
      <c r="H48" s="903">
        <v>-1.0031056087500785</v>
      </c>
      <c r="I48" s="903">
        <v>-1.5756259077950814</v>
      </c>
      <c r="J48" s="903">
        <v>1.9446657598847952</v>
      </c>
      <c r="K48" s="903">
        <v>1.2919369823576865</v>
      </c>
      <c r="L48" s="903">
        <v>0.6578712256973218</v>
      </c>
      <c r="M48" s="903">
        <v>6.342437694738435</v>
      </c>
      <c r="N48" s="903">
        <v>9.513095096457578</v>
      </c>
      <c r="O48" s="903">
        <v>3.185097881950263</v>
      </c>
      <c r="P48" s="903">
        <v>4.180561532962393</v>
      </c>
      <c r="Q48" s="903">
        <v>23.221192206108668</v>
      </c>
      <c r="R48" s="903">
        <v>8.942436303813421</v>
      </c>
      <c r="S48" s="903">
        <v>10.272436342197055</v>
      </c>
      <c r="T48" s="903">
        <v>10.922863402075036</v>
      </c>
      <c r="U48" s="903">
        <v>4.48127001174432</v>
      </c>
      <c r="V48" s="903">
        <v>34.619006059829836</v>
      </c>
      <c r="W48" s="903">
        <v>4.8352074284948765</v>
      </c>
      <c r="X48" s="903">
        <v>2.91882356986809</v>
      </c>
      <c r="Y48" s="903">
        <v>3.0969717080991543</v>
      </c>
      <c r="Z48" s="903">
        <v>-2.1887275135446207</v>
      </c>
      <c r="AA48" s="903">
        <v>8.6622751929175</v>
      </c>
      <c r="AB48" s="903">
        <v>3.891416251846549</v>
      </c>
      <c r="AC48" s="903">
        <v>12.279222346113581</v>
      </c>
      <c r="AD48" s="903">
        <v>8.159986132644802</v>
      </c>
      <c r="AE48" s="903">
        <v>10.580397914140612</v>
      </c>
      <c r="AF48" s="903">
        <v>34.91102264474554</v>
      </c>
      <c r="AG48" s="903">
        <v>-1.7828231047486043</v>
      </c>
      <c r="AH48" s="903">
        <v>-1.8553921674924343</v>
      </c>
      <c r="AI48" s="903">
        <v>3.67330069009828</v>
      </c>
      <c r="AJ48" s="903">
        <v>3.2637696716980273</v>
      </c>
      <c r="AK48" s="903">
        <v>3.298855089555269</v>
      </c>
      <c r="AL48" s="903">
        <v>27.864081887401255</v>
      </c>
      <c r="AM48" s="903">
        <v>12.069249356270905</v>
      </c>
      <c r="AN48" s="903">
        <v>5.751924062776817</v>
      </c>
      <c r="AO48" s="903">
        <v>10.045425733129736</v>
      </c>
      <c r="AP48" s="903">
        <v>55.73068103957871</v>
      </c>
      <c r="AQ48" s="903">
        <v>8.746600477393432</v>
      </c>
      <c r="AR48" s="903">
        <v>7.790223051976292</v>
      </c>
      <c r="AS48" s="903">
        <v>-0.33994038388827574</v>
      </c>
      <c r="AT48" s="903">
        <v>16.554437464151672</v>
      </c>
      <c r="AU48" s="904">
        <v>32.75132060963312</v>
      </c>
      <c r="AV48" s="903">
        <v>5.663753427489375</v>
      </c>
    </row>
    <row r="49" spans="2:48" s="21" customFormat="1" ht="15">
      <c r="B49" s="902" t="s">
        <v>429</v>
      </c>
      <c r="C49" s="903">
        <v>1.469871</v>
      </c>
      <c r="D49" s="903">
        <v>1.109627</v>
      </c>
      <c r="E49" s="903">
        <v>1.24</v>
      </c>
      <c r="F49" s="903">
        <v>0.7127</v>
      </c>
      <c r="G49" s="903">
        <v>4.532198</v>
      </c>
      <c r="H49" s="903">
        <v>4.7703425</v>
      </c>
      <c r="I49" s="903">
        <v>0.9126325</v>
      </c>
      <c r="J49" s="903">
        <v>2.0983009362332044</v>
      </c>
      <c r="K49" s="903">
        <v>1.8371295645854357</v>
      </c>
      <c r="L49" s="903">
        <v>9.618405500818639</v>
      </c>
      <c r="M49" s="903">
        <v>1.2591829152293048</v>
      </c>
      <c r="N49" s="903">
        <v>0.349975</v>
      </c>
      <c r="O49" s="903">
        <v>0.8572709416733505</v>
      </c>
      <c r="P49" s="903">
        <v>0.6415712862837354</v>
      </c>
      <c r="Q49" s="903">
        <v>3.1080001431863904</v>
      </c>
      <c r="R49" s="903">
        <v>3.7076807850984186</v>
      </c>
      <c r="S49" s="903">
        <v>1.3527961229688144</v>
      </c>
      <c r="T49" s="903">
        <v>2.0283202763586683</v>
      </c>
      <c r="U49" s="903">
        <v>-0.29150657209031416</v>
      </c>
      <c r="V49" s="903">
        <v>6.797290612335588</v>
      </c>
      <c r="W49" s="903">
        <v>-3.8840249837321177</v>
      </c>
      <c r="X49" s="903">
        <v>1.4935772232969904</v>
      </c>
      <c r="Y49" s="903">
        <v>-0.13931922108631367</v>
      </c>
      <c r="Z49" s="903">
        <v>-4.203274792633557</v>
      </c>
      <c r="AA49" s="903">
        <v>-6.733041774154999</v>
      </c>
      <c r="AB49" s="903">
        <v>-2.8944462572797987</v>
      </c>
      <c r="AC49" s="903">
        <v>-3.8821415595311843</v>
      </c>
      <c r="AD49" s="903">
        <v>0.39677404919349013</v>
      </c>
      <c r="AE49" s="903">
        <v>-0.8862093267807258</v>
      </c>
      <c r="AF49" s="903">
        <v>-7.266023094398219</v>
      </c>
      <c r="AG49" s="903">
        <v>0.30765263</v>
      </c>
      <c r="AH49" s="903">
        <v>0.31848289139829683</v>
      </c>
      <c r="AI49" s="903">
        <v>0.60979507</v>
      </c>
      <c r="AJ49" s="903">
        <v>0.7286017885470398</v>
      </c>
      <c r="AK49" s="903">
        <v>1.9645323799453367</v>
      </c>
      <c r="AL49" s="903">
        <v>-0.2863709411660084</v>
      </c>
      <c r="AM49" s="903">
        <v>-0.16869109000000002</v>
      </c>
      <c r="AN49" s="903">
        <v>1.5495934963564406</v>
      </c>
      <c r="AO49" s="903">
        <v>-0.6007931664589917</v>
      </c>
      <c r="AP49" s="903">
        <v>0.4937382987314406</v>
      </c>
      <c r="AQ49" s="903">
        <v>-6.110754629988383</v>
      </c>
      <c r="AR49" s="903">
        <v>0.5962420344090263</v>
      </c>
      <c r="AS49" s="903">
        <v>-0.3246667878281082</v>
      </c>
      <c r="AT49" s="903">
        <v>-0.398467494002688</v>
      </c>
      <c r="AU49" s="904">
        <v>-6.237646877410153</v>
      </c>
      <c r="AV49" s="903">
        <v>0.23800862000000003</v>
      </c>
    </row>
    <row r="50" spans="2:48" s="21" customFormat="1" ht="15">
      <c r="B50" s="902" t="s">
        <v>318</v>
      </c>
      <c r="C50" s="903">
        <v>6.469355370714275</v>
      </c>
      <c r="D50" s="903">
        <v>2.2355124381821416</v>
      </c>
      <c r="E50" s="903">
        <v>6.77264337280884</v>
      </c>
      <c r="F50" s="903">
        <v>6.4744484355325405</v>
      </c>
      <c r="G50" s="903">
        <v>21.951959617237797</v>
      </c>
      <c r="H50" s="903">
        <v>1.4598647648499823</v>
      </c>
      <c r="I50" s="903">
        <v>6.545908215596363</v>
      </c>
      <c r="J50" s="903">
        <v>1.7681042019095259</v>
      </c>
      <c r="K50" s="903">
        <v>1.798069814956652</v>
      </c>
      <c r="L50" s="903">
        <v>11.571946997312523</v>
      </c>
      <c r="M50" s="903">
        <v>2.1275656293513716</v>
      </c>
      <c r="N50" s="903">
        <v>2.0205338045118655</v>
      </c>
      <c r="O50" s="903">
        <v>4.558857198775043</v>
      </c>
      <c r="P50" s="903">
        <v>2.690942826768297</v>
      </c>
      <c r="Q50" s="903">
        <v>11.397899459406577</v>
      </c>
      <c r="R50" s="903">
        <v>6.701695728775581</v>
      </c>
      <c r="S50" s="903">
        <v>4.9524043970918195</v>
      </c>
      <c r="T50" s="903">
        <v>0.5273209516564091</v>
      </c>
      <c r="U50" s="903">
        <v>10.977898261398025</v>
      </c>
      <c r="V50" s="903">
        <v>23.159319338921833</v>
      </c>
      <c r="W50" s="903">
        <v>3.4161045695395016</v>
      </c>
      <c r="X50" s="903">
        <v>7.078632675762994</v>
      </c>
      <c r="Y50" s="903">
        <v>1.9646187452657773</v>
      </c>
      <c r="Z50" s="903">
        <v>1.8933106803497513</v>
      </c>
      <c r="AA50" s="903">
        <v>14.352666670918023</v>
      </c>
      <c r="AB50" s="903">
        <v>2.8491941069942377</v>
      </c>
      <c r="AC50" s="903">
        <v>1.7283952000613345</v>
      </c>
      <c r="AD50" s="903">
        <v>13.500866294130795</v>
      </c>
      <c r="AE50" s="903">
        <v>47.415350000366935</v>
      </c>
      <c r="AF50" s="903">
        <v>65.4938056015533</v>
      </c>
      <c r="AG50" s="903">
        <v>4.207456366668666</v>
      </c>
      <c r="AH50" s="903">
        <v>1.8268829085546041</v>
      </c>
      <c r="AI50" s="903">
        <v>21.075271017459187</v>
      </c>
      <c r="AJ50" s="903">
        <v>11.722574339075521</v>
      </c>
      <c r="AK50" s="903">
        <v>38.83218463175798</v>
      </c>
      <c r="AL50" s="903">
        <v>16.846699009710523</v>
      </c>
      <c r="AM50" s="903">
        <v>27.560444868123632</v>
      </c>
      <c r="AN50" s="903">
        <v>7.436682183915686</v>
      </c>
      <c r="AO50" s="903">
        <v>39.512706800957545</v>
      </c>
      <c r="AP50" s="903">
        <v>91.35653286270738</v>
      </c>
      <c r="AQ50" s="903">
        <v>8.155576424149125</v>
      </c>
      <c r="AR50" s="903">
        <v>5.232692939701944</v>
      </c>
      <c r="AS50" s="903">
        <v>4.998224929550442</v>
      </c>
      <c r="AT50" s="903">
        <v>10.831303981637088</v>
      </c>
      <c r="AU50" s="904">
        <v>29.2177982750386</v>
      </c>
      <c r="AV50" s="903">
        <v>-2.4342787264402093</v>
      </c>
    </row>
    <row r="51" spans="2:48" s="21" customFormat="1" ht="15">
      <c r="B51" s="902" t="s">
        <v>614</v>
      </c>
      <c r="C51" s="903">
        <v>0</v>
      </c>
      <c r="D51" s="903">
        <v>0</v>
      </c>
      <c r="E51" s="903">
        <v>0</v>
      </c>
      <c r="F51" s="903">
        <v>-0.133905</v>
      </c>
      <c r="G51" s="903">
        <v>-0.133905</v>
      </c>
      <c r="H51" s="903">
        <v>0</v>
      </c>
      <c r="I51" s="903">
        <v>0</v>
      </c>
      <c r="J51" s="903">
        <v>0</v>
      </c>
      <c r="K51" s="903">
        <v>0</v>
      </c>
      <c r="L51" s="903">
        <v>0</v>
      </c>
      <c r="M51" s="903">
        <v>0</v>
      </c>
      <c r="N51" s="903">
        <v>0</v>
      </c>
      <c r="O51" s="903">
        <v>0</v>
      </c>
      <c r="P51" s="903">
        <v>0</v>
      </c>
      <c r="Q51" s="903">
        <v>0</v>
      </c>
      <c r="R51" s="903">
        <v>0</v>
      </c>
      <c r="S51" s="903">
        <v>0</v>
      </c>
      <c r="T51" s="903">
        <v>0</v>
      </c>
      <c r="U51" s="903">
        <v>0</v>
      </c>
      <c r="V51" s="903">
        <v>0</v>
      </c>
      <c r="W51" s="903">
        <v>0</v>
      </c>
      <c r="X51" s="903">
        <v>0</v>
      </c>
      <c r="Y51" s="903">
        <v>0</v>
      </c>
      <c r="Z51" s="903">
        <v>0</v>
      </c>
      <c r="AA51" s="903">
        <v>0</v>
      </c>
      <c r="AB51" s="903">
        <v>0</v>
      </c>
      <c r="AC51" s="903">
        <v>0</v>
      </c>
      <c r="AD51" s="903">
        <v>0</v>
      </c>
      <c r="AE51" s="903">
        <v>0</v>
      </c>
      <c r="AF51" s="903">
        <v>0</v>
      </c>
      <c r="AG51" s="903">
        <v>0</v>
      </c>
      <c r="AH51" s="903">
        <v>0</v>
      </c>
      <c r="AI51" s="903">
        <v>0</v>
      </c>
      <c r="AJ51" s="903">
        <v>0</v>
      </c>
      <c r="AK51" s="903">
        <v>0</v>
      </c>
      <c r="AL51" s="903">
        <v>0</v>
      </c>
      <c r="AM51" s="903">
        <v>0</v>
      </c>
      <c r="AN51" s="903">
        <v>0</v>
      </c>
      <c r="AO51" s="903">
        <v>0</v>
      </c>
      <c r="AP51" s="903">
        <v>0</v>
      </c>
      <c r="AQ51" s="903">
        <v>0</v>
      </c>
      <c r="AR51" s="903">
        <v>0</v>
      </c>
      <c r="AS51" s="903">
        <v>0</v>
      </c>
      <c r="AT51" s="903">
        <v>0</v>
      </c>
      <c r="AU51" s="904">
        <v>0</v>
      </c>
      <c r="AV51" s="903">
        <v>0</v>
      </c>
    </row>
    <row r="52" spans="2:48" s="21" customFormat="1" ht="15">
      <c r="B52" s="902" t="s">
        <v>430</v>
      </c>
      <c r="C52" s="903">
        <v>0.27765902328673275</v>
      </c>
      <c r="D52" s="903">
        <v>0.3455454499739954</v>
      </c>
      <c r="E52" s="903">
        <v>0.8619930754311165</v>
      </c>
      <c r="F52" s="903">
        <v>1.1652202118131987</v>
      </c>
      <c r="G52" s="903">
        <v>2.6504177605050434</v>
      </c>
      <c r="H52" s="903">
        <v>0.08368360638926822</v>
      </c>
      <c r="I52" s="903">
        <v>0.16754569405012962</v>
      </c>
      <c r="J52" s="903">
        <v>1.4212306806090498</v>
      </c>
      <c r="K52" s="903">
        <v>1.6325979739337746</v>
      </c>
      <c r="L52" s="903">
        <v>3.3050579549822223</v>
      </c>
      <c r="M52" s="903">
        <v>0.22839426210543012</v>
      </c>
      <c r="N52" s="903">
        <v>0.2182020791290045</v>
      </c>
      <c r="O52" s="903">
        <v>0.1873351261522488</v>
      </c>
      <c r="P52" s="903">
        <v>-0.176273727251773</v>
      </c>
      <c r="Q52" s="903">
        <v>0.45765774013491034</v>
      </c>
      <c r="R52" s="903">
        <v>1.7435233836145068</v>
      </c>
      <c r="S52" s="903">
        <v>1.0325170668974124</v>
      </c>
      <c r="T52" s="903">
        <v>-0.016972270564198245</v>
      </c>
      <c r="U52" s="903">
        <v>-0.02719463673519129</v>
      </c>
      <c r="V52" s="903">
        <v>2.73187354321253</v>
      </c>
      <c r="W52" s="903">
        <v>-0.012161607995377025</v>
      </c>
      <c r="X52" s="903">
        <v>1.1402762044702703</v>
      </c>
      <c r="Y52" s="903">
        <v>2.8004028486793326</v>
      </c>
      <c r="Z52" s="903">
        <v>0.5335782034745076</v>
      </c>
      <c r="AA52" s="903">
        <v>4.462095648628733</v>
      </c>
      <c r="AB52" s="903">
        <v>0.3767440259305629</v>
      </c>
      <c r="AC52" s="903">
        <v>0.915034625208458</v>
      </c>
      <c r="AD52" s="903">
        <v>2.4403155820932816</v>
      </c>
      <c r="AE52" s="903">
        <v>5.943434956326341</v>
      </c>
      <c r="AF52" s="903">
        <v>9.675529189558643</v>
      </c>
      <c r="AG52" s="903">
        <v>1.0386373853208308</v>
      </c>
      <c r="AH52" s="903">
        <v>0.8630719229967099</v>
      </c>
      <c r="AI52" s="903">
        <v>-1.5113873476702957</v>
      </c>
      <c r="AJ52" s="903">
        <v>50.4600577337616</v>
      </c>
      <c r="AK52" s="903">
        <v>50.85037969440884</v>
      </c>
      <c r="AL52" s="903">
        <v>0.155109316887548</v>
      </c>
      <c r="AM52" s="903">
        <v>-0.7562156165415428</v>
      </c>
      <c r="AN52" s="903">
        <v>0.5875335407739127</v>
      </c>
      <c r="AO52" s="903">
        <v>0.5830710453199227</v>
      </c>
      <c r="AP52" s="903">
        <v>0.5694982864398407</v>
      </c>
      <c r="AQ52" s="903">
        <v>0.18974194298995684</v>
      </c>
      <c r="AR52" s="903">
        <v>0.0225019775376285</v>
      </c>
      <c r="AS52" s="903">
        <v>4.193840920964818</v>
      </c>
      <c r="AT52" s="903">
        <v>3.4855853956882337</v>
      </c>
      <c r="AU52" s="904">
        <v>7.891670237180637</v>
      </c>
      <c r="AV52" s="903">
        <v>-56.5961348530428</v>
      </c>
    </row>
    <row r="53" spans="2:48" s="21" customFormat="1" ht="15">
      <c r="B53" s="902" t="s">
        <v>431</v>
      </c>
      <c r="C53" s="903">
        <v>0.2683689814087894</v>
      </c>
      <c r="D53" s="903">
        <v>0.35516002332985996</v>
      </c>
      <c r="E53" s="903">
        <v>0.10925442030379377</v>
      </c>
      <c r="F53" s="903">
        <v>0.42588461427807073</v>
      </c>
      <c r="G53" s="903">
        <v>1.1586680393205138</v>
      </c>
      <c r="H53" s="903">
        <v>0.43531315415058536</v>
      </c>
      <c r="I53" s="903">
        <v>3.2602728790718896</v>
      </c>
      <c r="J53" s="903">
        <v>0.9387881017305917</v>
      </c>
      <c r="K53" s="903">
        <v>0.9187755203132242</v>
      </c>
      <c r="L53" s="903">
        <v>5.5531496552662905</v>
      </c>
      <c r="M53" s="903">
        <v>-0.7363326695493937</v>
      </c>
      <c r="N53" s="903">
        <v>0.42508380715427097</v>
      </c>
      <c r="O53" s="903">
        <v>0.4239271484607017</v>
      </c>
      <c r="P53" s="903">
        <v>0.5323752324080039</v>
      </c>
      <c r="Q53" s="903">
        <v>0.6450535184735828</v>
      </c>
      <c r="R53" s="903">
        <v>0.059885295441592074</v>
      </c>
      <c r="S53" s="903">
        <v>0.5616311910349114</v>
      </c>
      <c r="T53" s="903">
        <v>0.45734025130807243</v>
      </c>
      <c r="U53" s="903">
        <v>0.7642215178913943</v>
      </c>
      <c r="V53" s="903">
        <v>1.8430782556759702</v>
      </c>
      <c r="W53" s="903">
        <v>4.333020822661141</v>
      </c>
      <c r="X53" s="903">
        <v>0.40571367681273596</v>
      </c>
      <c r="Y53" s="903">
        <v>6.890375115929479</v>
      </c>
      <c r="Z53" s="903">
        <v>4.3391435935697515</v>
      </c>
      <c r="AA53" s="903">
        <v>15.96825320897311</v>
      </c>
      <c r="AB53" s="903">
        <v>0.0553908291778365</v>
      </c>
      <c r="AC53" s="903">
        <v>1.9462436861040104</v>
      </c>
      <c r="AD53" s="903">
        <v>1.4290863079822227</v>
      </c>
      <c r="AE53" s="903">
        <v>8.649864750521493</v>
      </c>
      <c r="AF53" s="903">
        <v>12.080585573785562</v>
      </c>
      <c r="AG53" s="903">
        <v>0.46056043295711724</v>
      </c>
      <c r="AH53" s="903">
        <v>0.45936848227396765</v>
      </c>
      <c r="AI53" s="903">
        <v>1.4837250372983228</v>
      </c>
      <c r="AJ53" s="903">
        <v>-0.9490351574359217</v>
      </c>
      <c r="AK53" s="903">
        <v>1.454618795093486</v>
      </c>
      <c r="AL53" s="903">
        <v>-0.28289434956381</v>
      </c>
      <c r="AM53" s="903">
        <v>0.31304195760241005</v>
      </c>
      <c r="AN53" s="903">
        <v>0.2807984156669176</v>
      </c>
      <c r="AO53" s="903">
        <v>0.35522489921153877</v>
      </c>
      <c r="AP53" s="903">
        <v>0.6661709229170565</v>
      </c>
      <c r="AQ53" s="903">
        <v>0.558628169148083</v>
      </c>
      <c r="AR53" s="903">
        <v>1.0821698543959726</v>
      </c>
      <c r="AS53" s="903">
        <v>2.178964423142634</v>
      </c>
      <c r="AT53" s="903">
        <v>1.3861217600147127</v>
      </c>
      <c r="AU53" s="904">
        <v>5.205884206701402</v>
      </c>
      <c r="AV53" s="903">
        <v>0.5163403649242081</v>
      </c>
    </row>
    <row r="54" spans="2:48" s="21" customFormat="1" ht="15">
      <c r="B54" s="902" t="s">
        <v>432</v>
      </c>
      <c r="C54" s="903">
        <v>-3.907980001379177</v>
      </c>
      <c r="D54" s="903">
        <v>0.9732639050955402</v>
      </c>
      <c r="E54" s="903">
        <v>1.0473152689240477</v>
      </c>
      <c r="F54" s="903">
        <v>1.639485346418717</v>
      </c>
      <c r="G54" s="903">
        <v>-0.24791548094087235</v>
      </c>
      <c r="H54" s="903">
        <v>5.6927112606438435</v>
      </c>
      <c r="I54" s="903">
        <v>9.890812299590285</v>
      </c>
      <c r="J54" s="903">
        <v>7.9017615975977025</v>
      </c>
      <c r="K54" s="903">
        <v>4.5371719433287065</v>
      </c>
      <c r="L54" s="903">
        <v>28.02245710116054</v>
      </c>
      <c r="M54" s="903">
        <v>10.868369533737052</v>
      </c>
      <c r="N54" s="903">
        <v>13.81302119380231</v>
      </c>
      <c r="O54" s="903">
        <v>14.976472656491119</v>
      </c>
      <c r="P54" s="903">
        <v>13.812278929169127</v>
      </c>
      <c r="Q54" s="903">
        <v>53.4701423131996</v>
      </c>
      <c r="R54" s="903">
        <v>20.401960092861472</v>
      </c>
      <c r="S54" s="903">
        <v>10.027900955364743</v>
      </c>
      <c r="T54" s="903">
        <v>10.766730874436746</v>
      </c>
      <c r="U54" s="903">
        <v>8.96004200578724</v>
      </c>
      <c r="V54" s="903">
        <v>50.156633928450205</v>
      </c>
      <c r="W54" s="903">
        <v>9.788241470487145</v>
      </c>
      <c r="X54" s="903">
        <v>9.054830519153544</v>
      </c>
      <c r="Y54" s="903">
        <v>17.0995123066837</v>
      </c>
      <c r="Z54" s="903">
        <v>24.79393098262167</v>
      </c>
      <c r="AA54" s="903">
        <v>60.73651527894605</v>
      </c>
      <c r="AB54" s="903">
        <v>11.435227193704062</v>
      </c>
      <c r="AC54" s="903">
        <v>4.6549062746603145</v>
      </c>
      <c r="AD54" s="903">
        <v>15.051613599396106</v>
      </c>
      <c r="AE54" s="903">
        <v>3.724586563896599</v>
      </c>
      <c r="AF54" s="903">
        <v>34.866333631657085</v>
      </c>
      <c r="AG54" s="903">
        <v>5.400371663637481</v>
      </c>
      <c r="AH54" s="903">
        <v>7.92735039432627</v>
      </c>
      <c r="AI54" s="903">
        <v>9.087163550795093</v>
      </c>
      <c r="AJ54" s="903">
        <v>7.563897611004805</v>
      </c>
      <c r="AK54" s="903">
        <v>29.97878321976365</v>
      </c>
      <c r="AL54" s="903">
        <v>12.231558415322636</v>
      </c>
      <c r="AM54" s="903">
        <v>1.2341289451635586</v>
      </c>
      <c r="AN54" s="903">
        <v>4.8774702723228405</v>
      </c>
      <c r="AO54" s="903">
        <v>29.32835880563964</v>
      </c>
      <c r="AP54" s="903">
        <v>47.67151643844868</v>
      </c>
      <c r="AQ54" s="903">
        <v>3.9388463970023717</v>
      </c>
      <c r="AR54" s="903">
        <v>21.515804796412706</v>
      </c>
      <c r="AS54" s="903">
        <v>10.575755471012513</v>
      </c>
      <c r="AT54" s="903">
        <v>32.06821599320911</v>
      </c>
      <c r="AU54" s="904">
        <v>68.0986226576367</v>
      </c>
      <c r="AV54" s="903">
        <v>10.026986802695971</v>
      </c>
    </row>
    <row r="55" spans="2:48" s="21" customFormat="1" ht="14.25" customHeight="1">
      <c r="B55" s="902" t="s">
        <v>615</v>
      </c>
      <c r="C55" s="903">
        <v>0.067681</v>
      </c>
      <c r="D55" s="903">
        <v>0.30256079999999996</v>
      </c>
      <c r="E55" s="903">
        <v>0.038056</v>
      </c>
      <c r="F55" s="903">
        <v>0.01737</v>
      </c>
      <c r="G55" s="903">
        <v>0.42566779999999993</v>
      </c>
      <c r="H55" s="903">
        <v>0.34997</v>
      </c>
      <c r="I55" s="903">
        <v>0.464855</v>
      </c>
      <c r="J55" s="903">
        <v>0.649941</v>
      </c>
      <c r="K55" s="903">
        <v>0.91699</v>
      </c>
      <c r="L55" s="903">
        <v>2.381756</v>
      </c>
      <c r="M55" s="903">
        <v>1.204485</v>
      </c>
      <c r="N55" s="903">
        <v>0.8690604000000001</v>
      </c>
      <c r="O55" s="903">
        <v>0.20673116000000002</v>
      </c>
      <c r="P55" s="903">
        <v>0.23989139</v>
      </c>
      <c r="Q55" s="903">
        <v>2.52016795</v>
      </c>
      <c r="R55" s="903">
        <v>0.25706655</v>
      </c>
      <c r="S55" s="903">
        <v>0.24024952</v>
      </c>
      <c r="T55" s="903">
        <v>0.19774332</v>
      </c>
      <c r="U55" s="903">
        <v>0.14345275</v>
      </c>
      <c r="V55" s="903">
        <v>0.83851214</v>
      </c>
      <c r="W55" s="903">
        <v>0.17248312</v>
      </c>
      <c r="X55" s="903">
        <v>0.1994182</v>
      </c>
      <c r="Y55" s="903">
        <v>0.19982018000000001</v>
      </c>
      <c r="Z55" s="903">
        <v>0.4</v>
      </c>
      <c r="AA55" s="903">
        <v>0.9717215</v>
      </c>
      <c r="AB55" s="903">
        <v>0</v>
      </c>
      <c r="AC55" s="903">
        <v>0</v>
      </c>
      <c r="AD55" s="903">
        <v>0</v>
      </c>
      <c r="AE55" s="903">
        <v>0</v>
      </c>
      <c r="AF55" s="903">
        <v>0</v>
      </c>
      <c r="AG55" s="903">
        <v>0</v>
      </c>
      <c r="AH55" s="903">
        <v>0</v>
      </c>
      <c r="AI55" s="903">
        <v>0</v>
      </c>
      <c r="AJ55" s="903">
        <v>0</v>
      </c>
      <c r="AK55" s="903">
        <v>0</v>
      </c>
      <c r="AL55" s="903">
        <v>0</v>
      </c>
      <c r="AM55" s="903">
        <v>0</v>
      </c>
      <c r="AN55" s="903">
        <v>0</v>
      </c>
      <c r="AO55" s="903">
        <v>0</v>
      </c>
      <c r="AP55" s="903">
        <v>0</v>
      </c>
      <c r="AQ55" s="903">
        <v>0</v>
      </c>
      <c r="AR55" s="903">
        <v>0</v>
      </c>
      <c r="AS55" s="903">
        <v>0</v>
      </c>
      <c r="AT55" s="903">
        <v>0</v>
      </c>
      <c r="AU55" s="904">
        <v>0</v>
      </c>
      <c r="AV55" s="903">
        <v>0</v>
      </c>
    </row>
    <row r="56" spans="2:48" s="21" customFormat="1" ht="15">
      <c r="B56" s="902" t="s">
        <v>616</v>
      </c>
      <c r="C56" s="903">
        <v>0.001</v>
      </c>
      <c r="D56" s="903">
        <v>0.001392</v>
      </c>
      <c r="E56" s="903">
        <v>0.001392</v>
      </c>
      <c r="F56" s="903">
        <v>0.011136</v>
      </c>
      <c r="G56" s="903">
        <v>0.01492</v>
      </c>
      <c r="H56" s="903">
        <v>0</v>
      </c>
      <c r="I56" s="903">
        <v>0</v>
      </c>
      <c r="J56" s="903">
        <v>0</v>
      </c>
      <c r="K56" s="903">
        <v>0</v>
      </c>
      <c r="L56" s="903">
        <v>0</v>
      </c>
      <c r="M56" s="903">
        <v>0</v>
      </c>
      <c r="N56" s="903">
        <v>0</v>
      </c>
      <c r="O56" s="903">
        <v>0</v>
      </c>
      <c r="P56" s="903">
        <v>0</v>
      </c>
      <c r="Q56" s="903">
        <v>0</v>
      </c>
      <c r="R56" s="903">
        <v>0</v>
      </c>
      <c r="S56" s="903">
        <v>0</v>
      </c>
      <c r="T56" s="903">
        <v>0</v>
      </c>
      <c r="U56" s="903">
        <v>0</v>
      </c>
      <c r="V56" s="903">
        <v>0</v>
      </c>
      <c r="W56" s="903">
        <v>0</v>
      </c>
      <c r="X56" s="903">
        <v>0</v>
      </c>
      <c r="Y56" s="903">
        <v>0</v>
      </c>
      <c r="Z56" s="903">
        <v>0</v>
      </c>
      <c r="AA56" s="903">
        <v>0</v>
      </c>
      <c r="AB56" s="903">
        <v>0</v>
      </c>
      <c r="AC56" s="903">
        <v>0</v>
      </c>
      <c r="AD56" s="903">
        <v>0</v>
      </c>
      <c r="AE56" s="903">
        <v>0</v>
      </c>
      <c r="AF56" s="903">
        <v>0</v>
      </c>
      <c r="AG56" s="903">
        <v>0</v>
      </c>
      <c r="AH56" s="903">
        <v>0</v>
      </c>
      <c r="AI56" s="903">
        <v>0</v>
      </c>
      <c r="AJ56" s="903">
        <v>0</v>
      </c>
      <c r="AK56" s="903">
        <v>0</v>
      </c>
      <c r="AL56" s="903">
        <v>0</v>
      </c>
      <c r="AM56" s="903">
        <v>0</v>
      </c>
      <c r="AN56" s="903">
        <v>0</v>
      </c>
      <c r="AO56" s="903">
        <v>0</v>
      </c>
      <c r="AP56" s="903">
        <v>0</v>
      </c>
      <c r="AQ56" s="903">
        <v>0</v>
      </c>
      <c r="AR56" s="903">
        <v>0</v>
      </c>
      <c r="AS56" s="903">
        <v>0</v>
      </c>
      <c r="AT56" s="903">
        <v>0</v>
      </c>
      <c r="AU56" s="904">
        <v>0</v>
      </c>
      <c r="AV56" s="903">
        <v>0</v>
      </c>
    </row>
    <row r="57" spans="2:48" s="21" customFormat="1" ht="15">
      <c r="B57" s="902" t="s">
        <v>411</v>
      </c>
      <c r="C57" s="903">
        <v>379.7778698377835</v>
      </c>
      <c r="D57" s="903">
        <v>106.3931533161366</v>
      </c>
      <c r="E57" s="903">
        <v>993.5540863437004</v>
      </c>
      <c r="F57" s="903">
        <v>-649.8581753250966</v>
      </c>
      <c r="G57" s="903">
        <v>829.8669341725239</v>
      </c>
      <c r="H57" s="903">
        <v>113.7034205595261</v>
      </c>
      <c r="I57" s="903">
        <v>104.47529974388355</v>
      </c>
      <c r="J57" s="903">
        <v>231.96194452699402</v>
      </c>
      <c r="K57" s="903">
        <v>-337.15367139560726</v>
      </c>
      <c r="L57" s="903">
        <v>112.98699343479643</v>
      </c>
      <c r="M57" s="903">
        <v>558.2351922336361</v>
      </c>
      <c r="N57" s="903">
        <v>182.28166585567982</v>
      </c>
      <c r="O57" s="903">
        <v>168.33875261348012</v>
      </c>
      <c r="P57" s="903">
        <v>255.61844164643384</v>
      </c>
      <c r="Q57" s="903">
        <v>1164.4740523492299</v>
      </c>
      <c r="R57" s="903">
        <v>251.21146975432373</v>
      </c>
      <c r="S57" s="903">
        <v>70.69785080771692</v>
      </c>
      <c r="T57" s="903">
        <v>-53.245454411249995</v>
      </c>
      <c r="U57" s="903">
        <v>359.3264295317393</v>
      </c>
      <c r="V57" s="903">
        <v>627.9902956825299</v>
      </c>
      <c r="W57" s="903">
        <v>252.49979588912336</v>
      </c>
      <c r="X57" s="903">
        <v>-204.20136473642583</v>
      </c>
      <c r="Y57" s="903">
        <v>492.44140985927754</v>
      </c>
      <c r="Z57" s="903">
        <v>342.8918547897335</v>
      </c>
      <c r="AA57" s="903">
        <v>883.6316958017085</v>
      </c>
      <c r="AB57" s="903">
        <v>463.6397743910515</v>
      </c>
      <c r="AC57" s="903">
        <v>945.031932724228</v>
      </c>
      <c r="AD57" s="903">
        <v>474.76658702053754</v>
      </c>
      <c r="AE57" s="903">
        <v>330.4617107686007</v>
      </c>
      <c r="AF57" s="903">
        <v>2213.900004904418</v>
      </c>
      <c r="AG57" s="903">
        <v>374.08812352946376</v>
      </c>
      <c r="AH57" s="903">
        <v>378.815284808168</v>
      </c>
      <c r="AI57" s="903">
        <v>50.38146752598969</v>
      </c>
      <c r="AJ57" s="903">
        <v>521.0250254879652</v>
      </c>
      <c r="AK57" s="903">
        <v>1324.3099013515866</v>
      </c>
      <c r="AL57" s="903">
        <v>280.99989438225515</v>
      </c>
      <c r="AM57" s="903">
        <v>462.22106831083056</v>
      </c>
      <c r="AN57" s="903">
        <v>336.6717453964126</v>
      </c>
      <c r="AO57" s="903">
        <v>383.41974506907934</v>
      </c>
      <c r="AP57" s="903">
        <v>1463.3124531585777</v>
      </c>
      <c r="AQ57" s="903">
        <v>349.82995577247164</v>
      </c>
      <c r="AR57" s="903">
        <v>32.87514850375911</v>
      </c>
      <c r="AS57" s="903">
        <v>1844.0184885967012</v>
      </c>
      <c r="AT57" s="903">
        <v>391.5498138923218</v>
      </c>
      <c r="AU57" s="904">
        <v>2618.2734067652536</v>
      </c>
      <c r="AV57" s="903">
        <v>389.4646174092853</v>
      </c>
    </row>
    <row r="58" spans="2:48" s="21" customFormat="1" ht="15">
      <c r="B58" s="902" t="s">
        <v>309</v>
      </c>
      <c r="C58" s="903">
        <v>466.5026170465572</v>
      </c>
      <c r="D58" s="903">
        <v>838.4731339645886</v>
      </c>
      <c r="E58" s="903">
        <v>548.4956845968364</v>
      </c>
      <c r="F58" s="903">
        <v>489.4350936451353</v>
      </c>
      <c r="G58" s="903">
        <v>2342.906529253118</v>
      </c>
      <c r="H58" s="903">
        <v>289.0914000458264</v>
      </c>
      <c r="I58" s="903">
        <v>416.7966778673809</v>
      </c>
      <c r="J58" s="903">
        <v>527.0676683902409</v>
      </c>
      <c r="K58" s="903">
        <v>359.65901978800304</v>
      </c>
      <c r="L58" s="903">
        <v>1592.60155202169</v>
      </c>
      <c r="M58" s="903">
        <v>471.93242191625643</v>
      </c>
      <c r="N58" s="903">
        <v>426.4456259315549</v>
      </c>
      <c r="O58" s="903">
        <v>628.7573667571713</v>
      </c>
      <c r="P58" s="903">
        <v>627.2970675998231</v>
      </c>
      <c r="Q58" s="903">
        <v>2154.4324822048043</v>
      </c>
      <c r="R58" s="903">
        <v>486.3527728781644</v>
      </c>
      <c r="S58" s="903">
        <v>937.0375104216149</v>
      </c>
      <c r="T58" s="903">
        <v>523.5514524858121</v>
      </c>
      <c r="U58" s="903">
        <v>528.6509152384283</v>
      </c>
      <c r="V58" s="903">
        <v>2475.5926510240206</v>
      </c>
      <c r="W58" s="903">
        <v>710.5604463693459</v>
      </c>
      <c r="X58" s="903">
        <v>728.9246069787058</v>
      </c>
      <c r="Y58" s="903">
        <v>797.2497408317828</v>
      </c>
      <c r="Z58" s="903">
        <v>601.178775465302</v>
      </c>
      <c r="AA58" s="903">
        <v>2837.9135696451244</v>
      </c>
      <c r="AB58" s="903">
        <v>703.7359158440262</v>
      </c>
      <c r="AC58" s="903">
        <v>914.630634377453</v>
      </c>
      <c r="AD58" s="903">
        <v>437.2829488406049</v>
      </c>
      <c r="AE58" s="903">
        <v>184.67510480836063</v>
      </c>
      <c r="AF58" s="903">
        <v>2240.3246038704447</v>
      </c>
      <c r="AG58" s="903">
        <v>780.2728605182456</v>
      </c>
      <c r="AH58" s="903">
        <v>747.83861045697</v>
      </c>
      <c r="AI58" s="903">
        <v>405.75849319554703</v>
      </c>
      <c r="AJ58" s="903">
        <v>188.642202811255</v>
      </c>
      <c r="AK58" s="903">
        <v>2122.512166982018</v>
      </c>
      <c r="AL58" s="903">
        <v>369.46585301365496</v>
      </c>
      <c r="AM58" s="903">
        <v>589.052825221505</v>
      </c>
      <c r="AN58" s="903">
        <v>609.448754326229</v>
      </c>
      <c r="AO58" s="903">
        <v>530.7640578463751</v>
      </c>
      <c r="AP58" s="903">
        <v>2098.7314904077643</v>
      </c>
      <c r="AQ58" s="903">
        <v>444.60202859685626</v>
      </c>
      <c r="AR58" s="903">
        <v>638.456503774496</v>
      </c>
      <c r="AS58" s="903">
        <v>396.0429987675783</v>
      </c>
      <c r="AT58" s="903">
        <v>742.2320711057488</v>
      </c>
      <c r="AU58" s="904">
        <v>2221.3336022446792</v>
      </c>
      <c r="AV58" s="903">
        <v>590.3314171770126</v>
      </c>
    </row>
    <row r="59" spans="2:48" s="21" customFormat="1" ht="15">
      <c r="B59" s="902" t="s">
        <v>648</v>
      </c>
      <c r="C59" s="903">
        <v>0.03218</v>
      </c>
      <c r="D59" s="903">
        <v>0</v>
      </c>
      <c r="E59" s="903">
        <v>0</v>
      </c>
      <c r="F59" s="903">
        <v>0</v>
      </c>
      <c r="G59" s="903">
        <v>0.03218</v>
      </c>
      <c r="H59" s="903">
        <v>0</v>
      </c>
      <c r="I59" s="903">
        <v>0</v>
      </c>
      <c r="J59" s="903">
        <v>0</v>
      </c>
      <c r="K59" s="903">
        <v>0</v>
      </c>
      <c r="L59" s="903">
        <v>0</v>
      </c>
      <c r="M59" s="903">
        <v>0</v>
      </c>
      <c r="N59" s="903">
        <v>0</v>
      </c>
      <c r="O59" s="903">
        <v>0</v>
      </c>
      <c r="P59" s="903">
        <v>0</v>
      </c>
      <c r="Q59" s="903">
        <v>0</v>
      </c>
      <c r="R59" s="903">
        <v>0</v>
      </c>
      <c r="S59" s="903">
        <v>0</v>
      </c>
      <c r="T59" s="903">
        <v>0</v>
      </c>
      <c r="U59" s="903">
        <v>0</v>
      </c>
      <c r="V59" s="903">
        <v>0</v>
      </c>
      <c r="W59" s="903">
        <v>0</v>
      </c>
      <c r="X59" s="903">
        <v>0</v>
      </c>
      <c r="Y59" s="903">
        <v>0</v>
      </c>
      <c r="Z59" s="903">
        <v>0</v>
      </c>
      <c r="AA59" s="903">
        <v>0</v>
      </c>
      <c r="AB59" s="903">
        <v>0</v>
      </c>
      <c r="AC59" s="903">
        <v>0</v>
      </c>
      <c r="AD59" s="903">
        <v>0</v>
      </c>
      <c r="AE59" s="903">
        <v>0</v>
      </c>
      <c r="AF59" s="903">
        <v>0</v>
      </c>
      <c r="AG59" s="903">
        <v>0</v>
      </c>
      <c r="AH59" s="903">
        <v>0</v>
      </c>
      <c r="AI59" s="903">
        <v>0</v>
      </c>
      <c r="AJ59" s="903">
        <v>0</v>
      </c>
      <c r="AK59" s="903">
        <v>0</v>
      </c>
      <c r="AL59" s="903">
        <v>0</v>
      </c>
      <c r="AM59" s="903">
        <v>0</v>
      </c>
      <c r="AN59" s="903">
        <v>0</v>
      </c>
      <c r="AO59" s="903">
        <v>0</v>
      </c>
      <c r="AP59" s="903">
        <v>0</v>
      </c>
      <c r="AQ59" s="903">
        <v>0</v>
      </c>
      <c r="AR59" s="903">
        <v>0</v>
      </c>
      <c r="AS59" s="903">
        <v>0</v>
      </c>
      <c r="AT59" s="903">
        <v>0</v>
      </c>
      <c r="AU59" s="904">
        <v>0</v>
      </c>
      <c r="AV59" s="903">
        <v>0</v>
      </c>
    </row>
    <row r="60" spans="2:48" s="21" customFormat="1" ht="15">
      <c r="B60" s="902" t="s">
        <v>313</v>
      </c>
      <c r="C60" s="903">
        <v>10.735558673778025</v>
      </c>
      <c r="D60" s="903">
        <v>23.484721436232316</v>
      </c>
      <c r="E60" s="903">
        <v>9.199736495940613</v>
      </c>
      <c r="F60" s="903">
        <v>108.54601161474329</v>
      </c>
      <c r="G60" s="903">
        <v>151.96602822069426</v>
      </c>
      <c r="H60" s="903">
        <v>32.97247576137285</v>
      </c>
      <c r="I60" s="903">
        <v>33.98986994205436</v>
      </c>
      <c r="J60" s="903">
        <v>21.516825134296756</v>
      </c>
      <c r="K60" s="903">
        <v>13.605690575055526</v>
      </c>
      <c r="L60" s="903">
        <v>102.0848614127795</v>
      </c>
      <c r="M60" s="903">
        <v>14.725755410227393</v>
      </c>
      <c r="N60" s="903">
        <v>25.58108076089063</v>
      </c>
      <c r="O60" s="903">
        <v>36.963446743310215</v>
      </c>
      <c r="P60" s="903">
        <v>64.24176359500863</v>
      </c>
      <c r="Q60" s="903">
        <v>141.51204650943686</v>
      </c>
      <c r="R60" s="903">
        <v>72.54071234328231</v>
      </c>
      <c r="S60" s="903">
        <v>101.64696886638359</v>
      </c>
      <c r="T60" s="903">
        <v>93.58572584252008</v>
      </c>
      <c r="U60" s="903">
        <v>35.65050099295234</v>
      </c>
      <c r="V60" s="903">
        <v>303.4239080451383</v>
      </c>
      <c r="W60" s="903">
        <v>269.3201940309052</v>
      </c>
      <c r="X60" s="903">
        <v>129.07801397692484</v>
      </c>
      <c r="Y60" s="903">
        <v>75.83474098396096</v>
      </c>
      <c r="Z60" s="903">
        <v>57.35823989788216</v>
      </c>
      <c r="AA60" s="903">
        <v>531.5911888896732</v>
      </c>
      <c r="AB60" s="903">
        <v>45.62519097495826</v>
      </c>
      <c r="AC60" s="903">
        <v>76.07418990676472</v>
      </c>
      <c r="AD60" s="903">
        <v>56.37356978693666</v>
      </c>
      <c r="AE60" s="903">
        <v>45.88322193365649</v>
      </c>
      <c r="AF60" s="903">
        <v>223.95617260231614</v>
      </c>
      <c r="AG60" s="903">
        <v>53.22169230447329</v>
      </c>
      <c r="AH60" s="903">
        <v>28.26195759951319</v>
      </c>
      <c r="AI60" s="903">
        <v>12.62415554966296</v>
      </c>
      <c r="AJ60" s="903">
        <v>80.105933963699</v>
      </c>
      <c r="AK60" s="903">
        <v>174.21373941734845</v>
      </c>
      <c r="AL60" s="903">
        <v>33.41307262535982</v>
      </c>
      <c r="AM60" s="903">
        <v>40.244929928510494</v>
      </c>
      <c r="AN60" s="903">
        <v>17.01443021338715</v>
      </c>
      <c r="AO60" s="903">
        <v>97.044045151645</v>
      </c>
      <c r="AP60" s="903">
        <v>187.71647791890246</v>
      </c>
      <c r="AQ60" s="903">
        <v>90.36614251352005</v>
      </c>
      <c r="AR60" s="903">
        <v>41.38622747458512</v>
      </c>
      <c r="AS60" s="903">
        <v>37.87008075910107</v>
      </c>
      <c r="AT60" s="903">
        <v>82.51841498065313</v>
      </c>
      <c r="AU60" s="904">
        <v>252.14086572785936</v>
      </c>
      <c r="AV60" s="903">
        <v>45.75541480294395</v>
      </c>
    </row>
    <row r="61" spans="2:48" s="21" customFormat="1" ht="15">
      <c r="B61" s="902" t="s">
        <v>617</v>
      </c>
      <c r="C61" s="903">
        <v>0</v>
      </c>
      <c r="D61" s="903">
        <v>0</v>
      </c>
      <c r="E61" s="903">
        <v>0.46</v>
      </c>
      <c r="F61" s="903">
        <v>0</v>
      </c>
      <c r="G61" s="903">
        <v>0.46</v>
      </c>
      <c r="H61" s="903">
        <v>0.039968</v>
      </c>
      <c r="I61" s="903">
        <v>0.149968</v>
      </c>
      <c r="J61" s="903">
        <v>0</v>
      </c>
      <c r="K61" s="903">
        <v>0</v>
      </c>
      <c r="L61" s="903">
        <v>0.189936</v>
      </c>
      <c r="M61" s="903">
        <v>0.065166</v>
      </c>
      <c r="N61" s="903">
        <v>0.2</v>
      </c>
      <c r="O61" s="903">
        <v>0</v>
      </c>
      <c r="P61" s="903">
        <v>0.249968</v>
      </c>
      <c r="Q61" s="903">
        <v>0.515134</v>
      </c>
      <c r="R61" s="903">
        <v>0</v>
      </c>
      <c r="S61" s="903">
        <v>0</v>
      </c>
      <c r="T61" s="903">
        <v>0</v>
      </c>
      <c r="U61" s="903">
        <v>0</v>
      </c>
      <c r="V61" s="903">
        <v>0</v>
      </c>
      <c r="W61" s="903">
        <v>0</v>
      </c>
      <c r="X61" s="903">
        <v>0</v>
      </c>
      <c r="Y61" s="903">
        <v>0</v>
      </c>
      <c r="Z61" s="903">
        <v>0</v>
      </c>
      <c r="AA61" s="903">
        <v>0</v>
      </c>
      <c r="AB61" s="903">
        <v>0</v>
      </c>
      <c r="AC61" s="903">
        <v>0</v>
      </c>
      <c r="AD61" s="903">
        <v>0</v>
      </c>
      <c r="AE61" s="903">
        <v>0</v>
      </c>
      <c r="AF61" s="903">
        <v>0</v>
      </c>
      <c r="AG61" s="903">
        <v>0</v>
      </c>
      <c r="AH61" s="903">
        <v>0</v>
      </c>
      <c r="AI61" s="903">
        <v>0</v>
      </c>
      <c r="AJ61" s="903">
        <v>0</v>
      </c>
      <c r="AK61" s="903">
        <v>0</v>
      </c>
      <c r="AL61" s="903">
        <v>0</v>
      </c>
      <c r="AM61" s="903">
        <v>0</v>
      </c>
      <c r="AN61" s="903">
        <v>0</v>
      </c>
      <c r="AO61" s="903">
        <v>0</v>
      </c>
      <c r="AP61" s="903">
        <v>0</v>
      </c>
      <c r="AQ61" s="903">
        <v>0</v>
      </c>
      <c r="AR61" s="903">
        <v>0</v>
      </c>
      <c r="AS61" s="903">
        <v>0</v>
      </c>
      <c r="AT61" s="903">
        <v>0</v>
      </c>
      <c r="AU61" s="904">
        <v>0</v>
      </c>
      <c r="AV61" s="903">
        <v>0</v>
      </c>
    </row>
    <row r="62" spans="2:48" s="21" customFormat="1" ht="15">
      <c r="B62" s="902" t="s">
        <v>618</v>
      </c>
      <c r="C62" s="903">
        <v>1.25878</v>
      </c>
      <c r="D62" s="903">
        <v>0</v>
      </c>
      <c r="E62" s="903">
        <v>0.9847805</v>
      </c>
      <c r="F62" s="903">
        <v>0.72998</v>
      </c>
      <c r="G62" s="903">
        <v>2.9735405</v>
      </c>
      <c r="H62" s="903">
        <v>0.27268568</v>
      </c>
      <c r="I62" s="903">
        <v>0.45912369999999997</v>
      </c>
      <c r="J62" s="903">
        <v>0.43997</v>
      </c>
      <c r="K62" s="903">
        <v>1.683</v>
      </c>
      <c r="L62" s="903">
        <v>2.85477938</v>
      </c>
      <c r="M62" s="903">
        <v>0.026967</v>
      </c>
      <c r="N62" s="903">
        <v>0.341266</v>
      </c>
      <c r="O62" s="903">
        <v>0.042</v>
      </c>
      <c r="P62" s="903">
        <v>0</v>
      </c>
      <c r="Q62" s="903">
        <v>0.410233</v>
      </c>
      <c r="R62" s="903">
        <v>0.04484223</v>
      </c>
      <c r="S62" s="903">
        <v>0.0899085</v>
      </c>
      <c r="T62" s="903">
        <v>0.0399545</v>
      </c>
      <c r="U62" s="903">
        <v>0.23866894</v>
      </c>
      <c r="V62" s="903">
        <v>0.41337417</v>
      </c>
      <c r="W62" s="903">
        <v>0</v>
      </c>
      <c r="X62" s="903">
        <v>0.01775209</v>
      </c>
      <c r="Y62" s="903">
        <v>0.03191936</v>
      </c>
      <c r="Z62" s="903">
        <v>0</v>
      </c>
      <c r="AA62" s="903">
        <v>0.049671450000000006</v>
      </c>
      <c r="AB62" s="903">
        <v>0</v>
      </c>
      <c r="AC62" s="903">
        <v>0</v>
      </c>
      <c r="AD62" s="903">
        <v>0</v>
      </c>
      <c r="AE62" s="903">
        <v>0</v>
      </c>
      <c r="AF62" s="903">
        <v>0</v>
      </c>
      <c r="AG62" s="903">
        <v>0</v>
      </c>
      <c r="AH62" s="903">
        <v>0</v>
      </c>
      <c r="AI62" s="903">
        <v>0</v>
      </c>
      <c r="AJ62" s="903">
        <v>0</v>
      </c>
      <c r="AK62" s="903">
        <v>0</v>
      </c>
      <c r="AL62" s="903">
        <v>0</v>
      </c>
      <c r="AM62" s="903">
        <v>0</v>
      </c>
      <c r="AN62" s="903">
        <v>0</v>
      </c>
      <c r="AO62" s="903">
        <v>0</v>
      </c>
      <c r="AP62" s="903">
        <v>0</v>
      </c>
      <c r="AQ62" s="903">
        <v>0</v>
      </c>
      <c r="AR62" s="903">
        <v>0</v>
      </c>
      <c r="AS62" s="903">
        <v>0</v>
      </c>
      <c r="AT62" s="903">
        <v>0</v>
      </c>
      <c r="AU62" s="904">
        <v>0</v>
      </c>
      <c r="AV62" s="903">
        <v>0</v>
      </c>
    </row>
    <row r="63" spans="2:48" s="21" customFormat="1" ht="15">
      <c r="B63" s="902" t="s">
        <v>619</v>
      </c>
      <c r="C63" s="903">
        <v>0.044883589999999994</v>
      </c>
      <c r="D63" s="903">
        <v>0.099604</v>
      </c>
      <c r="E63" s="903">
        <v>0.07265</v>
      </c>
      <c r="F63" s="903">
        <v>0.2737928</v>
      </c>
      <c r="G63" s="903">
        <v>0.49093039</v>
      </c>
      <c r="H63" s="903">
        <v>0.073</v>
      </c>
      <c r="I63" s="903">
        <v>0.197</v>
      </c>
      <c r="J63" s="903">
        <v>0.163891</v>
      </c>
      <c r="K63" s="903">
        <v>0.39436031</v>
      </c>
      <c r="L63" s="903">
        <v>0.82825131</v>
      </c>
      <c r="M63" s="903">
        <v>0.32764578000000005</v>
      </c>
      <c r="N63" s="903">
        <v>0.21854113</v>
      </c>
      <c r="O63" s="903">
        <v>0.2535204</v>
      </c>
      <c r="P63" s="903">
        <v>0.7387578100000001</v>
      </c>
      <c r="Q63" s="903">
        <v>1.5384651200000001</v>
      </c>
      <c r="R63" s="903">
        <v>0.84378296</v>
      </c>
      <c r="S63" s="903">
        <v>1.00710177</v>
      </c>
      <c r="T63" s="903">
        <v>0.9853718200000001</v>
      </c>
      <c r="U63" s="903">
        <v>0.33999390000000007</v>
      </c>
      <c r="V63" s="903">
        <v>3.17625045</v>
      </c>
      <c r="W63" s="903">
        <v>0.10924</v>
      </c>
      <c r="X63" s="903">
        <v>0.4803934500000001</v>
      </c>
      <c r="Y63" s="903">
        <v>1.41853992</v>
      </c>
      <c r="Z63" s="903">
        <v>2.1</v>
      </c>
      <c r="AA63" s="903">
        <v>4.10817337</v>
      </c>
      <c r="AB63" s="903">
        <v>0</v>
      </c>
      <c r="AC63" s="903">
        <v>0</v>
      </c>
      <c r="AD63" s="903">
        <v>0</v>
      </c>
      <c r="AE63" s="903">
        <v>0</v>
      </c>
      <c r="AF63" s="903">
        <v>0</v>
      </c>
      <c r="AG63" s="903">
        <v>0</v>
      </c>
      <c r="AH63" s="903">
        <v>0</v>
      </c>
      <c r="AI63" s="903">
        <v>0</v>
      </c>
      <c r="AJ63" s="903">
        <v>0</v>
      </c>
      <c r="AK63" s="903">
        <v>0</v>
      </c>
      <c r="AL63" s="903">
        <v>0</v>
      </c>
      <c r="AM63" s="903">
        <v>0</v>
      </c>
      <c r="AN63" s="903">
        <v>0</v>
      </c>
      <c r="AO63" s="903">
        <v>0</v>
      </c>
      <c r="AP63" s="903">
        <v>0</v>
      </c>
      <c r="AQ63" s="903">
        <v>0</v>
      </c>
      <c r="AR63" s="903">
        <v>0</v>
      </c>
      <c r="AS63" s="903">
        <v>0</v>
      </c>
      <c r="AT63" s="903">
        <v>0</v>
      </c>
      <c r="AU63" s="904">
        <v>0</v>
      </c>
      <c r="AV63" s="903">
        <v>0</v>
      </c>
    </row>
    <row r="64" spans="2:48" s="21" customFormat="1" ht="15">
      <c r="B64" s="902" t="s">
        <v>407</v>
      </c>
      <c r="C64" s="903">
        <v>115.59410776195166</v>
      </c>
      <c r="D64" s="903">
        <v>178.12888724873375</v>
      </c>
      <c r="E64" s="903">
        <v>89.54420234693814</v>
      </c>
      <c r="F64" s="903">
        <v>-185.9501555560787</v>
      </c>
      <c r="G64" s="903">
        <v>197.31704180154486</v>
      </c>
      <c r="H64" s="903">
        <v>-23.538226060649734</v>
      </c>
      <c r="I64" s="903">
        <v>-3.699991460677292</v>
      </c>
      <c r="J64" s="903">
        <v>-8.960529484480555</v>
      </c>
      <c r="K64" s="903">
        <v>37.34678126583516</v>
      </c>
      <c r="L64" s="903">
        <v>1.148034260027579</v>
      </c>
      <c r="M64" s="903">
        <v>72.74351429945101</v>
      </c>
      <c r="N64" s="903">
        <v>52.77773861190735</v>
      </c>
      <c r="O64" s="903">
        <v>812.6564036114953</v>
      </c>
      <c r="P64" s="903">
        <v>133.73527227211616</v>
      </c>
      <c r="Q64" s="903">
        <v>1071.91292879497</v>
      </c>
      <c r="R64" s="903">
        <v>156.09416301096337</v>
      </c>
      <c r="S64" s="903">
        <v>174.04317203123367</v>
      </c>
      <c r="T64" s="903">
        <v>164.0177193157614</v>
      </c>
      <c r="U64" s="903">
        <v>-2285.8991787852638</v>
      </c>
      <c r="V64" s="903">
        <v>-1791.7441244273055</v>
      </c>
      <c r="W64" s="903">
        <v>147.39501243056185</v>
      </c>
      <c r="X64" s="903">
        <v>167.8673475350965</v>
      </c>
      <c r="Y64" s="903">
        <v>223.45431317039865</v>
      </c>
      <c r="Z64" s="903">
        <v>93.56023557433217</v>
      </c>
      <c r="AA64" s="903">
        <v>632.2769087103891</v>
      </c>
      <c r="AB64" s="903">
        <v>163.89656120409222</v>
      </c>
      <c r="AC64" s="903">
        <v>157.42247714260185</v>
      </c>
      <c r="AD64" s="903">
        <v>167.97082130460777</v>
      </c>
      <c r="AE64" s="903">
        <v>-39.34609055573853</v>
      </c>
      <c r="AF64" s="903">
        <v>449.9437690955633</v>
      </c>
      <c r="AG64" s="903">
        <v>229.9960043840571</v>
      </c>
      <c r="AH64" s="903">
        <v>112.15578083387004</v>
      </c>
      <c r="AI64" s="903">
        <v>88.22090402077747</v>
      </c>
      <c r="AJ64" s="903">
        <v>476.9804416882282</v>
      </c>
      <c r="AK64" s="903">
        <v>907.3531309269329</v>
      </c>
      <c r="AL64" s="903">
        <v>427.77297734157275</v>
      </c>
      <c r="AM64" s="903">
        <v>216.9068283731644</v>
      </c>
      <c r="AN64" s="903">
        <v>24.65896267589592</v>
      </c>
      <c r="AO64" s="903">
        <v>326.18486754546086</v>
      </c>
      <c r="AP64" s="903">
        <v>995.5236359360939</v>
      </c>
      <c r="AQ64" s="903">
        <v>79.8950667313906</v>
      </c>
      <c r="AR64" s="903">
        <v>187.34417213325912</v>
      </c>
      <c r="AS64" s="903">
        <v>113.12909077708287</v>
      </c>
      <c r="AT64" s="903">
        <v>248.1863278694966</v>
      </c>
      <c r="AU64" s="904">
        <v>628.5546575112292</v>
      </c>
      <c r="AV64" s="903">
        <v>151.53248672204714</v>
      </c>
    </row>
    <row r="65" spans="2:48" s="21" customFormat="1" ht="15">
      <c r="B65" s="902" t="s">
        <v>620</v>
      </c>
      <c r="C65" s="903">
        <v>0.26746770000000003</v>
      </c>
      <c r="D65" s="903">
        <v>0.1135</v>
      </c>
      <c r="E65" s="903">
        <v>0.155</v>
      </c>
      <c r="F65" s="903">
        <v>0.184985</v>
      </c>
      <c r="G65" s="903">
        <v>0.7209527</v>
      </c>
      <c r="H65" s="903">
        <v>0.30374815000000005</v>
      </c>
      <c r="I65" s="903">
        <v>0.1515</v>
      </c>
      <c r="J65" s="903">
        <v>0.060006</v>
      </c>
      <c r="K65" s="903">
        <v>0.028</v>
      </c>
      <c r="L65" s="903">
        <v>0.5432541500000001</v>
      </c>
      <c r="M65" s="903">
        <v>0.016</v>
      </c>
      <c r="N65" s="903">
        <v>0.03</v>
      </c>
      <c r="O65" s="903">
        <v>0.033</v>
      </c>
      <c r="P65" s="903">
        <v>0.0369</v>
      </c>
      <c r="Q65" s="903">
        <v>0.1159</v>
      </c>
      <c r="R65" s="903">
        <v>0.145</v>
      </c>
      <c r="S65" s="903">
        <v>0.0466</v>
      </c>
      <c r="T65" s="903">
        <v>0.20903088</v>
      </c>
      <c r="U65" s="903">
        <v>0.03083</v>
      </c>
      <c r="V65" s="903">
        <v>0.43146088000000005</v>
      </c>
      <c r="W65" s="903">
        <v>0.03</v>
      </c>
      <c r="X65" s="903">
        <v>0.229341</v>
      </c>
      <c r="Y65" s="903">
        <v>0.26244</v>
      </c>
      <c r="Z65" s="903">
        <v>0.2</v>
      </c>
      <c r="AA65" s="903">
        <v>0.721781</v>
      </c>
      <c r="AB65" s="903">
        <v>0</v>
      </c>
      <c r="AC65" s="903">
        <v>0</v>
      </c>
      <c r="AD65" s="903">
        <v>0</v>
      </c>
      <c r="AE65" s="903">
        <v>0</v>
      </c>
      <c r="AF65" s="903">
        <v>0</v>
      </c>
      <c r="AG65" s="903">
        <v>0</v>
      </c>
      <c r="AH65" s="903">
        <v>0</v>
      </c>
      <c r="AI65" s="903">
        <v>0</v>
      </c>
      <c r="AJ65" s="903">
        <v>0</v>
      </c>
      <c r="AK65" s="903">
        <v>0</v>
      </c>
      <c r="AL65" s="903">
        <v>0</v>
      </c>
      <c r="AM65" s="903">
        <v>0</v>
      </c>
      <c r="AN65" s="903">
        <v>0</v>
      </c>
      <c r="AO65" s="903">
        <v>0</v>
      </c>
      <c r="AP65" s="903">
        <v>0</v>
      </c>
      <c r="AQ65" s="903">
        <v>0</v>
      </c>
      <c r="AR65" s="903">
        <v>0</v>
      </c>
      <c r="AS65" s="903">
        <v>0</v>
      </c>
      <c r="AT65" s="903">
        <v>0</v>
      </c>
      <c r="AU65" s="904">
        <v>0</v>
      </c>
      <c r="AV65" s="903">
        <v>0</v>
      </c>
    </row>
    <row r="66" spans="2:48" s="21" customFormat="1" ht="14.25" customHeight="1">
      <c r="B66" s="902" t="s">
        <v>621</v>
      </c>
      <c r="C66" s="903">
        <v>0.025</v>
      </c>
      <c r="D66" s="903">
        <v>0</v>
      </c>
      <c r="E66" s="903">
        <v>0.0435</v>
      </c>
      <c r="F66" s="903">
        <v>0.557544</v>
      </c>
      <c r="G66" s="903">
        <v>0.626044</v>
      </c>
      <c r="H66" s="903">
        <v>0.139975</v>
      </c>
      <c r="I66" s="903">
        <v>0.12495</v>
      </c>
      <c r="J66" s="903">
        <v>0.3878483100000001</v>
      </c>
      <c r="K66" s="903">
        <v>0.15329242999999998</v>
      </c>
      <c r="L66" s="903">
        <v>0.80606574</v>
      </c>
      <c r="M66" s="903">
        <v>0.1407</v>
      </c>
      <c r="N66" s="903">
        <v>0.14995</v>
      </c>
      <c r="O66" s="903">
        <v>1.55888</v>
      </c>
      <c r="P66" s="903">
        <v>0.10193878</v>
      </c>
      <c r="Q66" s="903">
        <v>1.9514687800000001</v>
      </c>
      <c r="R66" s="903">
        <v>0.809895</v>
      </c>
      <c r="S66" s="903">
        <v>1.23105</v>
      </c>
      <c r="T66" s="903">
        <v>4.619536470000001</v>
      </c>
      <c r="U66" s="903">
        <v>0.23351009000000011</v>
      </c>
      <c r="V66" s="903">
        <v>6.893991560000001</v>
      </c>
      <c r="W66" s="903">
        <v>1.6564249299999998</v>
      </c>
      <c r="X66" s="903">
        <v>1.20320662</v>
      </c>
      <c r="Y66" s="903">
        <v>0.62217368</v>
      </c>
      <c r="Z66" s="903">
        <v>0.5</v>
      </c>
      <c r="AA66" s="903">
        <v>3.98180523</v>
      </c>
      <c r="AB66" s="903">
        <v>0</v>
      </c>
      <c r="AC66" s="903">
        <v>0</v>
      </c>
      <c r="AD66" s="903">
        <v>0</v>
      </c>
      <c r="AE66" s="903">
        <v>0</v>
      </c>
      <c r="AF66" s="903">
        <v>0</v>
      </c>
      <c r="AG66" s="903">
        <v>0</v>
      </c>
      <c r="AH66" s="903">
        <v>0</v>
      </c>
      <c r="AI66" s="903">
        <v>0</v>
      </c>
      <c r="AJ66" s="903">
        <v>0</v>
      </c>
      <c r="AK66" s="903">
        <v>0</v>
      </c>
      <c r="AL66" s="903">
        <v>0</v>
      </c>
      <c r="AM66" s="903">
        <v>0</v>
      </c>
      <c r="AN66" s="903">
        <v>0</v>
      </c>
      <c r="AO66" s="903">
        <v>0</v>
      </c>
      <c r="AP66" s="903">
        <v>0</v>
      </c>
      <c r="AQ66" s="903">
        <v>0</v>
      </c>
      <c r="AR66" s="903">
        <v>0</v>
      </c>
      <c r="AS66" s="903">
        <v>0</v>
      </c>
      <c r="AT66" s="903">
        <v>0</v>
      </c>
      <c r="AU66" s="904">
        <v>0</v>
      </c>
      <c r="AV66" s="903">
        <v>0</v>
      </c>
    </row>
    <row r="67" spans="2:48" s="21" customFormat="1" ht="14.25" customHeight="1">
      <c r="B67" s="902" t="s">
        <v>622</v>
      </c>
      <c r="C67" s="903">
        <v>0</v>
      </c>
      <c r="D67" s="903">
        <v>0</v>
      </c>
      <c r="E67" s="903">
        <v>0</v>
      </c>
      <c r="F67" s="903">
        <v>0</v>
      </c>
      <c r="G67" s="903">
        <v>0</v>
      </c>
      <c r="H67" s="903">
        <v>0</v>
      </c>
      <c r="I67" s="903">
        <v>0</v>
      </c>
      <c r="J67" s="903">
        <v>0</v>
      </c>
      <c r="K67" s="903">
        <v>0</v>
      </c>
      <c r="L67" s="903">
        <v>0</v>
      </c>
      <c r="M67" s="903">
        <v>0</v>
      </c>
      <c r="N67" s="903">
        <v>0</v>
      </c>
      <c r="O67" s="903">
        <v>0</v>
      </c>
      <c r="P67" s="903">
        <v>0</v>
      </c>
      <c r="Q67" s="903">
        <v>0</v>
      </c>
      <c r="R67" s="903">
        <v>0</v>
      </c>
      <c r="S67" s="903">
        <v>0</v>
      </c>
      <c r="T67" s="903">
        <v>0</v>
      </c>
      <c r="U67" s="903">
        <v>0</v>
      </c>
      <c r="V67" s="903">
        <v>0</v>
      </c>
      <c r="W67" s="903">
        <v>0</v>
      </c>
      <c r="X67" s="903">
        <v>0</v>
      </c>
      <c r="Y67" s="903">
        <v>0</v>
      </c>
      <c r="Z67" s="903">
        <v>0</v>
      </c>
      <c r="AA67" s="903">
        <v>0</v>
      </c>
      <c r="AB67" s="903">
        <v>0</v>
      </c>
      <c r="AC67" s="903">
        <v>0</v>
      </c>
      <c r="AD67" s="903">
        <v>0</v>
      </c>
      <c r="AE67" s="903">
        <v>0</v>
      </c>
      <c r="AF67" s="903">
        <v>0</v>
      </c>
      <c r="AG67" s="903">
        <v>0</v>
      </c>
      <c r="AH67" s="903">
        <v>0</v>
      </c>
      <c r="AI67" s="903">
        <v>0</v>
      </c>
      <c r="AJ67" s="903">
        <v>0</v>
      </c>
      <c r="AK67" s="903">
        <v>0</v>
      </c>
      <c r="AL67" s="903">
        <v>0</v>
      </c>
      <c r="AM67" s="903">
        <v>0</v>
      </c>
      <c r="AN67" s="903">
        <v>0</v>
      </c>
      <c r="AO67" s="903">
        <v>0</v>
      </c>
      <c r="AP67" s="903">
        <v>0</v>
      </c>
      <c r="AQ67" s="903">
        <v>0</v>
      </c>
      <c r="AR67" s="903">
        <v>0</v>
      </c>
      <c r="AS67" s="903">
        <v>0</v>
      </c>
      <c r="AT67" s="903">
        <v>0</v>
      </c>
      <c r="AU67" s="904">
        <v>0</v>
      </c>
      <c r="AV67" s="903">
        <v>0</v>
      </c>
    </row>
    <row r="68" spans="2:48" s="21" customFormat="1" ht="14.25" customHeight="1">
      <c r="B68" s="902" t="s">
        <v>369</v>
      </c>
      <c r="C68" s="903">
        <v>42.57090390109251</v>
      </c>
      <c r="D68" s="903">
        <v>69.05034925898126</v>
      </c>
      <c r="E68" s="903">
        <v>56.857971720238915</v>
      </c>
      <c r="F68" s="903">
        <v>44.44684943113492</v>
      </c>
      <c r="G68" s="903">
        <v>212.9260743114476</v>
      </c>
      <c r="H68" s="903">
        <v>56.66840221171444</v>
      </c>
      <c r="I68" s="903">
        <v>107.76301131899602</v>
      </c>
      <c r="J68" s="903">
        <v>108.01761234826034</v>
      </c>
      <c r="K68" s="903">
        <v>59.580335143543685</v>
      </c>
      <c r="L68" s="903">
        <v>332.0293610225145</v>
      </c>
      <c r="M68" s="903">
        <v>64.56094365245485</v>
      </c>
      <c r="N68" s="903">
        <v>139.1530861585358</v>
      </c>
      <c r="O68" s="903">
        <v>87.30071074679759</v>
      </c>
      <c r="P68" s="903">
        <v>114.87890311496336</v>
      </c>
      <c r="Q68" s="903">
        <v>405.89364367275164</v>
      </c>
      <c r="R68" s="903">
        <v>73.676313022166</v>
      </c>
      <c r="S68" s="903">
        <v>167.52139893134267</v>
      </c>
      <c r="T68" s="903">
        <v>108.42824390394378</v>
      </c>
      <c r="U68" s="903">
        <v>157.4170609465383</v>
      </c>
      <c r="V68" s="903">
        <v>507.0430168039908</v>
      </c>
      <c r="W68" s="903">
        <v>94.10087596347309</v>
      </c>
      <c r="X68" s="903">
        <v>288.23972986592867</v>
      </c>
      <c r="Y68" s="903">
        <v>74.87232773238703</v>
      </c>
      <c r="Z68" s="903">
        <v>146.19585326536884</v>
      </c>
      <c r="AA68" s="903">
        <v>603.4087868271577</v>
      </c>
      <c r="AB68" s="903">
        <v>72.8004691338344</v>
      </c>
      <c r="AC68" s="903">
        <v>137.74602012680145</v>
      </c>
      <c r="AD68" s="903">
        <v>80.07163778384901</v>
      </c>
      <c r="AE68" s="903">
        <v>27.343595273545777</v>
      </c>
      <c r="AF68" s="903">
        <v>317.9617223180306</v>
      </c>
      <c r="AG68" s="903">
        <v>77.5103753466257</v>
      </c>
      <c r="AH68" s="903">
        <v>80.92477253069964</v>
      </c>
      <c r="AI68" s="903">
        <v>54.7287401668009</v>
      </c>
      <c r="AJ68" s="903">
        <v>11.548604764246434</v>
      </c>
      <c r="AK68" s="903">
        <v>224.71249280837264</v>
      </c>
      <c r="AL68" s="903">
        <v>92.27202131066605</v>
      </c>
      <c r="AM68" s="903">
        <v>94.02049506334868</v>
      </c>
      <c r="AN68" s="903">
        <v>74.82892286785201</v>
      </c>
      <c r="AO68" s="903">
        <v>33.66254878598885</v>
      </c>
      <c r="AP68" s="903">
        <v>294.78398802785557</v>
      </c>
      <c r="AQ68" s="903">
        <v>255.1840893473684</v>
      </c>
      <c r="AR68" s="903">
        <v>102.3929701410491</v>
      </c>
      <c r="AS68" s="903">
        <v>112.82552161511958</v>
      </c>
      <c r="AT68" s="903">
        <v>138.70947333420713</v>
      </c>
      <c r="AU68" s="904">
        <v>609.1120544377442</v>
      </c>
      <c r="AV68" s="903">
        <v>69.48582690611336</v>
      </c>
    </row>
    <row r="69" spans="2:48" s="21" customFormat="1" ht="14.25" customHeight="1">
      <c r="B69" s="902" t="s">
        <v>829</v>
      </c>
      <c r="C69" s="903">
        <v>18.76743944032045</v>
      </c>
      <c r="D69" s="903">
        <v>21.797301855837627</v>
      </c>
      <c r="E69" s="903">
        <v>18.39789515007003</v>
      </c>
      <c r="F69" s="903">
        <v>14.18924571465584</v>
      </c>
      <c r="G69" s="903">
        <v>73.15188216088394</v>
      </c>
      <c r="H69" s="903">
        <v>17.51119878311909</v>
      </c>
      <c r="I69" s="903">
        <v>43.984033354047924</v>
      </c>
      <c r="J69" s="903">
        <v>47.02812106663529</v>
      </c>
      <c r="K69" s="903">
        <v>67.14489949583322</v>
      </c>
      <c r="L69" s="903">
        <v>175.66825269963553</v>
      </c>
      <c r="M69" s="903">
        <v>-5.288486944599846</v>
      </c>
      <c r="N69" s="903">
        <v>120.78953761529716</v>
      </c>
      <c r="O69" s="903">
        <v>38.86027550807273</v>
      </c>
      <c r="P69" s="903">
        <v>-212.9213175566472</v>
      </c>
      <c r="Q69" s="903">
        <v>-58.55999137787717</v>
      </c>
      <c r="R69" s="903">
        <v>74.47065407364973</v>
      </c>
      <c r="S69" s="903">
        <v>124.80631908794996</v>
      </c>
      <c r="T69" s="903">
        <v>116.05097322209436</v>
      </c>
      <c r="U69" s="903">
        <v>171.61413181664489</v>
      </c>
      <c r="V69" s="903">
        <v>486.9420782003389</v>
      </c>
      <c r="W69" s="903">
        <v>124.39299256712249</v>
      </c>
      <c r="X69" s="903">
        <v>111.0138947523585</v>
      </c>
      <c r="Y69" s="903">
        <v>142.63616853041978</v>
      </c>
      <c r="Z69" s="903">
        <v>81.44703380696394</v>
      </c>
      <c r="AA69" s="903">
        <v>459.4900896568647</v>
      </c>
      <c r="AB69" s="903">
        <v>66.40137245154486</v>
      </c>
      <c r="AC69" s="903">
        <v>123.35541425910074</v>
      </c>
      <c r="AD69" s="903">
        <v>83.58716540864228</v>
      </c>
      <c r="AE69" s="903">
        <v>75.78144658698592</v>
      </c>
      <c r="AF69" s="903">
        <v>349.1253987062738</v>
      </c>
      <c r="AG69" s="903">
        <v>80.03249210475953</v>
      </c>
      <c r="AH69" s="903">
        <v>66.1755060762155</v>
      </c>
      <c r="AI69" s="903">
        <v>59.83201291756002</v>
      </c>
      <c r="AJ69" s="903">
        <v>-13.771015504487613</v>
      </c>
      <c r="AK69" s="903">
        <v>192.26899559404742</v>
      </c>
      <c r="AL69" s="903">
        <v>25.49022309224381</v>
      </c>
      <c r="AM69" s="903">
        <v>38.09881596922481</v>
      </c>
      <c r="AN69" s="903">
        <v>26.851981340845576</v>
      </c>
      <c r="AO69" s="903">
        <v>42.68588123124603</v>
      </c>
      <c r="AP69" s="903">
        <v>133.12690163356024</v>
      </c>
      <c r="AQ69" s="903">
        <v>36.61720222357193</v>
      </c>
      <c r="AR69" s="903">
        <v>57.173956053282296</v>
      </c>
      <c r="AS69" s="903">
        <v>37.13575309992272</v>
      </c>
      <c r="AT69" s="903">
        <v>82.47229030462256</v>
      </c>
      <c r="AU69" s="904">
        <v>213.3992016813995</v>
      </c>
      <c r="AV69" s="903">
        <v>47.566982905019735</v>
      </c>
    </row>
    <row r="70" spans="2:48" s="21" customFormat="1" ht="15">
      <c r="B70" s="902" t="s">
        <v>433</v>
      </c>
      <c r="C70" s="903">
        <v>0.18434902173663315</v>
      </c>
      <c r="D70" s="903">
        <v>0.21537693182924575</v>
      </c>
      <c r="E70" s="903">
        <v>0.8388353169575643</v>
      </c>
      <c r="F70" s="903">
        <v>3.4889687717716185</v>
      </c>
      <c r="G70" s="903">
        <v>4.7275300422950615</v>
      </c>
      <c r="H70" s="903">
        <v>0.18048242236195017</v>
      </c>
      <c r="I70" s="903">
        <v>0.6203446503056723</v>
      </c>
      <c r="J70" s="903">
        <v>0.18265867810018396</v>
      </c>
      <c r="K70" s="903">
        <v>0.3744278307297673</v>
      </c>
      <c r="L70" s="903">
        <v>1.3579135814975738</v>
      </c>
      <c r="M70" s="903">
        <v>1.152444425787799</v>
      </c>
      <c r="N70" s="903">
        <v>0.31448243306754836</v>
      </c>
      <c r="O70" s="903">
        <v>0.21794058174359238</v>
      </c>
      <c r="P70" s="903">
        <v>0.5981337592207979</v>
      </c>
      <c r="Q70" s="903">
        <v>2.2830011998197377</v>
      </c>
      <c r="R70" s="903">
        <v>0.5330821552593656</v>
      </c>
      <c r="S70" s="903">
        <v>2.551265096313267</v>
      </c>
      <c r="T70" s="903">
        <v>1.2866130846160115</v>
      </c>
      <c r="U70" s="903">
        <v>0.7722156187892802</v>
      </c>
      <c r="V70" s="903">
        <v>5.143175954977925</v>
      </c>
      <c r="W70" s="903">
        <v>0.9480558107265918</v>
      </c>
      <c r="X70" s="903">
        <v>0.8289914843896896</v>
      </c>
      <c r="Y70" s="903">
        <v>3.7383837814823124</v>
      </c>
      <c r="Z70" s="903">
        <v>0.5360781745294894</v>
      </c>
      <c r="AA70" s="903">
        <v>6.051509251128083</v>
      </c>
      <c r="AB70" s="903">
        <v>0.9277808586165684</v>
      </c>
      <c r="AC70" s="903">
        <v>2.4521868586850397</v>
      </c>
      <c r="AD70" s="903">
        <v>1.9737523419190943</v>
      </c>
      <c r="AE70" s="903">
        <v>2.0052352223665717</v>
      </c>
      <c r="AF70" s="903">
        <v>7.358955281587274</v>
      </c>
      <c r="AG70" s="903">
        <v>0.842842245685565</v>
      </c>
      <c r="AH70" s="903">
        <v>1.6341464106019432</v>
      </c>
      <c r="AI70" s="903">
        <v>1.8193878470691718</v>
      </c>
      <c r="AJ70" s="903">
        <v>-0.6057357923677681</v>
      </c>
      <c r="AK70" s="903">
        <v>3.6906407109889123</v>
      </c>
      <c r="AL70" s="903">
        <v>0.49850059780971007</v>
      </c>
      <c r="AM70" s="903">
        <v>0.8656724637684333</v>
      </c>
      <c r="AN70" s="903">
        <v>0.9147505769934817</v>
      </c>
      <c r="AO70" s="903">
        <v>0.9021605737931839</v>
      </c>
      <c r="AP70" s="903">
        <v>3.181084212364809</v>
      </c>
      <c r="AQ70" s="903">
        <v>4.629823075536757</v>
      </c>
      <c r="AR70" s="903">
        <v>2.6804871349201735</v>
      </c>
      <c r="AS70" s="903">
        <v>0.8387145941008571</v>
      </c>
      <c r="AT70" s="903">
        <v>6.782268502550464</v>
      </c>
      <c r="AU70" s="904">
        <v>14.931293307108252</v>
      </c>
      <c r="AV70" s="903">
        <v>2.743658738096814</v>
      </c>
    </row>
    <row r="71" spans="2:48" s="21" customFormat="1" ht="15">
      <c r="B71" s="902" t="s">
        <v>311</v>
      </c>
      <c r="C71" s="903">
        <v>267.3946866090693</v>
      </c>
      <c r="D71" s="903">
        <v>453.0592263828383</v>
      </c>
      <c r="E71" s="903">
        <v>319.39103202076956</v>
      </c>
      <c r="F71" s="903">
        <v>359.92421659446967</v>
      </c>
      <c r="G71" s="903">
        <v>1399.769161607147</v>
      </c>
      <c r="H71" s="903">
        <v>162.07337544521008</v>
      </c>
      <c r="I71" s="903">
        <v>292.0652814735778</v>
      </c>
      <c r="J71" s="903">
        <v>284.1109547944828</v>
      </c>
      <c r="K71" s="903">
        <v>210.53958087486163</v>
      </c>
      <c r="L71" s="903">
        <v>948.7891925881323</v>
      </c>
      <c r="M71" s="903">
        <v>245.9459033835603</v>
      </c>
      <c r="N71" s="903">
        <v>408.3227637799616</v>
      </c>
      <c r="O71" s="903">
        <v>341.4631961861513</v>
      </c>
      <c r="P71" s="903">
        <v>412.72028320302366</v>
      </c>
      <c r="Q71" s="903">
        <v>1408.4521465526968</v>
      </c>
      <c r="R71" s="903">
        <v>284.9281458738561</v>
      </c>
      <c r="S71" s="903">
        <v>527.3537273364722</v>
      </c>
      <c r="T71" s="903">
        <v>281.78963345721195</v>
      </c>
      <c r="U71" s="903">
        <v>262.80596501939436</v>
      </c>
      <c r="V71" s="903">
        <v>1356.8774716869345</v>
      </c>
      <c r="W71" s="903">
        <v>235.33931600504422</v>
      </c>
      <c r="X71" s="903">
        <v>551.6588070746509</v>
      </c>
      <c r="Y71" s="903">
        <v>192.58232244648678</v>
      </c>
      <c r="Z71" s="903">
        <v>420.7231470779807</v>
      </c>
      <c r="AA71" s="903">
        <v>1400.3035926041625</v>
      </c>
      <c r="AB71" s="903">
        <v>201.26417327757366</v>
      </c>
      <c r="AC71" s="903">
        <v>352.3697111877085</v>
      </c>
      <c r="AD71" s="903">
        <v>364.5114522420597</v>
      </c>
      <c r="AE71" s="903">
        <v>169.84568750819759</v>
      </c>
      <c r="AF71" s="903">
        <v>1087.9910242155395</v>
      </c>
      <c r="AG71" s="903">
        <v>91.19211829042987</v>
      </c>
      <c r="AH71" s="903">
        <v>271.0712718352322</v>
      </c>
      <c r="AI71" s="903">
        <v>196.5269051190121</v>
      </c>
      <c r="AJ71" s="903">
        <v>158.89842555398167</v>
      </c>
      <c r="AK71" s="903">
        <v>717.6887207986558</v>
      </c>
      <c r="AL71" s="903">
        <v>174.99542386688466</v>
      </c>
      <c r="AM71" s="903">
        <v>286.73730735490994</v>
      </c>
      <c r="AN71" s="903">
        <v>154.10563375960098</v>
      </c>
      <c r="AO71" s="903">
        <v>263.3020199008886</v>
      </c>
      <c r="AP71" s="903">
        <v>879.1403848822841</v>
      </c>
      <c r="AQ71" s="903">
        <v>181.50704866487544</v>
      </c>
      <c r="AR71" s="903">
        <v>616.4961614781973</v>
      </c>
      <c r="AS71" s="903">
        <v>194.8207283701601</v>
      </c>
      <c r="AT71" s="903">
        <v>286.49335726344543</v>
      </c>
      <c r="AU71" s="904">
        <v>1279.3172957766783</v>
      </c>
      <c r="AV71" s="903">
        <v>219.9950373119686</v>
      </c>
    </row>
    <row r="72" spans="2:48" s="21" customFormat="1" ht="14.25" customHeight="1">
      <c r="B72" s="902" t="s">
        <v>623</v>
      </c>
      <c r="C72" s="903">
        <v>0</v>
      </c>
      <c r="D72" s="903">
        <v>0</v>
      </c>
      <c r="E72" s="903">
        <v>0.006</v>
      </c>
      <c r="F72" s="903">
        <v>0</v>
      </c>
      <c r="G72" s="903">
        <v>0.006</v>
      </c>
      <c r="H72" s="903">
        <v>0</v>
      </c>
      <c r="I72" s="903">
        <v>0</v>
      </c>
      <c r="J72" s="903">
        <v>0</v>
      </c>
      <c r="K72" s="903">
        <v>0</v>
      </c>
      <c r="L72" s="903">
        <v>0</v>
      </c>
      <c r="M72" s="903">
        <v>0</v>
      </c>
      <c r="N72" s="903">
        <v>0</v>
      </c>
      <c r="O72" s="903">
        <v>0</v>
      </c>
      <c r="P72" s="903">
        <v>0</v>
      </c>
      <c r="Q72" s="903">
        <v>0</v>
      </c>
      <c r="R72" s="903">
        <v>0</v>
      </c>
      <c r="S72" s="903">
        <v>0</v>
      </c>
      <c r="T72" s="903">
        <v>0</v>
      </c>
      <c r="U72" s="903">
        <v>0</v>
      </c>
      <c r="V72" s="903">
        <v>0</v>
      </c>
      <c r="W72" s="903">
        <v>0</v>
      </c>
      <c r="X72" s="903">
        <v>0</v>
      </c>
      <c r="Y72" s="903">
        <v>0</v>
      </c>
      <c r="Z72" s="903">
        <v>0</v>
      </c>
      <c r="AA72" s="903">
        <v>0</v>
      </c>
      <c r="AB72" s="903">
        <v>0</v>
      </c>
      <c r="AC72" s="903">
        <v>0</v>
      </c>
      <c r="AD72" s="903">
        <v>0</v>
      </c>
      <c r="AE72" s="903">
        <v>0</v>
      </c>
      <c r="AF72" s="903">
        <v>0</v>
      </c>
      <c r="AG72" s="903">
        <v>0</v>
      </c>
      <c r="AH72" s="903">
        <v>0</v>
      </c>
      <c r="AI72" s="903">
        <v>0</v>
      </c>
      <c r="AJ72" s="903">
        <v>0</v>
      </c>
      <c r="AK72" s="903">
        <v>0</v>
      </c>
      <c r="AL72" s="903">
        <v>0</v>
      </c>
      <c r="AM72" s="903">
        <v>0</v>
      </c>
      <c r="AN72" s="903">
        <v>0</v>
      </c>
      <c r="AO72" s="903">
        <v>0</v>
      </c>
      <c r="AP72" s="903">
        <v>0</v>
      </c>
      <c r="AQ72" s="903">
        <v>0</v>
      </c>
      <c r="AR72" s="903">
        <v>0</v>
      </c>
      <c r="AS72" s="903">
        <v>0</v>
      </c>
      <c r="AT72" s="903">
        <v>0</v>
      </c>
      <c r="AU72" s="904">
        <v>0</v>
      </c>
      <c r="AV72" s="903">
        <v>0</v>
      </c>
    </row>
    <row r="73" spans="2:48" s="21" customFormat="1" ht="15">
      <c r="B73" s="902" t="s">
        <v>863</v>
      </c>
      <c r="C73" s="903">
        <v>0.5481625371593772</v>
      </c>
      <c r="D73" s="903">
        <v>0.8723409818978337</v>
      </c>
      <c r="E73" s="903">
        <v>0.8525222765862823</v>
      </c>
      <c r="F73" s="903">
        <v>2.146565541335383</v>
      </c>
      <c r="G73" s="903">
        <v>4.419591336978876</v>
      </c>
      <c r="H73" s="903">
        <v>1.6846950820614088</v>
      </c>
      <c r="I73" s="903">
        <v>5.838153028024732</v>
      </c>
      <c r="J73" s="903">
        <v>0.6485861778098051</v>
      </c>
      <c r="K73" s="903">
        <v>1.6571972307187308</v>
      </c>
      <c r="L73" s="903">
        <v>9.828631518614678</v>
      </c>
      <c r="M73" s="903">
        <v>-0.03312019749158457</v>
      </c>
      <c r="N73" s="903">
        <v>-0.11653696720251902</v>
      </c>
      <c r="O73" s="903">
        <v>-0.05555393995669933</v>
      </c>
      <c r="P73" s="903">
        <v>-0.14235137160673925</v>
      </c>
      <c r="Q73" s="903">
        <v>-0.34756247625754216</v>
      </c>
      <c r="R73" s="903">
        <v>0.4836562537651743</v>
      </c>
      <c r="S73" s="903">
        <v>26.203102156699792</v>
      </c>
      <c r="T73" s="903">
        <v>0.35044465193278784</v>
      </c>
      <c r="U73" s="903">
        <v>-1.8268895759244237</v>
      </c>
      <c r="V73" s="903">
        <v>25.210313486473332</v>
      </c>
      <c r="W73" s="903">
        <v>2.188237092906399</v>
      </c>
      <c r="X73" s="903">
        <v>1.9096460874080117</v>
      </c>
      <c r="Y73" s="903">
        <v>0.30116848266472807</v>
      </c>
      <c r="Z73" s="903">
        <v>-0.07680018513848097</v>
      </c>
      <c r="AA73" s="903">
        <v>4.322251477840657</v>
      </c>
      <c r="AB73" s="903">
        <v>0.719419687313955</v>
      </c>
      <c r="AC73" s="903">
        <v>0.5017432413101269</v>
      </c>
      <c r="AD73" s="903">
        <v>0.4229683625727667</v>
      </c>
      <c r="AE73" s="903">
        <v>-5.986428473142327</v>
      </c>
      <c r="AF73" s="903">
        <v>-4.3422971819454785</v>
      </c>
      <c r="AG73" s="903">
        <v>-3.0291885438111015</v>
      </c>
      <c r="AH73" s="903">
        <v>1.3746591946431925</v>
      </c>
      <c r="AI73" s="903">
        <v>23.51189791314755</v>
      </c>
      <c r="AJ73" s="903">
        <v>1.9164579187932287</v>
      </c>
      <c r="AK73" s="903">
        <v>23.77382648277287</v>
      </c>
      <c r="AL73" s="903">
        <v>-0.6815821498922631</v>
      </c>
      <c r="AM73" s="903">
        <v>20.103793784287234</v>
      </c>
      <c r="AN73" s="903">
        <v>6.8169322189113055</v>
      </c>
      <c r="AO73" s="903">
        <v>72.32284444131389</v>
      </c>
      <c r="AP73" s="903">
        <v>98.56198829462016</v>
      </c>
      <c r="AQ73" s="903">
        <v>7.078161915638841</v>
      </c>
      <c r="AR73" s="903">
        <v>5.608558772364895</v>
      </c>
      <c r="AS73" s="903">
        <v>7.830849992566533</v>
      </c>
      <c r="AT73" s="903">
        <v>12.93877353801201</v>
      </c>
      <c r="AU73" s="904">
        <v>33.456344218582274</v>
      </c>
      <c r="AV73" s="903">
        <v>7.132940115707018</v>
      </c>
    </row>
    <row r="74" spans="2:48" s="21" customFormat="1" ht="15">
      <c r="B74" s="902" t="s">
        <v>624</v>
      </c>
      <c r="C74" s="903">
        <v>0</v>
      </c>
      <c r="D74" s="903">
        <v>0</v>
      </c>
      <c r="E74" s="903">
        <v>0</v>
      </c>
      <c r="F74" s="903">
        <v>0</v>
      </c>
      <c r="G74" s="903">
        <v>0</v>
      </c>
      <c r="H74" s="903">
        <v>0</v>
      </c>
      <c r="I74" s="903">
        <v>0</v>
      </c>
      <c r="J74" s="903">
        <v>0</v>
      </c>
      <c r="K74" s="903">
        <v>0</v>
      </c>
      <c r="L74" s="903">
        <v>0</v>
      </c>
      <c r="M74" s="903">
        <v>0</v>
      </c>
      <c r="N74" s="903">
        <v>0</v>
      </c>
      <c r="O74" s="903">
        <v>0</v>
      </c>
      <c r="P74" s="903">
        <v>0</v>
      </c>
      <c r="Q74" s="903">
        <v>0</v>
      </c>
      <c r="R74" s="903">
        <v>0</v>
      </c>
      <c r="S74" s="903">
        <v>0</v>
      </c>
      <c r="T74" s="903">
        <v>0</v>
      </c>
      <c r="U74" s="903">
        <v>0</v>
      </c>
      <c r="V74" s="903">
        <v>0</v>
      </c>
      <c r="W74" s="903">
        <v>0</v>
      </c>
      <c r="X74" s="903">
        <v>0</v>
      </c>
      <c r="Y74" s="903">
        <v>0</v>
      </c>
      <c r="Z74" s="903">
        <v>0</v>
      </c>
      <c r="AA74" s="903">
        <v>0</v>
      </c>
      <c r="AB74" s="903">
        <v>0</v>
      </c>
      <c r="AC74" s="903">
        <v>0</v>
      </c>
      <c r="AD74" s="903">
        <v>0</v>
      </c>
      <c r="AE74" s="903">
        <v>0</v>
      </c>
      <c r="AF74" s="903">
        <v>0</v>
      </c>
      <c r="AG74" s="903">
        <v>0</v>
      </c>
      <c r="AH74" s="903">
        <v>0</v>
      </c>
      <c r="AI74" s="903">
        <v>0</v>
      </c>
      <c r="AJ74" s="903">
        <v>0</v>
      </c>
      <c r="AK74" s="903">
        <v>0</v>
      </c>
      <c r="AL74" s="903">
        <v>0</v>
      </c>
      <c r="AM74" s="903">
        <v>0</v>
      </c>
      <c r="AN74" s="903">
        <v>0</v>
      </c>
      <c r="AO74" s="903">
        <v>0</v>
      </c>
      <c r="AP74" s="903">
        <v>0</v>
      </c>
      <c r="AQ74" s="903">
        <v>0</v>
      </c>
      <c r="AR74" s="903">
        <v>0</v>
      </c>
      <c r="AS74" s="903">
        <v>0</v>
      </c>
      <c r="AT74" s="903">
        <v>0</v>
      </c>
      <c r="AU74" s="904">
        <v>0</v>
      </c>
      <c r="AV74" s="903">
        <v>0</v>
      </c>
    </row>
    <row r="75" spans="2:48" s="21" customFormat="1" ht="14.25" customHeight="1">
      <c r="B75" s="902" t="s">
        <v>434</v>
      </c>
      <c r="C75" s="903">
        <v>0.1062157142004622</v>
      </c>
      <c r="D75" s="903">
        <v>1.505301484643393</v>
      </c>
      <c r="E75" s="903">
        <v>0.3524710336838332</v>
      </c>
      <c r="F75" s="903">
        <v>-0.20136660504192772</v>
      </c>
      <c r="G75" s="903">
        <v>1.762621627485761</v>
      </c>
      <c r="H75" s="903">
        <v>0.15115379520945793</v>
      </c>
      <c r="I75" s="903">
        <v>0.6274968974582407</v>
      </c>
      <c r="J75" s="903">
        <v>1.3927602586666734</v>
      </c>
      <c r="K75" s="903">
        <v>-0.013729132724332738</v>
      </c>
      <c r="L75" s="903">
        <v>2.1576818186100395</v>
      </c>
      <c r="M75" s="903">
        <v>0.656416025314566</v>
      </c>
      <c r="N75" s="903">
        <v>1.3851289777768498</v>
      </c>
      <c r="O75" s="903">
        <v>0.5094677357686307</v>
      </c>
      <c r="P75" s="903">
        <v>0.35514464127163536</v>
      </c>
      <c r="Q75" s="903">
        <v>2.906157380131682</v>
      </c>
      <c r="R75" s="903">
        <v>1.268218973702778</v>
      </c>
      <c r="S75" s="903">
        <v>1.020954256102656</v>
      </c>
      <c r="T75" s="903">
        <v>0.41381204843883806</v>
      </c>
      <c r="U75" s="903">
        <v>1.054285820475094</v>
      </c>
      <c r="V75" s="903">
        <v>3.7572710987193663</v>
      </c>
      <c r="W75" s="903">
        <v>0.30127894825200163</v>
      </c>
      <c r="X75" s="903">
        <v>0.13039433567831524</v>
      </c>
      <c r="Y75" s="903">
        <v>0.06728207086791055</v>
      </c>
      <c r="Z75" s="903">
        <v>1.1411318592353057</v>
      </c>
      <c r="AA75" s="903">
        <v>1.640087214033533</v>
      </c>
      <c r="AB75" s="903">
        <v>0.8300864663520215</v>
      </c>
      <c r="AC75" s="903">
        <v>0.5914480282763958</v>
      </c>
      <c r="AD75" s="903">
        <v>0.27522455881107794</v>
      </c>
      <c r="AE75" s="903">
        <v>0.43408133732999676</v>
      </c>
      <c r="AF75" s="903">
        <v>2.130840390769492</v>
      </c>
      <c r="AG75" s="903">
        <v>0.15531598972951025</v>
      </c>
      <c r="AH75" s="903">
        <v>0.16343361253493727</v>
      </c>
      <c r="AI75" s="903">
        <v>0.1601484337208655</v>
      </c>
      <c r="AJ75" s="903">
        <v>0.2774385246399562</v>
      </c>
      <c r="AK75" s="903">
        <v>0.7563365606252692</v>
      </c>
      <c r="AL75" s="903">
        <v>7.344001935510772</v>
      </c>
      <c r="AM75" s="903">
        <v>1.0586207938494998</v>
      </c>
      <c r="AN75" s="903">
        <v>3.1126462239324506</v>
      </c>
      <c r="AO75" s="903">
        <v>0.7992271447753557</v>
      </c>
      <c r="AP75" s="903">
        <v>12.31449609806808</v>
      </c>
      <c r="AQ75" s="903">
        <v>0.6592317123937688</v>
      </c>
      <c r="AR75" s="903">
        <v>3.046753111029542</v>
      </c>
      <c r="AS75" s="903">
        <v>0.7915686513723337</v>
      </c>
      <c r="AT75" s="903">
        <v>1.3203582339759175</v>
      </c>
      <c r="AU75" s="904">
        <v>5.817911708771562</v>
      </c>
      <c r="AV75" s="903">
        <v>0.7586747449503243</v>
      </c>
    </row>
    <row r="76" spans="2:48" s="21" customFormat="1" ht="14.25" customHeight="1">
      <c r="B76" s="902" t="s">
        <v>317</v>
      </c>
      <c r="C76" s="903">
        <v>5.6299999385197586</v>
      </c>
      <c r="D76" s="903">
        <v>3.226413458066207</v>
      </c>
      <c r="E76" s="903">
        <v>2.476598301189275</v>
      </c>
      <c r="F76" s="903">
        <v>5.085742066549521</v>
      </c>
      <c r="G76" s="903">
        <v>16.418753764324762</v>
      </c>
      <c r="H76" s="903">
        <v>3.696668996086525</v>
      </c>
      <c r="I76" s="903">
        <v>4.550190429928627</v>
      </c>
      <c r="J76" s="903">
        <v>10.145213973117349</v>
      </c>
      <c r="K76" s="903">
        <v>8.867335680053019</v>
      </c>
      <c r="L76" s="903">
        <v>27.259409079185517</v>
      </c>
      <c r="M76" s="903">
        <v>7.632814717374217</v>
      </c>
      <c r="N76" s="903">
        <v>8.228649449378505</v>
      </c>
      <c r="O76" s="903">
        <v>7.426500056465836</v>
      </c>
      <c r="P76" s="903">
        <v>11.755796209696628</v>
      </c>
      <c r="Q76" s="903">
        <v>35.043760432915185</v>
      </c>
      <c r="R76" s="903">
        <v>12.855008571065156</v>
      </c>
      <c r="S76" s="903">
        <v>13.700338179095134</v>
      </c>
      <c r="T76" s="903">
        <v>9.634685026970141</v>
      </c>
      <c r="U76" s="903">
        <v>-23.791032346738266</v>
      </c>
      <c r="V76" s="903">
        <v>12.398999430392163</v>
      </c>
      <c r="W76" s="903">
        <v>6.783054009456899</v>
      </c>
      <c r="X76" s="903">
        <v>0.3187615666119814</v>
      </c>
      <c r="Y76" s="903">
        <v>74.20555025860348</v>
      </c>
      <c r="Z76" s="903">
        <v>3.4705867474493655</v>
      </c>
      <c r="AA76" s="903">
        <v>84.77795258212173</v>
      </c>
      <c r="AB76" s="903">
        <v>18.956230708294544</v>
      </c>
      <c r="AC76" s="903">
        <v>7.218219095618076</v>
      </c>
      <c r="AD76" s="903">
        <v>16.51635576998465</v>
      </c>
      <c r="AE76" s="903">
        <v>-23.926756382754828</v>
      </c>
      <c r="AF76" s="903">
        <v>18.764049191142437</v>
      </c>
      <c r="AG76" s="903">
        <v>22.171879853105043</v>
      </c>
      <c r="AH76" s="903">
        <v>15.392499689322381</v>
      </c>
      <c r="AI76" s="903">
        <v>22.55725528028444</v>
      </c>
      <c r="AJ76" s="903">
        <v>8.690903664878014</v>
      </c>
      <c r="AK76" s="903">
        <v>68.81253848758988</v>
      </c>
      <c r="AL76" s="903">
        <v>7.66236650269659</v>
      </c>
      <c r="AM76" s="903">
        <v>10.434809407294644</v>
      </c>
      <c r="AN76" s="903">
        <v>0.20183968239615582</v>
      </c>
      <c r="AO76" s="903">
        <v>10.804207051782964</v>
      </c>
      <c r="AP76" s="903">
        <v>29.10322264417035</v>
      </c>
      <c r="AQ76" s="903">
        <v>42.5395898157732</v>
      </c>
      <c r="AR76" s="903">
        <v>19.871426627684077</v>
      </c>
      <c r="AS76" s="903">
        <v>24.122505033664634</v>
      </c>
      <c r="AT76" s="903">
        <v>28.56797697670562</v>
      </c>
      <c r="AU76" s="904">
        <v>115.10149845382753</v>
      </c>
      <c r="AV76" s="903">
        <v>17.907232271939975</v>
      </c>
    </row>
    <row r="77" spans="2:48" s="21" customFormat="1" ht="14.25" customHeight="1">
      <c r="B77" s="902" t="s">
        <v>830</v>
      </c>
      <c r="C77" s="903">
        <v>3.3724288922876338</v>
      </c>
      <c r="D77" s="903">
        <v>4.344431045766489</v>
      </c>
      <c r="E77" s="903">
        <v>2.8803390019743604</v>
      </c>
      <c r="F77" s="903">
        <v>3.063370999738818</v>
      </c>
      <c r="G77" s="903">
        <v>13.660569939767303</v>
      </c>
      <c r="H77" s="903">
        <v>-11.65513356031747</v>
      </c>
      <c r="I77" s="903">
        <v>10.108423100948283</v>
      </c>
      <c r="J77" s="903">
        <v>4.606801272411247</v>
      </c>
      <c r="K77" s="903">
        <v>13.62747109018891</v>
      </c>
      <c r="L77" s="903">
        <v>16.68756190323097</v>
      </c>
      <c r="M77" s="903">
        <v>10.36626616116048</v>
      </c>
      <c r="N77" s="903">
        <v>5.5439118257973865</v>
      </c>
      <c r="O77" s="903">
        <v>13.442228887845735</v>
      </c>
      <c r="P77" s="903">
        <v>11.382205709498834</v>
      </c>
      <c r="Q77" s="903">
        <v>40.73461258430243</v>
      </c>
      <c r="R77" s="903">
        <v>13.000573224260894</v>
      </c>
      <c r="S77" s="903">
        <v>16.043585320744054</v>
      </c>
      <c r="T77" s="903">
        <v>9.239500307634772</v>
      </c>
      <c r="U77" s="903">
        <v>22.786889029534947</v>
      </c>
      <c r="V77" s="903">
        <v>61.070547882174665</v>
      </c>
      <c r="W77" s="903">
        <v>7.070214778476807</v>
      </c>
      <c r="X77" s="903">
        <v>14.354826328865236</v>
      </c>
      <c r="Y77" s="903">
        <v>39.8021443087114</v>
      </c>
      <c r="Z77" s="903">
        <v>10.943152345487885</v>
      </c>
      <c r="AA77" s="903">
        <v>72.17033776154133</v>
      </c>
      <c r="AB77" s="903">
        <v>13.846297225226888</v>
      </c>
      <c r="AC77" s="903">
        <v>30.25988984408467</v>
      </c>
      <c r="AD77" s="903">
        <v>5.322965293168865</v>
      </c>
      <c r="AE77" s="903">
        <v>11.035985954544461</v>
      </c>
      <c r="AF77" s="903">
        <v>60.46513831702488</v>
      </c>
      <c r="AG77" s="903">
        <v>5.171345768843016</v>
      </c>
      <c r="AH77" s="903">
        <v>23.042280266142946</v>
      </c>
      <c r="AI77" s="903">
        <v>10.48743206042768</v>
      </c>
      <c r="AJ77" s="903">
        <v>-8.729956543113982</v>
      </c>
      <c r="AK77" s="903">
        <v>29.97110155229966</v>
      </c>
      <c r="AL77" s="903">
        <v>7.804156940477507</v>
      </c>
      <c r="AM77" s="903">
        <v>2.7730744745148397</v>
      </c>
      <c r="AN77" s="903">
        <v>3.200936601496028</v>
      </c>
      <c r="AO77" s="903">
        <v>4.784303159405985</v>
      </c>
      <c r="AP77" s="903">
        <v>18.56247117589436</v>
      </c>
      <c r="AQ77" s="903">
        <v>20.028251762036906</v>
      </c>
      <c r="AR77" s="903">
        <v>4.548497860607838</v>
      </c>
      <c r="AS77" s="903">
        <v>21.042320303998466</v>
      </c>
      <c r="AT77" s="903">
        <v>25.272739715038814</v>
      </c>
      <c r="AU77" s="904">
        <v>70.89180964168202</v>
      </c>
      <c r="AV77" s="903">
        <v>7.625597665697736</v>
      </c>
    </row>
    <row r="78" spans="2:48" s="21" customFormat="1" ht="15">
      <c r="B78" s="902" t="s">
        <v>625</v>
      </c>
      <c r="C78" s="903">
        <v>0</v>
      </c>
      <c r="D78" s="903">
        <v>0</v>
      </c>
      <c r="E78" s="903">
        <v>0</v>
      </c>
      <c r="F78" s="903">
        <v>0</v>
      </c>
      <c r="G78" s="903">
        <v>0</v>
      </c>
      <c r="H78" s="903">
        <v>0</v>
      </c>
      <c r="I78" s="903">
        <v>0</v>
      </c>
      <c r="J78" s="903">
        <v>0</v>
      </c>
      <c r="K78" s="903">
        <v>0</v>
      </c>
      <c r="L78" s="903">
        <v>0</v>
      </c>
      <c r="M78" s="903">
        <v>0</v>
      </c>
      <c r="N78" s="903">
        <v>0</v>
      </c>
      <c r="O78" s="903">
        <v>0</v>
      </c>
      <c r="P78" s="903">
        <v>0</v>
      </c>
      <c r="Q78" s="903">
        <v>0</v>
      </c>
      <c r="R78" s="903">
        <v>0</v>
      </c>
      <c r="S78" s="903">
        <v>0</v>
      </c>
      <c r="T78" s="903">
        <v>0</v>
      </c>
      <c r="U78" s="903">
        <v>0</v>
      </c>
      <c r="V78" s="903">
        <v>0</v>
      </c>
      <c r="W78" s="903">
        <v>0</v>
      </c>
      <c r="X78" s="903">
        <v>0</v>
      </c>
      <c r="Y78" s="903">
        <v>0</v>
      </c>
      <c r="Z78" s="903">
        <v>0</v>
      </c>
      <c r="AA78" s="903">
        <v>0</v>
      </c>
      <c r="AB78" s="903">
        <v>0</v>
      </c>
      <c r="AC78" s="903">
        <v>0</v>
      </c>
      <c r="AD78" s="903">
        <v>0</v>
      </c>
      <c r="AE78" s="903">
        <v>0</v>
      </c>
      <c r="AF78" s="903">
        <v>0</v>
      </c>
      <c r="AG78" s="903">
        <v>0</v>
      </c>
      <c r="AH78" s="903">
        <v>0</v>
      </c>
      <c r="AI78" s="903">
        <v>0</v>
      </c>
      <c r="AJ78" s="903">
        <v>0</v>
      </c>
      <c r="AK78" s="903">
        <v>0</v>
      </c>
      <c r="AL78" s="903">
        <v>0</v>
      </c>
      <c r="AM78" s="903">
        <v>0</v>
      </c>
      <c r="AN78" s="903">
        <v>0</v>
      </c>
      <c r="AO78" s="903">
        <v>0</v>
      </c>
      <c r="AP78" s="903">
        <v>0</v>
      </c>
      <c r="AQ78" s="903">
        <v>0</v>
      </c>
      <c r="AR78" s="903">
        <v>0</v>
      </c>
      <c r="AS78" s="903">
        <v>0</v>
      </c>
      <c r="AT78" s="903">
        <v>0</v>
      </c>
      <c r="AU78" s="904">
        <v>0</v>
      </c>
      <c r="AV78" s="903">
        <v>0</v>
      </c>
    </row>
    <row r="79" spans="2:48" s="21" customFormat="1" ht="15">
      <c r="B79" s="902" t="s">
        <v>626</v>
      </c>
      <c r="C79" s="903">
        <v>0</v>
      </c>
      <c r="D79" s="903">
        <v>0</v>
      </c>
      <c r="E79" s="903">
        <v>0</v>
      </c>
      <c r="F79" s="903">
        <v>0</v>
      </c>
      <c r="G79" s="903">
        <v>0</v>
      </c>
      <c r="H79" s="903">
        <v>0</v>
      </c>
      <c r="I79" s="903">
        <v>0</v>
      </c>
      <c r="J79" s="903">
        <v>0</v>
      </c>
      <c r="K79" s="903">
        <v>0</v>
      </c>
      <c r="L79" s="903">
        <v>0</v>
      </c>
      <c r="M79" s="903">
        <v>0</v>
      </c>
      <c r="N79" s="903">
        <v>0</v>
      </c>
      <c r="O79" s="903">
        <v>0</v>
      </c>
      <c r="P79" s="903">
        <v>0</v>
      </c>
      <c r="Q79" s="903">
        <v>0</v>
      </c>
      <c r="R79" s="903">
        <v>0</v>
      </c>
      <c r="S79" s="903">
        <v>0</v>
      </c>
      <c r="T79" s="903">
        <v>0</v>
      </c>
      <c r="U79" s="903">
        <v>0</v>
      </c>
      <c r="V79" s="903">
        <v>0</v>
      </c>
      <c r="W79" s="903">
        <v>0</v>
      </c>
      <c r="X79" s="903">
        <v>0</v>
      </c>
      <c r="Y79" s="903">
        <v>0</v>
      </c>
      <c r="Z79" s="903">
        <v>0</v>
      </c>
      <c r="AA79" s="903">
        <v>0</v>
      </c>
      <c r="AB79" s="903">
        <v>0</v>
      </c>
      <c r="AC79" s="903">
        <v>0</v>
      </c>
      <c r="AD79" s="903">
        <v>0</v>
      </c>
      <c r="AE79" s="903">
        <v>0</v>
      </c>
      <c r="AF79" s="903">
        <v>0</v>
      </c>
      <c r="AG79" s="903">
        <v>0</v>
      </c>
      <c r="AH79" s="903">
        <v>0</v>
      </c>
      <c r="AI79" s="903">
        <v>0</v>
      </c>
      <c r="AJ79" s="903">
        <v>0</v>
      </c>
      <c r="AK79" s="903">
        <v>0</v>
      </c>
      <c r="AL79" s="903">
        <v>0</v>
      </c>
      <c r="AM79" s="903">
        <v>0</v>
      </c>
      <c r="AN79" s="903">
        <v>0</v>
      </c>
      <c r="AO79" s="903">
        <v>0</v>
      </c>
      <c r="AP79" s="903">
        <v>0</v>
      </c>
      <c r="AQ79" s="903">
        <v>0</v>
      </c>
      <c r="AR79" s="903">
        <v>0</v>
      </c>
      <c r="AS79" s="903">
        <v>0</v>
      </c>
      <c r="AT79" s="903">
        <v>0</v>
      </c>
      <c r="AU79" s="904">
        <v>0</v>
      </c>
      <c r="AV79" s="903">
        <v>0</v>
      </c>
    </row>
    <row r="80" spans="2:48" s="21" customFormat="1" ht="15">
      <c r="B80" s="902" t="s">
        <v>627</v>
      </c>
      <c r="C80" s="903">
        <v>0.019972</v>
      </c>
      <c r="D80" s="903">
        <v>0</v>
      </c>
      <c r="E80" s="903">
        <v>0</v>
      </c>
      <c r="F80" s="903">
        <v>0</v>
      </c>
      <c r="G80" s="903">
        <v>0.019972</v>
      </c>
      <c r="H80" s="903">
        <v>0</v>
      </c>
      <c r="I80" s="903">
        <v>0</v>
      </c>
      <c r="J80" s="903">
        <v>0</v>
      </c>
      <c r="K80" s="903">
        <v>0</v>
      </c>
      <c r="L80" s="903">
        <v>0</v>
      </c>
      <c r="M80" s="903">
        <v>0</v>
      </c>
      <c r="N80" s="903">
        <v>0</v>
      </c>
      <c r="O80" s="903">
        <v>0</v>
      </c>
      <c r="P80" s="903">
        <v>0</v>
      </c>
      <c r="Q80" s="903">
        <v>0</v>
      </c>
      <c r="R80" s="903">
        <v>0</v>
      </c>
      <c r="S80" s="903">
        <v>0</v>
      </c>
      <c r="T80" s="903">
        <v>0</v>
      </c>
      <c r="U80" s="903">
        <v>0</v>
      </c>
      <c r="V80" s="903">
        <v>0</v>
      </c>
      <c r="W80" s="903">
        <v>0</v>
      </c>
      <c r="X80" s="903">
        <v>0</v>
      </c>
      <c r="Y80" s="903">
        <v>0</v>
      </c>
      <c r="Z80" s="903">
        <v>0</v>
      </c>
      <c r="AA80" s="903">
        <v>0</v>
      </c>
      <c r="AB80" s="903">
        <v>0</v>
      </c>
      <c r="AC80" s="903">
        <v>0</v>
      </c>
      <c r="AD80" s="903">
        <v>0</v>
      </c>
      <c r="AE80" s="903">
        <v>0</v>
      </c>
      <c r="AF80" s="903">
        <v>0</v>
      </c>
      <c r="AG80" s="903">
        <v>0</v>
      </c>
      <c r="AH80" s="903">
        <v>0</v>
      </c>
      <c r="AI80" s="903">
        <v>0</v>
      </c>
      <c r="AJ80" s="903">
        <v>0</v>
      </c>
      <c r="AK80" s="903">
        <v>0</v>
      </c>
      <c r="AL80" s="903">
        <v>0</v>
      </c>
      <c r="AM80" s="903">
        <v>0</v>
      </c>
      <c r="AN80" s="903">
        <v>0</v>
      </c>
      <c r="AO80" s="903">
        <v>0</v>
      </c>
      <c r="AP80" s="903">
        <v>0</v>
      </c>
      <c r="AQ80" s="903">
        <v>0</v>
      </c>
      <c r="AR80" s="903">
        <v>0</v>
      </c>
      <c r="AS80" s="903">
        <v>0</v>
      </c>
      <c r="AT80" s="903">
        <v>0</v>
      </c>
      <c r="AU80" s="904">
        <v>0</v>
      </c>
      <c r="AV80" s="903">
        <v>0</v>
      </c>
    </row>
    <row r="81" spans="2:48" s="21" customFormat="1" ht="15">
      <c r="B81" s="902" t="s">
        <v>628</v>
      </c>
      <c r="C81" s="903">
        <v>0</v>
      </c>
      <c r="D81" s="903">
        <v>0</v>
      </c>
      <c r="E81" s="903">
        <v>0</v>
      </c>
      <c r="F81" s="903">
        <v>0</v>
      </c>
      <c r="G81" s="903">
        <v>0</v>
      </c>
      <c r="H81" s="903">
        <v>0</v>
      </c>
      <c r="I81" s="903">
        <v>0</v>
      </c>
      <c r="J81" s="903">
        <v>0</v>
      </c>
      <c r="K81" s="903">
        <v>0</v>
      </c>
      <c r="L81" s="903">
        <v>0</v>
      </c>
      <c r="M81" s="903">
        <v>0</v>
      </c>
      <c r="N81" s="903">
        <v>0</v>
      </c>
      <c r="O81" s="903">
        <v>0</v>
      </c>
      <c r="P81" s="903">
        <v>0</v>
      </c>
      <c r="Q81" s="903">
        <v>0</v>
      </c>
      <c r="R81" s="903">
        <v>0</v>
      </c>
      <c r="S81" s="903">
        <v>0</v>
      </c>
      <c r="T81" s="903">
        <v>0</v>
      </c>
      <c r="U81" s="903">
        <v>0</v>
      </c>
      <c r="V81" s="903">
        <v>0</v>
      </c>
      <c r="W81" s="903">
        <v>0</v>
      </c>
      <c r="X81" s="903">
        <v>0</v>
      </c>
      <c r="Y81" s="903">
        <v>0</v>
      </c>
      <c r="Z81" s="903">
        <v>0</v>
      </c>
      <c r="AA81" s="903">
        <v>0</v>
      </c>
      <c r="AB81" s="903">
        <v>0</v>
      </c>
      <c r="AC81" s="903">
        <v>0</v>
      </c>
      <c r="AD81" s="903">
        <v>0</v>
      </c>
      <c r="AE81" s="903">
        <v>0</v>
      </c>
      <c r="AF81" s="903">
        <v>0</v>
      </c>
      <c r="AG81" s="903">
        <v>0</v>
      </c>
      <c r="AH81" s="903">
        <v>0</v>
      </c>
      <c r="AI81" s="903">
        <v>0</v>
      </c>
      <c r="AJ81" s="903">
        <v>0</v>
      </c>
      <c r="AK81" s="903">
        <v>0</v>
      </c>
      <c r="AL81" s="903">
        <v>0</v>
      </c>
      <c r="AM81" s="903">
        <v>0</v>
      </c>
      <c r="AN81" s="903">
        <v>0</v>
      </c>
      <c r="AO81" s="903">
        <v>0</v>
      </c>
      <c r="AP81" s="903">
        <v>0</v>
      </c>
      <c r="AQ81" s="903">
        <v>0</v>
      </c>
      <c r="AR81" s="903">
        <v>0</v>
      </c>
      <c r="AS81" s="903">
        <v>0</v>
      </c>
      <c r="AT81" s="903">
        <v>0</v>
      </c>
      <c r="AU81" s="904">
        <v>0</v>
      </c>
      <c r="AV81" s="903">
        <v>0</v>
      </c>
    </row>
    <row r="82" spans="2:48" s="21" customFormat="1" ht="15">
      <c r="B82" s="902" t="s">
        <v>629</v>
      </c>
      <c r="C82" s="903">
        <v>0</v>
      </c>
      <c r="D82" s="903">
        <v>0.10082917999999999</v>
      </c>
      <c r="E82" s="903">
        <v>0</v>
      </c>
      <c r="F82" s="903">
        <v>0.5999595</v>
      </c>
      <c r="G82" s="903">
        <v>0.7007886799999999</v>
      </c>
      <c r="H82" s="903">
        <v>0</v>
      </c>
      <c r="I82" s="903">
        <v>0</v>
      </c>
      <c r="J82" s="903">
        <v>0</v>
      </c>
      <c r="K82" s="903">
        <v>0</v>
      </c>
      <c r="L82" s="903">
        <v>0</v>
      </c>
      <c r="M82" s="903">
        <v>0</v>
      </c>
      <c r="N82" s="903">
        <v>0</v>
      </c>
      <c r="O82" s="903">
        <v>0</v>
      </c>
      <c r="P82" s="903">
        <v>0</v>
      </c>
      <c r="Q82" s="903">
        <v>0</v>
      </c>
      <c r="R82" s="903">
        <v>0</v>
      </c>
      <c r="S82" s="903">
        <v>0</v>
      </c>
      <c r="T82" s="903">
        <v>0</v>
      </c>
      <c r="U82" s="903">
        <v>0</v>
      </c>
      <c r="V82" s="903">
        <v>0</v>
      </c>
      <c r="W82" s="903">
        <v>0</v>
      </c>
      <c r="X82" s="903">
        <v>0</v>
      </c>
      <c r="Y82" s="903">
        <v>0</v>
      </c>
      <c r="Z82" s="903">
        <v>0</v>
      </c>
      <c r="AA82" s="903">
        <v>0</v>
      </c>
      <c r="AB82" s="903">
        <v>0</v>
      </c>
      <c r="AC82" s="903">
        <v>0</v>
      </c>
      <c r="AD82" s="903">
        <v>0</v>
      </c>
      <c r="AE82" s="903">
        <v>0</v>
      </c>
      <c r="AF82" s="903">
        <v>0</v>
      </c>
      <c r="AG82" s="903">
        <v>0</v>
      </c>
      <c r="AH82" s="903">
        <v>0</v>
      </c>
      <c r="AI82" s="903">
        <v>0</v>
      </c>
      <c r="AJ82" s="903">
        <v>0</v>
      </c>
      <c r="AK82" s="903">
        <v>0</v>
      </c>
      <c r="AL82" s="903">
        <v>0</v>
      </c>
      <c r="AM82" s="903">
        <v>0</v>
      </c>
      <c r="AN82" s="903">
        <v>0</v>
      </c>
      <c r="AO82" s="903">
        <v>0</v>
      </c>
      <c r="AP82" s="903">
        <v>0</v>
      </c>
      <c r="AQ82" s="903">
        <v>0</v>
      </c>
      <c r="AR82" s="903">
        <v>0</v>
      </c>
      <c r="AS82" s="903">
        <v>0</v>
      </c>
      <c r="AT82" s="903">
        <v>0</v>
      </c>
      <c r="AU82" s="904">
        <v>0</v>
      </c>
      <c r="AV82" s="903">
        <v>0</v>
      </c>
    </row>
    <row r="83" spans="2:48" s="21" customFormat="1" ht="14.25" customHeight="1">
      <c r="B83" s="902" t="s">
        <v>630</v>
      </c>
      <c r="C83" s="903">
        <v>0</v>
      </c>
      <c r="D83" s="903">
        <v>0</v>
      </c>
      <c r="E83" s="903">
        <v>0.04847</v>
      </c>
      <c r="F83" s="903">
        <v>0</v>
      </c>
      <c r="G83" s="903">
        <v>0.04847</v>
      </c>
      <c r="H83" s="903">
        <v>0</v>
      </c>
      <c r="I83" s="903">
        <v>0</v>
      </c>
      <c r="J83" s="903">
        <v>0</v>
      </c>
      <c r="K83" s="903">
        <v>0</v>
      </c>
      <c r="L83" s="903">
        <v>0</v>
      </c>
      <c r="M83" s="903">
        <v>0</v>
      </c>
      <c r="N83" s="903">
        <v>0</v>
      </c>
      <c r="O83" s="903">
        <v>0</v>
      </c>
      <c r="P83" s="903">
        <v>0</v>
      </c>
      <c r="Q83" s="903">
        <v>0</v>
      </c>
      <c r="R83" s="903">
        <v>0</v>
      </c>
      <c r="S83" s="903">
        <v>0</v>
      </c>
      <c r="T83" s="903">
        <v>0</v>
      </c>
      <c r="U83" s="903">
        <v>0</v>
      </c>
      <c r="V83" s="903">
        <v>0</v>
      </c>
      <c r="W83" s="903">
        <v>0</v>
      </c>
      <c r="X83" s="903">
        <v>0</v>
      </c>
      <c r="Y83" s="903">
        <v>0</v>
      </c>
      <c r="Z83" s="903">
        <v>0</v>
      </c>
      <c r="AA83" s="903">
        <v>0</v>
      </c>
      <c r="AB83" s="903">
        <v>0</v>
      </c>
      <c r="AC83" s="903">
        <v>0</v>
      </c>
      <c r="AD83" s="903">
        <v>0</v>
      </c>
      <c r="AE83" s="903">
        <v>0</v>
      </c>
      <c r="AF83" s="903">
        <v>0</v>
      </c>
      <c r="AG83" s="903">
        <v>0</v>
      </c>
      <c r="AH83" s="903">
        <v>0</v>
      </c>
      <c r="AI83" s="903">
        <v>0</v>
      </c>
      <c r="AJ83" s="903">
        <v>0</v>
      </c>
      <c r="AK83" s="903">
        <v>0</v>
      </c>
      <c r="AL83" s="903">
        <v>0</v>
      </c>
      <c r="AM83" s="903">
        <v>0</v>
      </c>
      <c r="AN83" s="903">
        <v>0</v>
      </c>
      <c r="AO83" s="903">
        <v>0</v>
      </c>
      <c r="AP83" s="903">
        <v>0</v>
      </c>
      <c r="AQ83" s="903">
        <v>0</v>
      </c>
      <c r="AR83" s="903">
        <v>0</v>
      </c>
      <c r="AS83" s="903">
        <v>0</v>
      </c>
      <c r="AT83" s="903">
        <v>0</v>
      </c>
      <c r="AU83" s="904">
        <v>0</v>
      </c>
      <c r="AV83" s="903">
        <v>0</v>
      </c>
    </row>
    <row r="84" spans="2:48" s="21" customFormat="1" ht="15">
      <c r="B84" s="902" t="s">
        <v>367</v>
      </c>
      <c r="C84" s="903">
        <v>97.52062455287496</v>
      </c>
      <c r="D84" s="903">
        <v>14.35621581456866</v>
      </c>
      <c r="E84" s="903">
        <v>7.324183639541153</v>
      </c>
      <c r="F84" s="903">
        <v>17.01611254983435</v>
      </c>
      <c r="G84" s="903">
        <v>136.21713655681913</v>
      </c>
      <c r="H84" s="903">
        <v>10.50713347774812</v>
      </c>
      <c r="I84" s="903">
        <v>-12.799271069159206</v>
      </c>
      <c r="J84" s="903">
        <v>-1.0325505010845113</v>
      </c>
      <c r="K84" s="903">
        <v>7.3247091873664285</v>
      </c>
      <c r="L84" s="903">
        <v>4.0000210948708315</v>
      </c>
      <c r="M84" s="903">
        <v>9.942671763889908</v>
      </c>
      <c r="N84" s="903">
        <v>27.598588130182915</v>
      </c>
      <c r="O84" s="903">
        <v>29.470345799835844</v>
      </c>
      <c r="P84" s="903">
        <v>38.45846772203205</v>
      </c>
      <c r="Q84" s="903">
        <v>105.4700734159407</v>
      </c>
      <c r="R84" s="903">
        <v>80.60109320158374</v>
      </c>
      <c r="S84" s="903">
        <v>18.47674886395845</v>
      </c>
      <c r="T84" s="903">
        <v>175.75100925081975</v>
      </c>
      <c r="U84" s="903">
        <v>89.61061410092309</v>
      </c>
      <c r="V84" s="903">
        <v>364.439465417285</v>
      </c>
      <c r="W84" s="903">
        <v>86.00536010423221</v>
      </c>
      <c r="X84" s="903">
        <v>69.03308052323933</v>
      </c>
      <c r="Y84" s="903">
        <v>56.983985313052386</v>
      </c>
      <c r="Z84" s="903">
        <v>29.108779163739833</v>
      </c>
      <c r="AA84" s="903">
        <v>241.13120510426376</v>
      </c>
      <c r="AB84" s="903">
        <v>36.89909953160285</v>
      </c>
      <c r="AC84" s="903">
        <v>87.20327809909665</v>
      </c>
      <c r="AD84" s="903">
        <v>93.77231172931425</v>
      </c>
      <c r="AE84" s="903">
        <v>25.104738729837003</v>
      </c>
      <c r="AF84" s="903">
        <v>242.97942808985076</v>
      </c>
      <c r="AG84" s="903">
        <v>18.298556893840345</v>
      </c>
      <c r="AH84" s="903">
        <v>30.694958485470575</v>
      </c>
      <c r="AI84" s="903">
        <v>-4.590768968717221</v>
      </c>
      <c r="AJ84" s="903">
        <v>-129.0454617769674</v>
      </c>
      <c r="AK84" s="903">
        <v>-84.6427153663737</v>
      </c>
      <c r="AL84" s="903">
        <v>-0.25914542487729664</v>
      </c>
      <c r="AM84" s="903">
        <v>33.83694595537952</v>
      </c>
      <c r="AN84" s="903">
        <v>-66.15968376431283</v>
      </c>
      <c r="AO84" s="903">
        <v>-34.45388350655355</v>
      </c>
      <c r="AP84" s="903">
        <v>-67.03576674036415</v>
      </c>
      <c r="AQ84" s="903">
        <v>16.38078585051511</v>
      </c>
      <c r="AR84" s="903">
        <v>45.043830853262094</v>
      </c>
      <c r="AS84" s="903">
        <v>54.27118693077673</v>
      </c>
      <c r="AT84" s="903">
        <v>4.762776834528115</v>
      </c>
      <c r="AU84" s="904">
        <v>120.45858046908204</v>
      </c>
      <c r="AV84" s="903">
        <v>17.863280190182127</v>
      </c>
    </row>
    <row r="85" spans="2:48" s="21" customFormat="1" ht="15">
      <c r="B85" s="902" t="s">
        <v>435</v>
      </c>
      <c r="C85" s="903">
        <v>0.000983</v>
      </c>
      <c r="D85" s="903">
        <v>0.00048</v>
      </c>
      <c r="E85" s="903">
        <v>0.0009</v>
      </c>
      <c r="F85" s="903">
        <v>0.0006</v>
      </c>
      <c r="G85" s="903">
        <v>0.0029629999999999995</v>
      </c>
      <c r="H85" s="903">
        <v>0.0006</v>
      </c>
      <c r="I85" s="903">
        <v>0.015602</v>
      </c>
      <c r="J85" s="903">
        <v>0.063982</v>
      </c>
      <c r="K85" s="903">
        <v>0</v>
      </c>
      <c r="L85" s="903">
        <v>0.080184</v>
      </c>
      <c r="M85" s="903">
        <v>0.0065</v>
      </c>
      <c r="N85" s="903">
        <v>0.050998</v>
      </c>
      <c r="O85" s="903">
        <v>0.36426336</v>
      </c>
      <c r="P85" s="903">
        <v>0.10424433</v>
      </c>
      <c r="Q85" s="903">
        <v>0.52600569</v>
      </c>
      <c r="R85" s="903">
        <v>0.7288459908515222</v>
      </c>
      <c r="S85" s="903">
        <v>0.4919705188408215</v>
      </c>
      <c r="T85" s="903">
        <v>0.07308803850069082</v>
      </c>
      <c r="U85" s="903">
        <v>0.02284930937735624</v>
      </c>
      <c r="V85" s="903">
        <v>1.316753857570391</v>
      </c>
      <c r="W85" s="903">
        <v>0.03288624736363375</v>
      </c>
      <c r="X85" s="903">
        <v>0.0187481527437312</v>
      </c>
      <c r="Y85" s="903">
        <v>0.142699635011042</v>
      </c>
      <c r="Z85" s="903">
        <v>0.06197111022112786</v>
      </c>
      <c r="AA85" s="903">
        <v>0.2563051453395348</v>
      </c>
      <c r="AB85" s="903">
        <v>0.49290190096315634</v>
      </c>
      <c r="AC85" s="903">
        <v>0.7535642363746858</v>
      </c>
      <c r="AD85" s="903">
        <v>0.11762960508375513</v>
      </c>
      <c r="AE85" s="903">
        <v>0.13374922270590145</v>
      </c>
      <c r="AF85" s="903">
        <v>1.4978449651274988</v>
      </c>
      <c r="AG85" s="903">
        <v>0.28277696327374313</v>
      </c>
      <c r="AH85" s="903">
        <v>0.29295565988048045</v>
      </c>
      <c r="AI85" s="903">
        <v>0.13248525276814474</v>
      </c>
      <c r="AJ85" s="903">
        <v>0.07569960744845847</v>
      </c>
      <c r="AK85" s="903">
        <v>0.7839174833708268</v>
      </c>
      <c r="AL85" s="903">
        <v>0.13439236208974423</v>
      </c>
      <c r="AM85" s="903">
        <v>0.2799000969772965</v>
      </c>
      <c r="AN85" s="903">
        <v>0.05715888623141699</v>
      </c>
      <c r="AO85" s="903">
        <v>0.13588076602665922</v>
      </c>
      <c r="AP85" s="903">
        <v>0.6073321113251169</v>
      </c>
      <c r="AQ85" s="903">
        <v>0.16542402136385784</v>
      </c>
      <c r="AR85" s="903">
        <v>0.0792222790874649</v>
      </c>
      <c r="AS85" s="903">
        <v>0.23976319132988247</v>
      </c>
      <c r="AT85" s="903">
        <v>0.040426192415361106</v>
      </c>
      <c r="AU85" s="904">
        <v>0.5248356841965662</v>
      </c>
      <c r="AV85" s="903">
        <v>0.10521591061755356</v>
      </c>
    </row>
    <row r="86" spans="2:48" s="21" customFormat="1" ht="14.25" customHeight="1">
      <c r="B86" s="902" t="s">
        <v>631</v>
      </c>
      <c r="C86" s="903">
        <v>100.71482469879214</v>
      </c>
      <c r="D86" s="903">
        <v>149.99787745659896</v>
      </c>
      <c r="E86" s="903">
        <v>-780.288348714834</v>
      </c>
      <c r="F86" s="903">
        <v>65.77278350351389</v>
      </c>
      <c r="G86" s="903">
        <v>-463.80286305592904</v>
      </c>
      <c r="H86" s="903">
        <v>66.85935860357354</v>
      </c>
      <c r="I86" s="903">
        <v>106.80151462812687</v>
      </c>
      <c r="J86" s="903">
        <v>92.5004723214751</v>
      </c>
      <c r="K86" s="903">
        <v>-562.1911868956303</v>
      </c>
      <c r="L86" s="903">
        <v>-296.02984134245474</v>
      </c>
      <c r="M86" s="903">
        <v>110.92791079681383</v>
      </c>
      <c r="N86" s="903">
        <v>70.83872175866006</v>
      </c>
      <c r="O86" s="903">
        <v>151.77416621026472</v>
      </c>
      <c r="P86" s="903">
        <v>121.58373924160139</v>
      </c>
      <c r="Q86" s="903">
        <v>455.12453800734</v>
      </c>
      <c r="R86" s="903">
        <v>254.59996197427122</v>
      </c>
      <c r="S86" s="903">
        <v>43.877843690442376</v>
      </c>
      <c r="T86" s="903">
        <v>280.12745885196006</v>
      </c>
      <c r="U86" s="903">
        <v>270.88622405073136</v>
      </c>
      <c r="V86" s="903">
        <v>849.4914885674051</v>
      </c>
      <c r="W86" s="903">
        <v>156.29877696851165</v>
      </c>
      <c r="X86" s="903">
        <v>165.4233823013625</v>
      </c>
      <c r="Y86" s="903">
        <v>131.47757410289242</v>
      </c>
      <c r="Z86" s="903">
        <v>102.87915870851221</v>
      </c>
      <c r="AA86" s="903">
        <v>556.0788920812788</v>
      </c>
      <c r="AB86" s="903">
        <v>189.09625263812126</v>
      </c>
      <c r="AC86" s="903">
        <v>177.07243211536297</v>
      </c>
      <c r="AD86" s="903">
        <v>178.57649119072755</v>
      </c>
      <c r="AE86" s="903">
        <v>118.51452663084173</v>
      </c>
      <c r="AF86" s="903">
        <v>663.2597025750534</v>
      </c>
      <c r="AG86" s="903">
        <v>-463.24414416106674</v>
      </c>
      <c r="AH86" s="903">
        <v>153.28480935592137</v>
      </c>
      <c r="AI86" s="903">
        <v>109.0797315599506</v>
      </c>
      <c r="AJ86" s="903">
        <v>70.44870343244833</v>
      </c>
      <c r="AK86" s="903">
        <v>-130.43089981274645</v>
      </c>
      <c r="AL86" s="903">
        <v>132.10161246253597</v>
      </c>
      <c r="AM86" s="903">
        <v>106.1514548439244</v>
      </c>
      <c r="AN86" s="903">
        <v>188.81950653066866</v>
      </c>
      <c r="AO86" s="903">
        <v>362.1970659372919</v>
      </c>
      <c r="AP86" s="903">
        <v>789.269639774421</v>
      </c>
      <c r="AQ86" s="903">
        <v>63.15764825815378</v>
      </c>
      <c r="AR86" s="903">
        <v>36.06573334299738</v>
      </c>
      <c r="AS86" s="903">
        <v>1162.5288347800642</v>
      </c>
      <c r="AT86" s="903">
        <v>333.1075396834132</v>
      </c>
      <c r="AU86" s="904">
        <v>1594.8597560646288</v>
      </c>
      <c r="AV86" s="903">
        <v>76.95055440588071</v>
      </c>
    </row>
    <row r="87" spans="2:48" s="21" customFormat="1" ht="15">
      <c r="B87" s="902" t="s">
        <v>632</v>
      </c>
      <c r="C87" s="903">
        <v>0.075</v>
      </c>
      <c r="D87" s="903">
        <v>0.03</v>
      </c>
      <c r="E87" s="903">
        <v>0</v>
      </c>
      <c r="F87" s="903">
        <v>0</v>
      </c>
      <c r="G87" s="903">
        <v>0.105</v>
      </c>
      <c r="H87" s="903">
        <v>0</v>
      </c>
      <c r="I87" s="903">
        <v>0</v>
      </c>
      <c r="J87" s="903">
        <v>0</v>
      </c>
      <c r="K87" s="903">
        <v>0</v>
      </c>
      <c r="L87" s="903">
        <v>0</v>
      </c>
      <c r="M87" s="903">
        <v>0</v>
      </c>
      <c r="N87" s="903">
        <v>0</v>
      </c>
      <c r="O87" s="903">
        <v>0</v>
      </c>
      <c r="P87" s="903">
        <v>0</v>
      </c>
      <c r="Q87" s="903">
        <v>0</v>
      </c>
      <c r="R87" s="903">
        <v>0</v>
      </c>
      <c r="S87" s="903">
        <v>0</v>
      </c>
      <c r="T87" s="903">
        <v>0</v>
      </c>
      <c r="U87" s="903">
        <v>0</v>
      </c>
      <c r="V87" s="903">
        <v>0</v>
      </c>
      <c r="W87" s="903">
        <v>0</v>
      </c>
      <c r="X87" s="903">
        <v>0</v>
      </c>
      <c r="Y87" s="903">
        <v>0</v>
      </c>
      <c r="Z87" s="903">
        <v>0</v>
      </c>
      <c r="AA87" s="903">
        <v>0</v>
      </c>
      <c r="AB87" s="903">
        <v>0</v>
      </c>
      <c r="AC87" s="903">
        <v>0</v>
      </c>
      <c r="AD87" s="903">
        <v>0</v>
      </c>
      <c r="AE87" s="903">
        <v>0</v>
      </c>
      <c r="AF87" s="903">
        <v>0</v>
      </c>
      <c r="AG87" s="903">
        <v>0</v>
      </c>
      <c r="AH87" s="903">
        <v>0</v>
      </c>
      <c r="AI87" s="903">
        <v>0</v>
      </c>
      <c r="AJ87" s="903">
        <v>0</v>
      </c>
      <c r="AK87" s="903">
        <v>0</v>
      </c>
      <c r="AL87" s="903">
        <v>0</v>
      </c>
      <c r="AM87" s="903">
        <v>0</v>
      </c>
      <c r="AN87" s="903">
        <v>0</v>
      </c>
      <c r="AO87" s="903">
        <v>0</v>
      </c>
      <c r="AP87" s="903">
        <v>0</v>
      </c>
      <c r="AQ87" s="903">
        <v>0</v>
      </c>
      <c r="AR87" s="903">
        <v>0</v>
      </c>
      <c r="AS87" s="903">
        <v>0</v>
      </c>
      <c r="AT87" s="903">
        <v>0</v>
      </c>
      <c r="AU87" s="904">
        <v>0</v>
      </c>
      <c r="AV87" s="903">
        <v>0</v>
      </c>
    </row>
    <row r="88" spans="2:48" s="21" customFormat="1" ht="15">
      <c r="B88" s="902" t="s">
        <v>436</v>
      </c>
      <c r="C88" s="903">
        <v>4.131101203619764</v>
      </c>
      <c r="D88" s="903">
        <v>6.5830795916017575</v>
      </c>
      <c r="E88" s="903">
        <v>6.121401766087492</v>
      </c>
      <c r="F88" s="903">
        <v>3.680301741749323</v>
      </c>
      <c r="G88" s="903">
        <v>20.515884303058336</v>
      </c>
      <c r="H88" s="903">
        <v>2.9746255145826295</v>
      </c>
      <c r="I88" s="903">
        <v>3.330567812833429</v>
      </c>
      <c r="J88" s="903">
        <v>5.342659986563516</v>
      </c>
      <c r="K88" s="903">
        <v>6.791594546922335</v>
      </c>
      <c r="L88" s="903">
        <v>18.439447860901907</v>
      </c>
      <c r="M88" s="903">
        <v>-0.512547306564717</v>
      </c>
      <c r="N88" s="903">
        <v>2.621778017947901</v>
      </c>
      <c r="O88" s="903">
        <v>8.617998698299205</v>
      </c>
      <c r="P88" s="903">
        <v>3.0972541573324914</v>
      </c>
      <c r="Q88" s="903">
        <v>13.82448356701488</v>
      </c>
      <c r="R88" s="903">
        <v>3.441274643276399</v>
      </c>
      <c r="S88" s="903">
        <v>9.525214196655309</v>
      </c>
      <c r="T88" s="903">
        <v>1.9199256545994139</v>
      </c>
      <c r="U88" s="903">
        <v>2.0058985357677845</v>
      </c>
      <c r="V88" s="903">
        <v>16.892313030298908</v>
      </c>
      <c r="W88" s="903">
        <v>3.9803031512429348</v>
      </c>
      <c r="X88" s="903">
        <v>4.140711943477621</v>
      </c>
      <c r="Y88" s="903">
        <v>4.484212689489416</v>
      </c>
      <c r="Z88" s="903">
        <v>4.851817663067076</v>
      </c>
      <c r="AA88" s="903">
        <v>17.457045447277046</v>
      </c>
      <c r="AB88" s="903">
        <v>3.400503894818169</v>
      </c>
      <c r="AC88" s="903">
        <v>10.515710672815088</v>
      </c>
      <c r="AD88" s="903">
        <v>4.102330913883699</v>
      </c>
      <c r="AE88" s="903">
        <v>1.040215683353917</v>
      </c>
      <c r="AF88" s="903">
        <v>19.058761164870873</v>
      </c>
      <c r="AG88" s="903">
        <v>88.91279184803366</v>
      </c>
      <c r="AH88" s="903">
        <v>1.0892822601649725</v>
      </c>
      <c r="AI88" s="903">
        <v>0.5744983386339653</v>
      </c>
      <c r="AJ88" s="903">
        <v>-1.1413938778608284</v>
      </c>
      <c r="AK88" s="903">
        <v>89.43517856897176</v>
      </c>
      <c r="AL88" s="903">
        <v>1.031458156213353</v>
      </c>
      <c r="AM88" s="903">
        <v>1.4461023838653426</v>
      </c>
      <c r="AN88" s="903">
        <v>1.0367505653568752</v>
      </c>
      <c r="AO88" s="903">
        <v>36.01521980044797</v>
      </c>
      <c r="AP88" s="903">
        <v>39.52953090588355</v>
      </c>
      <c r="AQ88" s="903">
        <v>3.765342817674768</v>
      </c>
      <c r="AR88" s="903">
        <v>2.377945964348224</v>
      </c>
      <c r="AS88" s="903">
        <v>46.32891582597367</v>
      </c>
      <c r="AT88" s="903">
        <v>0.9558388929215804</v>
      </c>
      <c r="AU88" s="904">
        <v>53.42804350091824</v>
      </c>
      <c r="AV88" s="903">
        <v>3.557313174171118</v>
      </c>
    </row>
    <row r="89" spans="2:48" s="21" customFormat="1" ht="15">
      <c r="B89" s="902" t="s">
        <v>633</v>
      </c>
      <c r="C89" s="903">
        <v>0.05853659</v>
      </c>
      <c r="D89" s="903">
        <v>0</v>
      </c>
      <c r="E89" s="903">
        <v>0</v>
      </c>
      <c r="F89" s="903">
        <v>0.16503310000000002</v>
      </c>
      <c r="G89" s="903">
        <v>0.22356969000000002</v>
      </c>
      <c r="H89" s="903">
        <v>0</v>
      </c>
      <c r="I89" s="903">
        <v>0</v>
      </c>
      <c r="J89" s="903">
        <v>0</v>
      </c>
      <c r="K89" s="903">
        <v>0</v>
      </c>
      <c r="L89" s="903">
        <v>0</v>
      </c>
      <c r="M89" s="903">
        <v>0</v>
      </c>
      <c r="N89" s="903">
        <v>0</v>
      </c>
      <c r="O89" s="903">
        <v>0</v>
      </c>
      <c r="P89" s="903">
        <v>0</v>
      </c>
      <c r="Q89" s="903">
        <v>0</v>
      </c>
      <c r="R89" s="903">
        <v>0</v>
      </c>
      <c r="S89" s="903">
        <v>0</v>
      </c>
      <c r="T89" s="903">
        <v>0</v>
      </c>
      <c r="U89" s="903">
        <v>0</v>
      </c>
      <c r="V89" s="903">
        <v>0</v>
      </c>
      <c r="W89" s="903">
        <v>0</v>
      </c>
      <c r="X89" s="903">
        <v>0</v>
      </c>
      <c r="Y89" s="903">
        <v>0</v>
      </c>
      <c r="Z89" s="903">
        <v>0</v>
      </c>
      <c r="AA89" s="903">
        <v>0</v>
      </c>
      <c r="AB89" s="903">
        <v>0</v>
      </c>
      <c r="AC89" s="903">
        <v>0</v>
      </c>
      <c r="AD89" s="903">
        <v>0</v>
      </c>
      <c r="AE89" s="903">
        <v>0</v>
      </c>
      <c r="AF89" s="903">
        <v>0</v>
      </c>
      <c r="AG89" s="903">
        <v>0</v>
      </c>
      <c r="AH89" s="903">
        <v>0</v>
      </c>
      <c r="AI89" s="903">
        <v>0</v>
      </c>
      <c r="AJ89" s="903">
        <v>0</v>
      </c>
      <c r="AK89" s="903">
        <v>0</v>
      </c>
      <c r="AL89" s="903">
        <v>0</v>
      </c>
      <c r="AM89" s="903">
        <v>0</v>
      </c>
      <c r="AN89" s="903">
        <v>0</v>
      </c>
      <c r="AO89" s="903">
        <v>0</v>
      </c>
      <c r="AP89" s="903">
        <v>0</v>
      </c>
      <c r="AQ89" s="903">
        <v>0</v>
      </c>
      <c r="AR89" s="903">
        <v>0</v>
      </c>
      <c r="AS89" s="903">
        <v>0</v>
      </c>
      <c r="AT89" s="903">
        <v>0</v>
      </c>
      <c r="AU89" s="904">
        <v>0</v>
      </c>
      <c r="AV89" s="903">
        <v>0</v>
      </c>
    </row>
    <row r="90" spans="2:48" s="21" customFormat="1" ht="14.25" customHeight="1">
      <c r="B90" s="902" t="s">
        <v>634</v>
      </c>
      <c r="C90" s="903">
        <v>0</v>
      </c>
      <c r="D90" s="903">
        <v>0</v>
      </c>
      <c r="E90" s="903">
        <v>0</v>
      </c>
      <c r="F90" s="903">
        <v>0</v>
      </c>
      <c r="G90" s="903">
        <v>0</v>
      </c>
      <c r="H90" s="903">
        <v>0</v>
      </c>
      <c r="I90" s="903">
        <v>0</v>
      </c>
      <c r="J90" s="903">
        <v>0</v>
      </c>
      <c r="K90" s="903">
        <v>0</v>
      </c>
      <c r="L90" s="903">
        <v>0</v>
      </c>
      <c r="M90" s="903">
        <v>0</v>
      </c>
      <c r="N90" s="903">
        <v>0</v>
      </c>
      <c r="O90" s="903">
        <v>0</v>
      </c>
      <c r="P90" s="903">
        <v>0</v>
      </c>
      <c r="Q90" s="903">
        <v>0</v>
      </c>
      <c r="R90" s="903">
        <v>0</v>
      </c>
      <c r="S90" s="903">
        <v>0</v>
      </c>
      <c r="T90" s="903">
        <v>0</v>
      </c>
      <c r="U90" s="903">
        <v>0</v>
      </c>
      <c r="V90" s="903">
        <v>0</v>
      </c>
      <c r="W90" s="903">
        <v>0</v>
      </c>
      <c r="X90" s="903">
        <v>0</v>
      </c>
      <c r="Y90" s="903">
        <v>0</v>
      </c>
      <c r="Z90" s="903">
        <v>0</v>
      </c>
      <c r="AA90" s="903">
        <v>0</v>
      </c>
      <c r="AB90" s="903">
        <v>0</v>
      </c>
      <c r="AC90" s="903">
        <v>0</v>
      </c>
      <c r="AD90" s="903">
        <v>0</v>
      </c>
      <c r="AE90" s="903">
        <v>0</v>
      </c>
      <c r="AF90" s="903">
        <v>0</v>
      </c>
      <c r="AG90" s="903">
        <v>0</v>
      </c>
      <c r="AH90" s="903">
        <v>0</v>
      </c>
      <c r="AI90" s="903">
        <v>0</v>
      </c>
      <c r="AJ90" s="903">
        <v>0</v>
      </c>
      <c r="AK90" s="903">
        <v>0</v>
      </c>
      <c r="AL90" s="903">
        <v>0</v>
      </c>
      <c r="AM90" s="903">
        <v>0</v>
      </c>
      <c r="AN90" s="903">
        <v>0</v>
      </c>
      <c r="AO90" s="903">
        <v>0</v>
      </c>
      <c r="AP90" s="903">
        <v>0</v>
      </c>
      <c r="AQ90" s="903">
        <v>0</v>
      </c>
      <c r="AR90" s="903">
        <v>0</v>
      </c>
      <c r="AS90" s="903">
        <v>0</v>
      </c>
      <c r="AT90" s="903">
        <v>0</v>
      </c>
      <c r="AU90" s="904">
        <v>0</v>
      </c>
      <c r="AV90" s="903">
        <v>0</v>
      </c>
    </row>
    <row r="91" spans="2:48" s="21" customFormat="1" ht="15">
      <c r="B91" s="902" t="s">
        <v>635</v>
      </c>
      <c r="C91" s="903">
        <v>242.57089834645842</v>
      </c>
      <c r="D91" s="903">
        <v>175.67050447081323</v>
      </c>
      <c r="E91" s="903">
        <v>172.56513476938184</v>
      </c>
      <c r="F91" s="903">
        <v>198.31237086597423</v>
      </c>
      <c r="G91" s="903">
        <v>789.1189084526277</v>
      </c>
      <c r="H91" s="903">
        <v>170.32734686150124</v>
      </c>
      <c r="I91" s="903">
        <v>302.7845266025006</v>
      </c>
      <c r="J91" s="903">
        <v>501.0771009984532</v>
      </c>
      <c r="K91" s="903">
        <v>393.55373513725476</v>
      </c>
      <c r="L91" s="903">
        <v>1367.7427095997098</v>
      </c>
      <c r="M91" s="903">
        <v>631.0946665049511</v>
      </c>
      <c r="N91" s="903">
        <v>579.0204695590571</v>
      </c>
      <c r="O91" s="903">
        <v>730.8969775328377</v>
      </c>
      <c r="P91" s="903">
        <v>1567.4572855457036</v>
      </c>
      <c r="Q91" s="903">
        <v>3508.4693991425497</v>
      </c>
      <c r="R91" s="903">
        <v>240.35483349581546</v>
      </c>
      <c r="S91" s="903">
        <v>783.4831670716785</v>
      </c>
      <c r="T91" s="903">
        <v>437.3733351769939</v>
      </c>
      <c r="U91" s="903">
        <v>934.2506059725839</v>
      </c>
      <c r="V91" s="903">
        <v>2395.4619417170716</v>
      </c>
      <c r="W91" s="903">
        <v>476.2096674266354</v>
      </c>
      <c r="X91" s="903">
        <v>608.0582353003348</v>
      </c>
      <c r="Y91" s="903">
        <v>603.462985797027</v>
      </c>
      <c r="Z91" s="903">
        <v>351.7808653450834</v>
      </c>
      <c r="AA91" s="903">
        <v>2039.5117538690806</v>
      </c>
      <c r="AB91" s="903">
        <v>855.5113477674722</v>
      </c>
      <c r="AC91" s="903">
        <v>484.58440115834264</v>
      </c>
      <c r="AD91" s="903">
        <v>503.66241797604005</v>
      </c>
      <c r="AE91" s="903">
        <v>592.2536052131884</v>
      </c>
      <c r="AF91" s="903">
        <v>2436.0117721150436</v>
      </c>
      <c r="AG91" s="903">
        <v>598.3503694224839</v>
      </c>
      <c r="AH91" s="903">
        <v>462.0305104153278</v>
      </c>
      <c r="AI91" s="903">
        <v>489.63832185600234</v>
      </c>
      <c r="AJ91" s="903">
        <v>99.86926032190253</v>
      </c>
      <c r="AK91" s="903">
        <v>1649.8884620157166</v>
      </c>
      <c r="AL91" s="903">
        <v>221.62790516951952</v>
      </c>
      <c r="AM91" s="903">
        <v>302.89541042875277</v>
      </c>
      <c r="AN91" s="903">
        <v>233.70022310418003</v>
      </c>
      <c r="AO91" s="903">
        <v>674.6969970266007</v>
      </c>
      <c r="AP91" s="903">
        <v>1432.920535729053</v>
      </c>
      <c r="AQ91" s="903">
        <v>267.57236509445335</v>
      </c>
      <c r="AR91" s="903">
        <v>369.54782390517164</v>
      </c>
      <c r="AS91" s="903">
        <v>356.42918157439857</v>
      </c>
      <c r="AT91" s="903">
        <v>410.3092583982069</v>
      </c>
      <c r="AU91" s="904">
        <v>1403.8586289722307</v>
      </c>
      <c r="AV91" s="903">
        <v>293.15587447643514</v>
      </c>
    </row>
    <row r="92" spans="2:48" s="21" customFormat="1" ht="15">
      <c r="B92" s="902" t="s">
        <v>636</v>
      </c>
      <c r="C92" s="903">
        <v>0</v>
      </c>
      <c r="D92" s="903">
        <v>0</v>
      </c>
      <c r="E92" s="903">
        <v>0.025</v>
      </c>
      <c r="F92" s="903">
        <v>0.2</v>
      </c>
      <c r="G92" s="903">
        <v>0.225</v>
      </c>
      <c r="H92" s="903">
        <v>0.329975</v>
      </c>
      <c r="I92" s="903">
        <v>0.3431867</v>
      </c>
      <c r="J92" s="903">
        <v>0.1948</v>
      </c>
      <c r="K92" s="903">
        <v>0.179992</v>
      </c>
      <c r="L92" s="903">
        <v>1.0479537</v>
      </c>
      <c r="M92" s="903">
        <v>0.343</v>
      </c>
      <c r="N92" s="903">
        <v>0.339</v>
      </c>
      <c r="O92" s="903">
        <v>0.1495</v>
      </c>
      <c r="P92" s="903">
        <v>0.1075</v>
      </c>
      <c r="Q92" s="903">
        <v>0.9390000000000001</v>
      </c>
      <c r="R92" s="903">
        <v>0.06262</v>
      </c>
      <c r="S92" s="903">
        <v>0.13026</v>
      </c>
      <c r="T92" s="903">
        <v>0.1079</v>
      </c>
      <c r="U92" s="903">
        <v>0.07436045999999999</v>
      </c>
      <c r="V92" s="903">
        <v>0.37514046</v>
      </c>
      <c r="W92" s="903">
        <v>0.04597</v>
      </c>
      <c r="X92" s="903">
        <v>0.078922</v>
      </c>
      <c r="Y92" s="903">
        <v>0.0929</v>
      </c>
      <c r="Z92" s="903">
        <v>0.1</v>
      </c>
      <c r="AA92" s="903">
        <v>0.317792</v>
      </c>
      <c r="AB92" s="903">
        <v>0</v>
      </c>
      <c r="AC92" s="903">
        <v>0</v>
      </c>
      <c r="AD92" s="903">
        <v>0</v>
      </c>
      <c r="AE92" s="903">
        <v>0</v>
      </c>
      <c r="AF92" s="903">
        <v>0</v>
      </c>
      <c r="AG92" s="903">
        <v>0</v>
      </c>
      <c r="AH92" s="903">
        <v>0</v>
      </c>
      <c r="AI92" s="903">
        <v>0</v>
      </c>
      <c r="AJ92" s="903">
        <v>0</v>
      </c>
      <c r="AK92" s="903">
        <v>0</v>
      </c>
      <c r="AL92" s="903">
        <v>0</v>
      </c>
      <c r="AM92" s="903">
        <v>0</v>
      </c>
      <c r="AN92" s="903">
        <v>0</v>
      </c>
      <c r="AO92" s="903">
        <v>0</v>
      </c>
      <c r="AP92" s="903">
        <v>0</v>
      </c>
      <c r="AQ92" s="903">
        <v>0</v>
      </c>
      <c r="AR92" s="903">
        <v>0</v>
      </c>
      <c r="AS92" s="903">
        <v>0</v>
      </c>
      <c r="AT92" s="903">
        <v>0</v>
      </c>
      <c r="AU92" s="904">
        <v>0</v>
      </c>
      <c r="AV92" s="903">
        <v>0</v>
      </c>
    </row>
    <row r="93" spans="2:48" s="21" customFormat="1" ht="15">
      <c r="B93" s="902" t="s">
        <v>637</v>
      </c>
      <c r="C93" s="903">
        <v>3.278813053674525</v>
      </c>
      <c r="D93" s="903">
        <v>5.460305523838856</v>
      </c>
      <c r="E93" s="903">
        <v>7.491389151493902</v>
      </c>
      <c r="F93" s="903">
        <v>4.970004164108179</v>
      </c>
      <c r="G93" s="903">
        <v>21.20051189311546</v>
      </c>
      <c r="H93" s="903">
        <v>3.8</v>
      </c>
      <c r="I93" s="903">
        <v>8.499027194960236</v>
      </c>
      <c r="J93" s="903">
        <v>12.481102798460535</v>
      </c>
      <c r="K93" s="903">
        <v>12.991051403587372</v>
      </c>
      <c r="L93" s="903">
        <v>37.784395466767535</v>
      </c>
      <c r="M93" s="903">
        <v>10.014452641138648</v>
      </c>
      <c r="N93" s="903">
        <v>17.356875959361318</v>
      </c>
      <c r="O93" s="903">
        <v>18.35388760651789</v>
      </c>
      <c r="P93" s="903">
        <v>32.15071381293785</v>
      </c>
      <c r="Q93" s="903">
        <v>77.8759300199557</v>
      </c>
      <c r="R93" s="903">
        <v>23.460502950081956</v>
      </c>
      <c r="S93" s="903">
        <v>93.45678233079552</v>
      </c>
      <c r="T93" s="903">
        <v>19.0096682246594</v>
      </c>
      <c r="U93" s="903">
        <v>23.32280196118278</v>
      </c>
      <c r="V93" s="903">
        <v>159.24975546671968</v>
      </c>
      <c r="W93" s="903">
        <v>23.742152741301787</v>
      </c>
      <c r="X93" s="903">
        <v>12.375879331428413</v>
      </c>
      <c r="Y93" s="903">
        <v>22.765199371163085</v>
      </c>
      <c r="Z93" s="903">
        <v>15.459880056165844</v>
      </c>
      <c r="AA93" s="903">
        <v>74.34311150005914</v>
      </c>
      <c r="AB93" s="903">
        <v>87.91200435459541</v>
      </c>
      <c r="AC93" s="903">
        <v>32.39993497297814</v>
      </c>
      <c r="AD93" s="903">
        <v>10.206089037927368</v>
      </c>
      <c r="AE93" s="903">
        <v>134.7402881475604</v>
      </c>
      <c r="AF93" s="903">
        <v>265.25831651306135</v>
      </c>
      <c r="AG93" s="903">
        <v>1.1752453110779193</v>
      </c>
      <c r="AH93" s="903">
        <v>14.256193853868623</v>
      </c>
      <c r="AI93" s="903">
        <v>29.881497446197084</v>
      </c>
      <c r="AJ93" s="903">
        <v>27.529409124338432</v>
      </c>
      <c r="AK93" s="903">
        <v>72.84234573548206</v>
      </c>
      <c r="AL93" s="903">
        <v>34.781416452726745</v>
      </c>
      <c r="AM93" s="903">
        <v>12.865913264001298</v>
      </c>
      <c r="AN93" s="903">
        <v>24.87163065546567</v>
      </c>
      <c r="AO93" s="903">
        <v>13.700139922706171</v>
      </c>
      <c r="AP93" s="903">
        <v>86.21910029489989</v>
      </c>
      <c r="AQ93" s="903">
        <v>20.806081318081795</v>
      </c>
      <c r="AR93" s="903">
        <v>42.42505622462693</v>
      </c>
      <c r="AS93" s="903">
        <v>14.791185976374255</v>
      </c>
      <c r="AT93" s="903">
        <v>42.43958116567171</v>
      </c>
      <c r="AU93" s="904">
        <v>120.46190468475469</v>
      </c>
      <c r="AV93" s="903">
        <v>24.578122760207073</v>
      </c>
    </row>
    <row r="94" spans="2:48" s="21" customFormat="1" ht="14.25" customHeight="1">
      <c r="B94" s="902" t="s">
        <v>437</v>
      </c>
      <c r="C94" s="903"/>
      <c r="D94" s="903"/>
      <c r="E94" s="903">
        <v>0.41977471061817817</v>
      </c>
      <c r="F94" s="903">
        <v>0.3895223392954489</v>
      </c>
      <c r="G94" s="903">
        <v>0.809297049913627</v>
      </c>
      <c r="H94" s="903">
        <v>0.5331278745046645</v>
      </c>
      <c r="I94" s="903">
        <v>0.8137274882961681</v>
      </c>
      <c r="J94" s="903">
        <v>0.37719585069180817</v>
      </c>
      <c r="K94" s="903">
        <v>0.21828986309832468</v>
      </c>
      <c r="L94" s="903">
        <v>1.9423410765909654</v>
      </c>
      <c r="M94" s="903">
        <v>-0.5796383061739425</v>
      </c>
      <c r="N94" s="903">
        <v>0.08935979567190427</v>
      </c>
      <c r="O94" s="903">
        <v>-0.0027070522324103173</v>
      </c>
      <c r="P94" s="903">
        <v>0.26451626231092035</v>
      </c>
      <c r="Q94" s="903">
        <v>-0.2284693004235282</v>
      </c>
      <c r="R94" s="903">
        <v>0.1965181504702029</v>
      </c>
      <c r="S94" s="903">
        <v>0.29375887447652677</v>
      </c>
      <c r="T94" s="903">
        <v>0.9196149198514791</v>
      </c>
      <c r="U94" s="903">
        <v>3.7973799498266554</v>
      </c>
      <c r="V94" s="903">
        <v>5.207271894624864</v>
      </c>
      <c r="W94" s="903">
        <v>0.4139594023420077</v>
      </c>
      <c r="X94" s="903">
        <v>0.6094797003145603</v>
      </c>
      <c r="Y94" s="903">
        <v>0.5729303220857621</v>
      </c>
      <c r="Z94" s="903">
        <v>4.813276442507813</v>
      </c>
      <c r="AA94" s="903">
        <v>6.409645867250143</v>
      </c>
      <c r="AB94" s="903">
        <v>3.9635615607809243</v>
      </c>
      <c r="AC94" s="903">
        <v>6.616715248456987</v>
      </c>
      <c r="AD94" s="903">
        <v>1.0514018462648878</v>
      </c>
      <c r="AE94" s="903">
        <v>3.073640276158878</v>
      </c>
      <c r="AF94" s="903">
        <v>14.705318931661678</v>
      </c>
      <c r="AG94" s="903">
        <v>2.218704498749401</v>
      </c>
      <c r="AH94" s="903">
        <v>0.38928004235001334</v>
      </c>
      <c r="AI94" s="903">
        <v>3.2101685126353257</v>
      </c>
      <c r="AJ94" s="903">
        <v>2.754009658643864</v>
      </c>
      <c r="AK94" s="903">
        <v>8.572162712378603</v>
      </c>
      <c r="AL94" s="903">
        <v>1.2036018541890818</v>
      </c>
      <c r="AM94" s="903">
        <v>2.582316703696642</v>
      </c>
      <c r="AN94" s="903">
        <v>5.475842117217733</v>
      </c>
      <c r="AO94" s="903">
        <v>1.9045155389197554</v>
      </c>
      <c r="AP94" s="903">
        <v>11.166276214023211</v>
      </c>
      <c r="AQ94" s="903">
        <v>-0.43396043699482423</v>
      </c>
      <c r="AR94" s="903">
        <v>1.985362529272902</v>
      </c>
      <c r="AS94" s="903">
        <v>2.07630193685702</v>
      </c>
      <c r="AT94" s="903">
        <v>3.528181756992298</v>
      </c>
      <c r="AU94" s="904">
        <v>7.155885786127396</v>
      </c>
      <c r="AV94" s="903">
        <v>0.7741577309447144</v>
      </c>
    </row>
    <row r="95" spans="2:48" s="21" customFormat="1" ht="14.25" customHeight="1">
      <c r="B95" s="902" t="s">
        <v>438</v>
      </c>
      <c r="C95" s="903">
        <v>0.15533042000000002</v>
      </c>
      <c r="D95" s="903">
        <v>1.0330265600000001</v>
      </c>
      <c r="E95" s="903">
        <v>6.1086777</v>
      </c>
      <c r="F95" s="903">
        <v>1.2919694</v>
      </c>
      <c r="G95" s="903">
        <v>8.58900408</v>
      </c>
      <c r="H95" s="903">
        <v>0.6724969799999999</v>
      </c>
      <c r="I95" s="903">
        <v>0.020047130000000003</v>
      </c>
      <c r="J95" s="903">
        <v>1.45776993</v>
      </c>
      <c r="K95" s="903">
        <v>0.468578</v>
      </c>
      <c r="L95" s="903">
        <v>2.61889204</v>
      </c>
      <c r="M95" s="903">
        <v>0.350702</v>
      </c>
      <c r="N95" s="903">
        <v>3.677902</v>
      </c>
      <c r="O95" s="903">
        <v>2.838252</v>
      </c>
      <c r="P95" s="903">
        <v>14.63511179</v>
      </c>
      <c r="Q95" s="903">
        <v>21.501967790000002</v>
      </c>
      <c r="R95" s="903">
        <v>5.789666</v>
      </c>
      <c r="S95" s="903">
        <v>0.623766</v>
      </c>
      <c r="T95" s="903">
        <v>0.383536</v>
      </c>
      <c r="U95" s="903">
        <v>0.33006</v>
      </c>
      <c r="V95" s="903">
        <v>7.127028000000001</v>
      </c>
      <c r="W95" s="903">
        <v>0.59303503</v>
      </c>
      <c r="X95" s="903">
        <v>0.75548252</v>
      </c>
      <c r="Y95" s="903">
        <v>4.43793908</v>
      </c>
      <c r="Z95" s="903">
        <v>9.22353849</v>
      </c>
      <c r="AA95" s="903">
        <v>15.009995119999997</v>
      </c>
      <c r="AB95" s="903">
        <v>-0.41234080000000006</v>
      </c>
      <c r="AC95" s="903">
        <v>-2.85194725</v>
      </c>
      <c r="AD95" s="903">
        <v>0.656612</v>
      </c>
      <c r="AE95" s="903">
        <v>0.9143201300000001</v>
      </c>
      <c r="AF95" s="903">
        <v>-1.6933559199999997</v>
      </c>
      <c r="AG95" s="903">
        <v>1.59404592</v>
      </c>
      <c r="AH95" s="903">
        <v>1.20815414</v>
      </c>
      <c r="AI95" s="903">
        <v>0.7670416600000001</v>
      </c>
      <c r="AJ95" s="903">
        <v>2.61585008</v>
      </c>
      <c r="AK95" s="903">
        <v>6.1850918</v>
      </c>
      <c r="AL95" s="903">
        <v>7.73694788</v>
      </c>
      <c r="AM95" s="903">
        <v>1.63872755</v>
      </c>
      <c r="AN95" s="903">
        <v>-0.1282792800000001</v>
      </c>
      <c r="AO95" s="903">
        <v>1.57052273</v>
      </c>
      <c r="AP95" s="903">
        <v>10.81791888</v>
      </c>
      <c r="AQ95" s="903">
        <v>1.2394754900000002</v>
      </c>
      <c r="AR95" s="903">
        <v>12.674045940000003</v>
      </c>
      <c r="AS95" s="903">
        <v>8.392443750000002</v>
      </c>
      <c r="AT95" s="903">
        <v>0.39319419000000005</v>
      </c>
      <c r="AU95" s="904">
        <v>22.699159370000004</v>
      </c>
      <c r="AV95" s="903">
        <v>-1.7124994900000003</v>
      </c>
    </row>
    <row r="96" spans="2:48" s="21" customFormat="1" ht="14.25" customHeight="1">
      <c r="B96" s="902" t="s">
        <v>638</v>
      </c>
      <c r="C96" s="903">
        <v>0.6175868351462598</v>
      </c>
      <c r="D96" s="903">
        <v>0.726630624708841</v>
      </c>
      <c r="E96" s="903">
        <v>1.2630414872462006</v>
      </c>
      <c r="F96" s="903">
        <v>1.6150369848569874</v>
      </c>
      <c r="G96" s="903">
        <v>4.222295931958289</v>
      </c>
      <c r="H96" s="903">
        <v>3.353209689360038</v>
      </c>
      <c r="I96" s="903">
        <v>4.131428668964241</v>
      </c>
      <c r="J96" s="903">
        <v>2.601833040929357</v>
      </c>
      <c r="K96" s="903">
        <v>5.787900391003867</v>
      </c>
      <c r="L96" s="903">
        <v>15.874371790257502</v>
      </c>
      <c r="M96" s="903">
        <v>5.383611703676368</v>
      </c>
      <c r="N96" s="903">
        <v>5.172002655691999</v>
      </c>
      <c r="O96" s="903">
        <v>7.515791910700612</v>
      </c>
      <c r="P96" s="903">
        <v>7.2944239495128524</v>
      </c>
      <c r="Q96" s="903">
        <v>25.36583021958183</v>
      </c>
      <c r="R96" s="903">
        <v>11.491739289620506</v>
      </c>
      <c r="S96" s="903">
        <v>11.74284705881504</v>
      </c>
      <c r="T96" s="903">
        <v>8.285365413799818</v>
      </c>
      <c r="U96" s="903">
        <v>12.22007452533854</v>
      </c>
      <c r="V96" s="903">
        <v>43.740026287573905</v>
      </c>
      <c r="W96" s="903">
        <v>12.149225485706058</v>
      </c>
      <c r="X96" s="903">
        <v>3.557292084697518</v>
      </c>
      <c r="Y96" s="903">
        <v>1.6273192324824</v>
      </c>
      <c r="Z96" s="903">
        <v>1.6915673488772842</v>
      </c>
      <c r="AA96" s="903">
        <v>19.02540415176326</v>
      </c>
      <c r="AB96" s="903">
        <v>1.1076789770009565</v>
      </c>
      <c r="AC96" s="903">
        <v>-0.1346132211084825</v>
      </c>
      <c r="AD96" s="903">
        <v>-4.6308109309269465</v>
      </c>
      <c r="AE96" s="903">
        <v>2.075154932779954</v>
      </c>
      <c r="AF96" s="903">
        <v>-1.5825902422545184</v>
      </c>
      <c r="AG96" s="903">
        <v>1.1908186981540083</v>
      </c>
      <c r="AH96" s="903">
        <v>15.25285835263948</v>
      </c>
      <c r="AI96" s="903">
        <v>15.527093765632483</v>
      </c>
      <c r="AJ96" s="903">
        <v>10.906332851802295</v>
      </c>
      <c r="AK96" s="903">
        <v>42.877103668228266</v>
      </c>
      <c r="AL96" s="903">
        <v>7.294481258330776</v>
      </c>
      <c r="AM96" s="903">
        <v>3.33918113666684</v>
      </c>
      <c r="AN96" s="903">
        <v>1.3471926343904113</v>
      </c>
      <c r="AO96" s="903">
        <v>0.7971378465301009</v>
      </c>
      <c r="AP96" s="903">
        <v>12.777992875918128</v>
      </c>
      <c r="AQ96" s="903">
        <v>2.00668904615973</v>
      </c>
      <c r="AR96" s="903">
        <v>2.531040978941699</v>
      </c>
      <c r="AS96" s="903">
        <v>4.239854252713031</v>
      </c>
      <c r="AT96" s="903">
        <v>3.169980888824202</v>
      </c>
      <c r="AU96" s="904">
        <v>11.947565166638663</v>
      </c>
      <c r="AV96" s="903">
        <v>2.4733789413589324</v>
      </c>
    </row>
    <row r="97" spans="2:48" s="21" customFormat="1" ht="14.25" customHeight="1">
      <c r="B97" s="902" t="s">
        <v>639</v>
      </c>
      <c r="C97" s="903">
        <v>-0.016800381548041615</v>
      </c>
      <c r="D97" s="903">
        <v>-0.030571686244485086</v>
      </c>
      <c r="E97" s="903">
        <v>-0.1473236785012202</v>
      </c>
      <c r="F97" s="903">
        <v>-0.0628316558851766</v>
      </c>
      <c r="G97" s="903">
        <v>-0.2575274021789235</v>
      </c>
      <c r="H97" s="903">
        <v>0.06569742720341913</v>
      </c>
      <c r="I97" s="903">
        <v>0.10139109591426695</v>
      </c>
      <c r="J97" s="903">
        <v>-0.15940170574877593</v>
      </c>
      <c r="K97" s="903">
        <v>-0.18802549349030834</v>
      </c>
      <c r="L97" s="903">
        <v>-0.1803386761213982</v>
      </c>
      <c r="M97" s="903">
        <v>0.026216237686636713</v>
      </c>
      <c r="N97" s="903">
        <v>-0.37545953912046903</v>
      </c>
      <c r="O97" s="903">
        <v>-0.004981896006969218</v>
      </c>
      <c r="P97" s="903">
        <v>0.2004873254114516</v>
      </c>
      <c r="Q97" s="903">
        <v>-0.15373787202934996</v>
      </c>
      <c r="R97" s="903">
        <v>0.015782738685115788</v>
      </c>
      <c r="S97" s="903">
        <v>0.061190139752904306</v>
      </c>
      <c r="T97" s="903">
        <v>0.3049831826566485</v>
      </c>
      <c r="U97" s="903">
        <v>-0.1990826301153766</v>
      </c>
      <c r="V97" s="903">
        <v>0.18287343097929196</v>
      </c>
      <c r="W97" s="903">
        <v>0.0288264559035033</v>
      </c>
      <c r="X97" s="903">
        <v>0.3694629425307723</v>
      </c>
      <c r="Y97" s="903">
        <v>1.0833919576702773</v>
      </c>
      <c r="Z97" s="903">
        <v>10.393303607845478</v>
      </c>
      <c r="AA97" s="903">
        <v>11.874984963950032</v>
      </c>
      <c r="AB97" s="903">
        <v>0.18282367177566075</v>
      </c>
      <c r="AC97" s="903">
        <v>0.2263282300588602</v>
      </c>
      <c r="AD97" s="903">
        <v>0.45816412460284994</v>
      </c>
      <c r="AE97" s="903">
        <v>-0.09151193603823153</v>
      </c>
      <c r="AF97" s="903">
        <v>0.7758040903991394</v>
      </c>
      <c r="AG97" s="903">
        <v>0.006154568326031999</v>
      </c>
      <c r="AH97" s="903">
        <v>0.3781143106105039</v>
      </c>
      <c r="AI97" s="903">
        <v>4.267768300221966</v>
      </c>
      <c r="AJ97" s="903">
        <v>-0.08016654169525181</v>
      </c>
      <c r="AK97" s="903">
        <v>4.57187063746325</v>
      </c>
      <c r="AL97" s="903">
        <v>-0.23516238279698534</v>
      </c>
      <c r="AM97" s="903">
        <v>2.59041351941286</v>
      </c>
      <c r="AN97" s="903">
        <v>0.09777688585433905</v>
      </c>
      <c r="AO97" s="903">
        <v>0.5134266581836111</v>
      </c>
      <c r="AP97" s="903">
        <v>2.9664546806538246</v>
      </c>
      <c r="AQ97" s="903">
        <v>3.152680979924168</v>
      </c>
      <c r="AR97" s="903">
        <v>0.8673310218349755</v>
      </c>
      <c r="AS97" s="903">
        <v>0.0779264905682436</v>
      </c>
      <c r="AT97" s="903">
        <v>0.02047132908878002</v>
      </c>
      <c r="AU97" s="904">
        <v>4.118409821416167</v>
      </c>
      <c r="AV97" s="903">
        <v>0.21857391669288007</v>
      </c>
    </row>
    <row r="98" spans="2:48" s="21" customFormat="1" ht="14.25" customHeight="1">
      <c r="B98" s="902" t="s">
        <v>439</v>
      </c>
      <c r="C98" s="903">
        <v>-0.015675038196214627</v>
      </c>
      <c r="D98" s="903">
        <v>-0.02192461623393515</v>
      </c>
      <c r="E98" s="903">
        <v>-0.01558583342316056</v>
      </c>
      <c r="F98" s="903">
        <v>-0.021967512697362516</v>
      </c>
      <c r="G98" s="903">
        <v>-0.07515300055067285</v>
      </c>
      <c r="H98" s="903">
        <v>0.03370256978522326</v>
      </c>
      <c r="I98" s="903">
        <v>0.05463087084760389</v>
      </c>
      <c r="J98" s="903">
        <v>0.03483456247000834</v>
      </c>
      <c r="K98" s="903">
        <v>0.057028307669855095</v>
      </c>
      <c r="L98" s="903">
        <v>0.18019631077269058</v>
      </c>
      <c r="M98" s="903">
        <v>-0.03633141219648637</v>
      </c>
      <c r="N98" s="903">
        <v>-0.031233088636775038</v>
      </c>
      <c r="O98" s="903">
        <v>-0.04510850451404456</v>
      </c>
      <c r="P98" s="903">
        <v>-0.0423969431379982</v>
      </c>
      <c r="Q98" s="903">
        <v>-0.15506994848530414</v>
      </c>
      <c r="R98" s="903">
        <v>-0.00024102486005884077</v>
      </c>
      <c r="S98" s="903">
        <v>-0.00020465954278985993</v>
      </c>
      <c r="T98" s="903">
        <v>0.2798373042852148</v>
      </c>
      <c r="U98" s="903">
        <v>1.9154558790253873</v>
      </c>
      <c r="V98" s="903">
        <v>2.1948474989077535</v>
      </c>
      <c r="W98" s="903">
        <v>1.4987279664648625</v>
      </c>
      <c r="X98" s="903">
        <v>2.1404305557763124</v>
      </c>
      <c r="Y98" s="903">
        <v>2.4439109165900765</v>
      </c>
      <c r="Z98" s="903">
        <v>1.7258761692441233</v>
      </c>
      <c r="AA98" s="903">
        <v>7.8089456080753745</v>
      </c>
      <c r="AB98" s="903">
        <v>1.867284266743108</v>
      </c>
      <c r="AC98" s="903">
        <v>3.3119579927433294</v>
      </c>
      <c r="AD98" s="903">
        <v>3.6020807000024555</v>
      </c>
      <c r="AE98" s="903">
        <v>0.8494310933059981</v>
      </c>
      <c r="AF98" s="903">
        <v>9.630754052794892</v>
      </c>
      <c r="AG98" s="903">
        <v>17.04777436062147</v>
      </c>
      <c r="AH98" s="903">
        <v>36.76482947744225</v>
      </c>
      <c r="AI98" s="903">
        <v>17.05687770282841</v>
      </c>
      <c r="AJ98" s="903">
        <v>1.3077285822308857</v>
      </c>
      <c r="AK98" s="903">
        <v>72.17721012312302</v>
      </c>
      <c r="AL98" s="903">
        <v>0.4829813727867526</v>
      </c>
      <c r="AM98" s="903">
        <v>7.676535863426007</v>
      </c>
      <c r="AN98" s="903">
        <v>1.715539516952036</v>
      </c>
      <c r="AO98" s="903">
        <v>0.7013421202847959</v>
      </c>
      <c r="AP98" s="903">
        <v>10.576398873449591</v>
      </c>
      <c r="AQ98" s="903">
        <v>0.13442619815372614</v>
      </c>
      <c r="AR98" s="903">
        <v>0.6308614393410337</v>
      </c>
      <c r="AS98" s="903">
        <v>0.11018106255732944</v>
      </c>
      <c r="AT98" s="903">
        <v>0.080344669813211</v>
      </c>
      <c r="AU98" s="904">
        <v>0.9558133698653002</v>
      </c>
      <c r="AV98" s="903">
        <v>0.3341783644763259</v>
      </c>
    </row>
    <row r="99" spans="2:48" s="21" customFormat="1" ht="14.25" customHeight="1">
      <c r="B99" s="902" t="s">
        <v>640</v>
      </c>
      <c r="C99" s="903">
        <v>0</v>
      </c>
      <c r="D99" s="903">
        <v>0</v>
      </c>
      <c r="E99" s="903">
        <v>0</v>
      </c>
      <c r="F99" s="903">
        <v>0</v>
      </c>
      <c r="G99" s="903">
        <v>0</v>
      </c>
      <c r="H99" s="903">
        <v>0</v>
      </c>
      <c r="I99" s="903">
        <v>0</v>
      </c>
      <c r="J99" s="903">
        <v>0</v>
      </c>
      <c r="K99" s="903">
        <v>0</v>
      </c>
      <c r="L99" s="903">
        <v>0</v>
      </c>
      <c r="M99" s="903">
        <v>0</v>
      </c>
      <c r="N99" s="903">
        <v>0</v>
      </c>
      <c r="O99" s="903">
        <v>0</v>
      </c>
      <c r="P99" s="903">
        <v>0</v>
      </c>
      <c r="Q99" s="903">
        <v>0</v>
      </c>
      <c r="R99" s="903">
        <v>0</v>
      </c>
      <c r="S99" s="903">
        <v>0</v>
      </c>
      <c r="T99" s="903">
        <v>0</v>
      </c>
      <c r="U99" s="903">
        <v>0</v>
      </c>
      <c r="V99" s="903">
        <v>0</v>
      </c>
      <c r="W99" s="903">
        <v>0</v>
      </c>
      <c r="X99" s="903">
        <v>0</v>
      </c>
      <c r="Y99" s="903">
        <v>0</v>
      </c>
      <c r="Z99" s="903">
        <v>0</v>
      </c>
      <c r="AA99" s="903">
        <v>0</v>
      </c>
      <c r="AB99" s="903">
        <v>0</v>
      </c>
      <c r="AC99" s="903">
        <v>0</v>
      </c>
      <c r="AD99" s="903">
        <v>0</v>
      </c>
      <c r="AE99" s="903">
        <v>0</v>
      </c>
      <c r="AF99" s="903">
        <v>0</v>
      </c>
      <c r="AG99" s="903">
        <v>0</v>
      </c>
      <c r="AH99" s="903">
        <v>0</v>
      </c>
      <c r="AI99" s="903">
        <v>0</v>
      </c>
      <c r="AJ99" s="903">
        <v>0</v>
      </c>
      <c r="AK99" s="903">
        <v>0</v>
      </c>
      <c r="AL99" s="903">
        <v>0</v>
      </c>
      <c r="AM99" s="903">
        <v>0</v>
      </c>
      <c r="AN99" s="903">
        <v>0</v>
      </c>
      <c r="AO99" s="903">
        <v>0</v>
      </c>
      <c r="AP99" s="903">
        <v>0</v>
      </c>
      <c r="AQ99" s="903">
        <v>0</v>
      </c>
      <c r="AR99" s="903">
        <v>0</v>
      </c>
      <c r="AS99" s="903">
        <v>0</v>
      </c>
      <c r="AT99" s="903">
        <v>0</v>
      </c>
      <c r="AU99" s="904">
        <v>0</v>
      </c>
      <c r="AV99" s="903">
        <v>0</v>
      </c>
    </row>
    <row r="100" spans="2:48" s="21" customFormat="1" ht="14.25" customHeight="1">
      <c r="B100" s="902" t="s">
        <v>440</v>
      </c>
      <c r="C100" s="903">
        <v>5.807261227579533</v>
      </c>
      <c r="D100" s="903">
        <v>7.838962456689844</v>
      </c>
      <c r="E100" s="903">
        <v>17.523256120626783</v>
      </c>
      <c r="F100" s="903">
        <v>26.164442543010065</v>
      </c>
      <c r="G100" s="903">
        <v>57.333922347906224</v>
      </c>
      <c r="H100" s="903">
        <v>4.468396732208276</v>
      </c>
      <c r="I100" s="903">
        <v>7.981967114992566</v>
      </c>
      <c r="J100" s="903">
        <v>6.9553763239543684</v>
      </c>
      <c r="K100" s="903">
        <v>9.371571376966228</v>
      </c>
      <c r="L100" s="903">
        <v>28.77731154812144</v>
      </c>
      <c r="M100" s="903">
        <v>7.381320228331638</v>
      </c>
      <c r="N100" s="903">
        <v>2.10717139200818</v>
      </c>
      <c r="O100" s="903">
        <v>8.060925574250271</v>
      </c>
      <c r="P100" s="903">
        <v>-250.57566116036372</v>
      </c>
      <c r="Q100" s="903">
        <v>-233.02624396577363</v>
      </c>
      <c r="R100" s="903">
        <v>17.52441213237869</v>
      </c>
      <c r="S100" s="903">
        <v>4.457869095031913</v>
      </c>
      <c r="T100" s="903">
        <v>53.90442783362244</v>
      </c>
      <c r="U100" s="903">
        <v>117.67792878757193</v>
      </c>
      <c r="V100" s="903">
        <v>193.56463784860497</v>
      </c>
      <c r="W100" s="903">
        <v>71.57417049481175</v>
      </c>
      <c r="X100" s="903">
        <v>-111.89274436532158</v>
      </c>
      <c r="Y100" s="903">
        <v>-25.862865268312724</v>
      </c>
      <c r="Z100" s="903">
        <v>-28.708440254067156</v>
      </c>
      <c r="AA100" s="903">
        <v>-94.88987939288971</v>
      </c>
      <c r="AB100" s="903">
        <v>2.5166782748110847</v>
      </c>
      <c r="AC100" s="903">
        <v>7.509573199296035</v>
      </c>
      <c r="AD100" s="903">
        <v>37.89737680163631</v>
      </c>
      <c r="AE100" s="903">
        <v>19.1558298000949</v>
      </c>
      <c r="AF100" s="903">
        <v>67.07945807583833</v>
      </c>
      <c r="AG100" s="903">
        <v>38.703712654961436</v>
      </c>
      <c r="AH100" s="903">
        <v>82.17756258899877</v>
      </c>
      <c r="AI100" s="903">
        <v>50.40533114615525</v>
      </c>
      <c r="AJ100" s="903">
        <v>-10.868251858089359</v>
      </c>
      <c r="AK100" s="903">
        <v>160.4183545320261</v>
      </c>
      <c r="AL100" s="903">
        <v>20.435714722441322</v>
      </c>
      <c r="AM100" s="903">
        <v>37.0910719714401</v>
      </c>
      <c r="AN100" s="903">
        <v>30.576600559207463</v>
      </c>
      <c r="AO100" s="903">
        <v>-99.28670879880978</v>
      </c>
      <c r="AP100" s="903">
        <v>-11.1833215457209</v>
      </c>
      <c r="AQ100" s="903">
        <v>32.763845844411996</v>
      </c>
      <c r="AR100" s="903">
        <v>26.68625953070419</v>
      </c>
      <c r="AS100" s="903">
        <v>6.087798876668089</v>
      </c>
      <c r="AT100" s="903">
        <v>25.469486756373925</v>
      </c>
      <c r="AU100" s="904">
        <v>91.00739100815821</v>
      </c>
      <c r="AV100" s="903">
        <v>12.488896002900034</v>
      </c>
    </row>
    <row r="101" spans="2:48" s="21" customFormat="1" ht="14.25" customHeight="1">
      <c r="B101" s="902" t="s">
        <v>314</v>
      </c>
      <c r="C101" s="903">
        <v>28.891618080527802</v>
      </c>
      <c r="D101" s="903">
        <v>59.75401299837736</v>
      </c>
      <c r="E101" s="903">
        <v>25.514075910651858</v>
      </c>
      <c r="F101" s="903">
        <v>51.90561266604755</v>
      </c>
      <c r="G101" s="903">
        <v>166.06531965560458</v>
      </c>
      <c r="H101" s="903">
        <v>23.045758733789597</v>
      </c>
      <c r="I101" s="903">
        <v>46.60280576849067</v>
      </c>
      <c r="J101" s="903">
        <v>38.926260815719935</v>
      </c>
      <c r="K101" s="903">
        <v>71.30571458292054</v>
      </c>
      <c r="L101" s="903">
        <v>179.88053990092072</v>
      </c>
      <c r="M101" s="903">
        <v>65.87948964414305</v>
      </c>
      <c r="N101" s="903">
        <v>237.30625722045298</v>
      </c>
      <c r="O101" s="903">
        <v>185.89191090946116</v>
      </c>
      <c r="P101" s="903">
        <v>505.38705031837003</v>
      </c>
      <c r="Q101" s="903">
        <v>994.4647080924271</v>
      </c>
      <c r="R101" s="903">
        <v>275.64645313975166</v>
      </c>
      <c r="S101" s="903">
        <v>156.10327778236626</v>
      </c>
      <c r="T101" s="903">
        <v>100.11498396884153</v>
      </c>
      <c r="U101" s="903">
        <v>166.25292509659533</v>
      </c>
      <c r="V101" s="903">
        <v>698.1176399875549</v>
      </c>
      <c r="W101" s="903">
        <v>213.07258077118507</v>
      </c>
      <c r="X101" s="903">
        <v>647.1889064822283</v>
      </c>
      <c r="Y101" s="903">
        <v>441.0002282833185</v>
      </c>
      <c r="Z101" s="903">
        <v>794.5565830050346</v>
      </c>
      <c r="AA101" s="903">
        <v>2095.818298541766</v>
      </c>
      <c r="AB101" s="903">
        <v>322.1440656985422</v>
      </c>
      <c r="AC101" s="903">
        <v>710.8597349480611</v>
      </c>
      <c r="AD101" s="903">
        <v>592.3984143329191</v>
      </c>
      <c r="AE101" s="903">
        <v>1179.0706855719957</v>
      </c>
      <c r="AF101" s="903">
        <v>2804.4729005515183</v>
      </c>
      <c r="AG101" s="903">
        <v>336.95850952200783</v>
      </c>
      <c r="AH101" s="903">
        <v>434.1455099455055</v>
      </c>
      <c r="AI101" s="903">
        <v>140.1205606052101</v>
      </c>
      <c r="AJ101" s="903">
        <v>46.28726360059895</v>
      </c>
      <c r="AK101" s="903">
        <v>957.5118436733225</v>
      </c>
      <c r="AL101" s="903">
        <v>143.8367960232151</v>
      </c>
      <c r="AM101" s="903">
        <v>251.04128417270726</v>
      </c>
      <c r="AN101" s="903">
        <v>171.20534749932366</v>
      </c>
      <c r="AO101" s="903">
        <v>164.4275594587829</v>
      </c>
      <c r="AP101" s="903">
        <v>730.510987154029</v>
      </c>
      <c r="AQ101" s="903">
        <v>172.925982011919</v>
      </c>
      <c r="AR101" s="903">
        <v>-70.83206474528839</v>
      </c>
      <c r="AS101" s="903">
        <v>122.95902699430454</v>
      </c>
      <c r="AT101" s="903">
        <v>530.7864957273796</v>
      </c>
      <c r="AU101" s="904">
        <v>755.8394399883148</v>
      </c>
      <c r="AV101" s="903">
        <v>191.45302275442128</v>
      </c>
    </row>
    <row r="102" spans="2:48" s="21" customFormat="1" ht="14.25" customHeight="1">
      <c r="B102" s="902" t="s">
        <v>641</v>
      </c>
      <c r="C102" s="903">
        <v>0</v>
      </c>
      <c r="D102" s="903">
        <v>0</v>
      </c>
      <c r="E102" s="903">
        <v>0</v>
      </c>
      <c r="F102" s="903">
        <v>0</v>
      </c>
      <c r="G102" s="903">
        <v>0</v>
      </c>
      <c r="H102" s="903">
        <v>0</v>
      </c>
      <c r="I102" s="903">
        <v>0</v>
      </c>
      <c r="J102" s="903">
        <v>0</v>
      </c>
      <c r="K102" s="903">
        <v>0</v>
      </c>
      <c r="L102" s="903">
        <v>0</v>
      </c>
      <c r="M102" s="903">
        <v>0</v>
      </c>
      <c r="N102" s="903">
        <v>0</v>
      </c>
      <c r="O102" s="903">
        <v>0</v>
      </c>
      <c r="P102" s="903">
        <v>0</v>
      </c>
      <c r="Q102" s="903">
        <v>0</v>
      </c>
      <c r="R102" s="903">
        <v>0</v>
      </c>
      <c r="S102" s="903">
        <v>0</v>
      </c>
      <c r="T102" s="903">
        <v>0</v>
      </c>
      <c r="U102" s="903">
        <v>0</v>
      </c>
      <c r="V102" s="903">
        <v>0</v>
      </c>
      <c r="W102" s="903">
        <v>0</v>
      </c>
      <c r="X102" s="903">
        <v>0</v>
      </c>
      <c r="Y102" s="903">
        <v>0</v>
      </c>
      <c r="Z102" s="903">
        <v>0</v>
      </c>
      <c r="AA102" s="903">
        <v>0</v>
      </c>
      <c r="AB102" s="903">
        <v>0</v>
      </c>
      <c r="AC102" s="903">
        <v>0</v>
      </c>
      <c r="AD102" s="903">
        <v>0</v>
      </c>
      <c r="AE102" s="903">
        <v>0</v>
      </c>
      <c r="AF102" s="903">
        <v>0</v>
      </c>
      <c r="AG102" s="903">
        <v>0</v>
      </c>
      <c r="AH102" s="903">
        <v>0</v>
      </c>
      <c r="AI102" s="903">
        <v>0</v>
      </c>
      <c r="AJ102" s="903">
        <v>0</v>
      </c>
      <c r="AK102" s="903">
        <v>0</v>
      </c>
      <c r="AL102" s="903">
        <v>0</v>
      </c>
      <c r="AM102" s="903">
        <v>0</v>
      </c>
      <c r="AN102" s="903">
        <v>0</v>
      </c>
      <c r="AO102" s="903">
        <v>0</v>
      </c>
      <c r="AP102" s="903">
        <v>0</v>
      </c>
      <c r="AQ102" s="903">
        <v>0</v>
      </c>
      <c r="AR102" s="903">
        <v>0</v>
      </c>
      <c r="AS102" s="903">
        <v>0</v>
      </c>
      <c r="AT102" s="903">
        <v>0</v>
      </c>
      <c r="AU102" s="904">
        <v>0</v>
      </c>
      <c r="AV102" s="903">
        <v>0</v>
      </c>
    </row>
    <row r="103" spans="2:48" s="21" customFormat="1" ht="14.25" customHeight="1">
      <c r="B103" s="902" t="s">
        <v>642</v>
      </c>
      <c r="C103" s="903">
        <v>0</v>
      </c>
      <c r="D103" s="903">
        <v>0</v>
      </c>
      <c r="E103" s="903">
        <v>0.047</v>
      </c>
      <c r="F103" s="903">
        <v>0</v>
      </c>
      <c r="G103" s="903">
        <v>0.047</v>
      </c>
      <c r="H103" s="903">
        <v>0</v>
      </c>
      <c r="I103" s="903">
        <v>0</v>
      </c>
      <c r="J103" s="903">
        <v>0</v>
      </c>
      <c r="K103" s="903">
        <v>0</v>
      </c>
      <c r="L103" s="903">
        <v>0</v>
      </c>
      <c r="M103" s="903">
        <v>0</v>
      </c>
      <c r="N103" s="903">
        <v>0</v>
      </c>
      <c r="O103" s="903">
        <v>0</v>
      </c>
      <c r="P103" s="903">
        <v>0</v>
      </c>
      <c r="Q103" s="903">
        <v>0</v>
      </c>
      <c r="R103" s="903">
        <v>0</v>
      </c>
      <c r="S103" s="903">
        <v>0</v>
      </c>
      <c r="T103" s="903">
        <v>0</v>
      </c>
      <c r="U103" s="903">
        <v>0</v>
      </c>
      <c r="V103" s="903">
        <v>0</v>
      </c>
      <c r="W103" s="903">
        <v>0</v>
      </c>
      <c r="X103" s="903">
        <v>0</v>
      </c>
      <c r="Y103" s="903">
        <v>0</v>
      </c>
      <c r="Z103" s="903">
        <v>0</v>
      </c>
      <c r="AA103" s="903">
        <v>0</v>
      </c>
      <c r="AB103" s="903">
        <v>0</v>
      </c>
      <c r="AC103" s="903">
        <v>0</v>
      </c>
      <c r="AD103" s="903">
        <v>0</v>
      </c>
      <c r="AE103" s="903">
        <v>0</v>
      </c>
      <c r="AF103" s="903">
        <v>0</v>
      </c>
      <c r="AG103" s="903">
        <v>0</v>
      </c>
      <c r="AH103" s="903">
        <v>0</v>
      </c>
      <c r="AI103" s="903">
        <v>0</v>
      </c>
      <c r="AJ103" s="903">
        <v>0</v>
      </c>
      <c r="AK103" s="903">
        <v>0</v>
      </c>
      <c r="AL103" s="903">
        <v>0</v>
      </c>
      <c r="AM103" s="903">
        <v>0</v>
      </c>
      <c r="AN103" s="903">
        <v>0</v>
      </c>
      <c r="AO103" s="903">
        <v>0</v>
      </c>
      <c r="AP103" s="903">
        <v>0</v>
      </c>
      <c r="AQ103" s="903">
        <v>0</v>
      </c>
      <c r="AR103" s="903">
        <v>0</v>
      </c>
      <c r="AS103" s="903">
        <v>0</v>
      </c>
      <c r="AT103" s="903">
        <v>0</v>
      </c>
      <c r="AU103" s="904">
        <v>0</v>
      </c>
      <c r="AV103" s="903">
        <v>0</v>
      </c>
    </row>
    <row r="104" spans="2:48" s="21" customFormat="1" ht="14.25" customHeight="1">
      <c r="B104" s="902" t="s">
        <v>643</v>
      </c>
      <c r="C104" s="903">
        <v>0</v>
      </c>
      <c r="D104" s="903">
        <v>0</v>
      </c>
      <c r="E104" s="903">
        <v>0.235</v>
      </c>
      <c r="F104" s="903">
        <v>-0.040008</v>
      </c>
      <c r="G104" s="903">
        <v>0.194992</v>
      </c>
      <c r="H104" s="903">
        <v>0</v>
      </c>
      <c r="I104" s="903">
        <v>0</v>
      </c>
      <c r="J104" s="903">
        <v>0</v>
      </c>
      <c r="K104" s="903">
        <v>0</v>
      </c>
      <c r="L104" s="903">
        <v>0</v>
      </c>
      <c r="M104" s="903">
        <v>0</v>
      </c>
      <c r="N104" s="903">
        <v>0</v>
      </c>
      <c r="O104" s="903">
        <v>0</v>
      </c>
      <c r="P104" s="903">
        <v>0</v>
      </c>
      <c r="Q104" s="903">
        <v>0</v>
      </c>
      <c r="R104" s="903">
        <v>0</v>
      </c>
      <c r="S104" s="903">
        <v>0</v>
      </c>
      <c r="T104" s="903">
        <v>0</v>
      </c>
      <c r="U104" s="903">
        <v>0</v>
      </c>
      <c r="V104" s="903">
        <v>0</v>
      </c>
      <c r="W104" s="903">
        <v>0</v>
      </c>
      <c r="X104" s="903">
        <v>0</v>
      </c>
      <c r="Y104" s="903">
        <v>0</v>
      </c>
      <c r="Z104" s="903">
        <v>0</v>
      </c>
      <c r="AA104" s="903">
        <v>0</v>
      </c>
      <c r="AB104" s="903">
        <v>0</v>
      </c>
      <c r="AC104" s="903">
        <v>0</v>
      </c>
      <c r="AD104" s="903">
        <v>0</v>
      </c>
      <c r="AE104" s="903">
        <v>0</v>
      </c>
      <c r="AF104" s="903">
        <v>0</v>
      </c>
      <c r="AG104" s="903">
        <v>0</v>
      </c>
      <c r="AH104" s="903">
        <v>0</v>
      </c>
      <c r="AI104" s="903">
        <v>0</v>
      </c>
      <c r="AJ104" s="903">
        <v>0</v>
      </c>
      <c r="AK104" s="903">
        <v>0</v>
      </c>
      <c r="AL104" s="903">
        <v>0</v>
      </c>
      <c r="AM104" s="903">
        <v>0</v>
      </c>
      <c r="AN104" s="903">
        <v>0</v>
      </c>
      <c r="AO104" s="903">
        <v>0</v>
      </c>
      <c r="AP104" s="903">
        <v>0</v>
      </c>
      <c r="AQ104" s="903">
        <v>0</v>
      </c>
      <c r="AR104" s="903">
        <v>0</v>
      </c>
      <c r="AS104" s="903">
        <v>0</v>
      </c>
      <c r="AT104" s="903">
        <v>0</v>
      </c>
      <c r="AU104" s="904">
        <v>0</v>
      </c>
      <c r="AV104" s="903">
        <v>0</v>
      </c>
    </row>
    <row r="105" spans="2:48" s="21" customFormat="1" ht="14.25" customHeight="1">
      <c r="B105" s="902" t="s">
        <v>644</v>
      </c>
      <c r="C105" s="903">
        <v>0</v>
      </c>
      <c r="D105" s="903">
        <v>0</v>
      </c>
      <c r="E105" s="903">
        <v>0</v>
      </c>
      <c r="F105" s="903">
        <v>0</v>
      </c>
      <c r="G105" s="903">
        <v>0</v>
      </c>
      <c r="H105" s="903">
        <v>0</v>
      </c>
      <c r="I105" s="903">
        <v>0</v>
      </c>
      <c r="J105" s="903">
        <v>0</v>
      </c>
      <c r="K105" s="903">
        <v>0</v>
      </c>
      <c r="L105" s="903">
        <v>0</v>
      </c>
      <c r="M105" s="903">
        <v>0</v>
      </c>
      <c r="N105" s="903">
        <v>0</v>
      </c>
      <c r="O105" s="903">
        <v>0</v>
      </c>
      <c r="P105" s="903">
        <v>0</v>
      </c>
      <c r="Q105" s="903">
        <v>0</v>
      </c>
      <c r="R105" s="903">
        <v>0</v>
      </c>
      <c r="S105" s="903">
        <v>0</v>
      </c>
      <c r="T105" s="903">
        <v>0</v>
      </c>
      <c r="U105" s="903">
        <v>0</v>
      </c>
      <c r="V105" s="903">
        <v>0</v>
      </c>
      <c r="W105" s="903">
        <v>0</v>
      </c>
      <c r="X105" s="903">
        <v>0</v>
      </c>
      <c r="Y105" s="903">
        <v>0</v>
      </c>
      <c r="Z105" s="903">
        <v>0</v>
      </c>
      <c r="AA105" s="903">
        <v>0</v>
      </c>
      <c r="AB105" s="903">
        <v>0</v>
      </c>
      <c r="AC105" s="903">
        <v>0</v>
      </c>
      <c r="AD105" s="903">
        <v>0</v>
      </c>
      <c r="AE105" s="903">
        <v>0</v>
      </c>
      <c r="AF105" s="903">
        <v>0</v>
      </c>
      <c r="AG105" s="903">
        <v>0</v>
      </c>
      <c r="AH105" s="903">
        <v>0</v>
      </c>
      <c r="AI105" s="903">
        <v>0</v>
      </c>
      <c r="AJ105" s="903">
        <v>0</v>
      </c>
      <c r="AK105" s="903">
        <v>0</v>
      </c>
      <c r="AL105" s="903">
        <v>0</v>
      </c>
      <c r="AM105" s="903">
        <v>0</v>
      </c>
      <c r="AN105" s="903">
        <v>0</v>
      </c>
      <c r="AO105" s="903">
        <v>0</v>
      </c>
      <c r="AP105" s="903">
        <v>0</v>
      </c>
      <c r="AQ105" s="903">
        <v>0</v>
      </c>
      <c r="AR105" s="903">
        <v>0</v>
      </c>
      <c r="AS105" s="903">
        <v>0</v>
      </c>
      <c r="AT105" s="903">
        <v>0</v>
      </c>
      <c r="AU105" s="904">
        <v>0</v>
      </c>
      <c r="AV105" s="903">
        <v>0</v>
      </c>
    </row>
    <row r="106" spans="2:48" s="21" customFormat="1" ht="14.25" customHeight="1">
      <c r="B106" s="902" t="s">
        <v>409</v>
      </c>
      <c r="C106" s="903">
        <v>5.297831597239338</v>
      </c>
      <c r="D106" s="903">
        <v>3.1198358047770642</v>
      </c>
      <c r="E106" s="903">
        <v>5.533220681523558</v>
      </c>
      <c r="F106" s="903">
        <v>7.8233149920401</v>
      </c>
      <c r="G106" s="903">
        <v>21.77420307558006</v>
      </c>
      <c r="H106" s="903">
        <v>5.635770141574571</v>
      </c>
      <c r="I106" s="903">
        <v>8.64752297088514</v>
      </c>
      <c r="J106" s="903">
        <v>8.746979010824258</v>
      </c>
      <c r="K106" s="903">
        <v>10.057954119680312</v>
      </c>
      <c r="L106" s="903">
        <v>33.08822624296428</v>
      </c>
      <c r="M106" s="903">
        <v>13.42005184791959</v>
      </c>
      <c r="N106" s="903">
        <v>5.807963918553282</v>
      </c>
      <c r="O106" s="903">
        <v>12.932767689435806</v>
      </c>
      <c r="P106" s="903">
        <v>3.3768265214102313</v>
      </c>
      <c r="Q106" s="903">
        <v>35.53760997731891</v>
      </c>
      <c r="R106" s="903">
        <v>55.74262029047432</v>
      </c>
      <c r="S106" s="903">
        <v>20.436330972582887</v>
      </c>
      <c r="T106" s="903">
        <v>27.86314493939772</v>
      </c>
      <c r="U106" s="903">
        <v>17.89425272404526</v>
      </c>
      <c r="V106" s="903">
        <v>121.93634892650019</v>
      </c>
      <c r="W106" s="903">
        <v>19.681480353016838</v>
      </c>
      <c r="X106" s="903">
        <v>13.146735713492227</v>
      </c>
      <c r="Y106" s="903">
        <v>15.6568927203806</v>
      </c>
      <c r="Z106" s="903">
        <v>15.251112889711283</v>
      </c>
      <c r="AA106" s="903">
        <v>63.73622167660095</v>
      </c>
      <c r="AB106" s="903">
        <v>11.511714852186781</v>
      </c>
      <c r="AC106" s="903">
        <v>11.59456826997817</v>
      </c>
      <c r="AD106" s="903">
        <v>8.97392153704448</v>
      </c>
      <c r="AE106" s="903">
        <v>16.113978825572246</v>
      </c>
      <c r="AF106" s="903">
        <v>48.19418348478168</v>
      </c>
      <c r="AG106" s="903">
        <v>43.78232900151508</v>
      </c>
      <c r="AH106" s="903">
        <v>16.72877457418842</v>
      </c>
      <c r="AI106" s="903">
        <v>11.793532631363354</v>
      </c>
      <c r="AJ106" s="903">
        <v>-5.331771403914107</v>
      </c>
      <c r="AK106" s="903">
        <v>66.97286480315275</v>
      </c>
      <c r="AL106" s="903">
        <v>21.88349454457096</v>
      </c>
      <c r="AM106" s="903">
        <v>7.905371129860313</v>
      </c>
      <c r="AN106" s="903">
        <v>5.43022366783199</v>
      </c>
      <c r="AO106" s="903">
        <v>12.259698720808148</v>
      </c>
      <c r="AP106" s="903">
        <v>47.47878806307141</v>
      </c>
      <c r="AQ106" s="903">
        <v>198.04368638009154</v>
      </c>
      <c r="AR106" s="903">
        <v>-40.14883277582905</v>
      </c>
      <c r="AS106" s="903">
        <v>14.743963982498368</v>
      </c>
      <c r="AT106" s="903">
        <v>-146.26652676676164</v>
      </c>
      <c r="AU106" s="904">
        <v>26.372290819999222</v>
      </c>
      <c r="AV106" s="903">
        <v>1.7473326085747358</v>
      </c>
    </row>
    <row r="107" spans="2:48" s="21" customFormat="1" ht="14.25" customHeight="1">
      <c r="B107" s="902" t="s">
        <v>368</v>
      </c>
      <c r="C107" s="903">
        <v>12.677298833616604</v>
      </c>
      <c r="D107" s="903">
        <v>10.224820010379432</v>
      </c>
      <c r="E107" s="903">
        <v>23.429261912593695</v>
      </c>
      <c r="F107" s="903">
        <v>21.989155592522387</v>
      </c>
      <c r="G107" s="903">
        <v>68.32053634911212</v>
      </c>
      <c r="H107" s="903">
        <v>9.212432626757588</v>
      </c>
      <c r="I107" s="903">
        <v>-11.42079224792046</v>
      </c>
      <c r="J107" s="903">
        <v>22.481248044625072</v>
      </c>
      <c r="K107" s="903">
        <v>34.99995187071056</v>
      </c>
      <c r="L107" s="903">
        <v>55.27284029417276</v>
      </c>
      <c r="M107" s="903">
        <v>8.643264857676673</v>
      </c>
      <c r="N107" s="903">
        <v>5.996971582560538</v>
      </c>
      <c r="O107" s="903">
        <v>8.468417033679932</v>
      </c>
      <c r="P107" s="903">
        <v>9.769565943117062</v>
      </c>
      <c r="Q107" s="903">
        <v>32.8782194170342</v>
      </c>
      <c r="R107" s="903">
        <v>16.004332964153438</v>
      </c>
      <c r="S107" s="903">
        <v>39.80297228402699</v>
      </c>
      <c r="T107" s="903">
        <v>34.84133134358834</v>
      </c>
      <c r="U107" s="903">
        <v>20.73836704612732</v>
      </c>
      <c r="V107" s="903">
        <v>111.38700363789609</v>
      </c>
      <c r="W107" s="903">
        <v>29.495005028477813</v>
      </c>
      <c r="X107" s="903">
        <v>15.059003685048374</v>
      </c>
      <c r="Y107" s="903">
        <v>28.6369665049924</v>
      </c>
      <c r="Z107" s="903">
        <v>15.234131838465336</v>
      </c>
      <c r="AA107" s="903">
        <v>88.42510705698393</v>
      </c>
      <c r="AB107" s="903">
        <v>23.62788324417042</v>
      </c>
      <c r="AC107" s="903">
        <v>24.06296432778144</v>
      </c>
      <c r="AD107" s="903">
        <v>19.195195455428067</v>
      </c>
      <c r="AE107" s="903">
        <v>47.72289113980868</v>
      </c>
      <c r="AF107" s="903">
        <v>114.60893416718861</v>
      </c>
      <c r="AG107" s="903">
        <v>19.901323014926234</v>
      </c>
      <c r="AH107" s="903">
        <v>27.631298633735014</v>
      </c>
      <c r="AI107" s="903">
        <v>23.78515290538097</v>
      </c>
      <c r="AJ107" s="903">
        <v>13.322829244192146</v>
      </c>
      <c r="AK107" s="903">
        <v>84.64060379823437</v>
      </c>
      <c r="AL107" s="903">
        <v>13.252838708272307</v>
      </c>
      <c r="AM107" s="903">
        <v>18.34257487776487</v>
      </c>
      <c r="AN107" s="903">
        <v>7.235001468215804</v>
      </c>
      <c r="AO107" s="903">
        <v>17.12318587260793</v>
      </c>
      <c r="AP107" s="903">
        <v>55.953600926860915</v>
      </c>
      <c r="AQ107" s="903">
        <v>14.561184433493086</v>
      </c>
      <c r="AR107" s="903">
        <v>5.548820210093267</v>
      </c>
      <c r="AS107" s="903">
        <v>10.18450109926734</v>
      </c>
      <c r="AT107" s="903">
        <v>8.15223781566083</v>
      </c>
      <c r="AU107" s="904">
        <v>38.44674355851453</v>
      </c>
      <c r="AV107" s="903">
        <v>9.274539459753836</v>
      </c>
    </row>
    <row r="108" spans="2:48" s="21" customFormat="1" ht="14.25" customHeight="1" thickBot="1">
      <c r="B108" s="902" t="s">
        <v>645</v>
      </c>
      <c r="C108" s="903">
        <v>-3.9639404750755602</v>
      </c>
      <c r="D108" s="903">
        <v>-7.710385918424436</v>
      </c>
      <c r="E108" s="903">
        <v>-2.5335072045181732</v>
      </c>
      <c r="F108" s="903">
        <v>-2.149656999881472</v>
      </c>
      <c r="G108" s="903">
        <v>-16.35749059789873</v>
      </c>
      <c r="H108" s="903">
        <v>-1.4590000362086357</v>
      </c>
      <c r="I108" s="903">
        <v>-0.5535720201055483</v>
      </c>
      <c r="J108" s="903">
        <v>-2.6364199777344766</v>
      </c>
      <c r="K108" s="903">
        <v>-0.003224291624178477</v>
      </c>
      <c r="L108" s="903">
        <v>-4.652216325672839</v>
      </c>
      <c r="M108" s="903">
        <v>-4.367461243603884</v>
      </c>
      <c r="N108" s="903">
        <v>17.667542387976482</v>
      </c>
      <c r="O108" s="903">
        <v>-0.9996711557596427</v>
      </c>
      <c r="P108" s="903">
        <v>-17.172054804461368</v>
      </c>
      <c r="Q108" s="903">
        <v>-4.871644815848413</v>
      </c>
      <c r="R108" s="903">
        <v>18.660337128869287</v>
      </c>
      <c r="S108" s="903">
        <v>6.751964831635632</v>
      </c>
      <c r="T108" s="903">
        <v>13.582372860016221</v>
      </c>
      <c r="U108" s="903">
        <v>6.545670967894239</v>
      </c>
      <c r="V108" s="903">
        <v>45.54034578841538</v>
      </c>
      <c r="W108" s="903">
        <v>38.8933291524618</v>
      </c>
      <c r="X108" s="903">
        <v>27.5265463055671</v>
      </c>
      <c r="Y108" s="903">
        <v>36.18251109544326</v>
      </c>
      <c r="Z108" s="903">
        <v>8.768366711241649</v>
      </c>
      <c r="AA108" s="903">
        <v>111.37075326471381</v>
      </c>
      <c r="AB108" s="903">
        <v>-5.03613108</v>
      </c>
      <c r="AC108" s="903">
        <v>-21.763063300000002</v>
      </c>
      <c r="AD108" s="903">
        <v>-15.86276826</v>
      </c>
      <c r="AE108" s="903">
        <v>9.09875075</v>
      </c>
      <c r="AF108" s="903">
        <v>-33.56321189</v>
      </c>
      <c r="AG108" s="903">
        <v>0</v>
      </c>
      <c r="AH108" s="903">
        <v>0</v>
      </c>
      <c r="AI108" s="903">
        <v>0</v>
      </c>
      <c r="AJ108" s="903">
        <v>0</v>
      </c>
      <c r="AK108" s="903">
        <v>0</v>
      </c>
      <c r="AL108" s="903">
        <v>0</v>
      </c>
      <c r="AM108" s="903">
        <v>0</v>
      </c>
      <c r="AN108" s="903">
        <v>0</v>
      </c>
      <c r="AO108" s="903">
        <v>0</v>
      </c>
      <c r="AP108" s="903">
        <v>0</v>
      </c>
      <c r="AQ108" s="903">
        <v>0</v>
      </c>
      <c r="AR108" s="903">
        <v>0</v>
      </c>
      <c r="AS108" s="903">
        <v>0</v>
      </c>
      <c r="AT108" s="903">
        <v>0</v>
      </c>
      <c r="AU108" s="904">
        <v>0</v>
      </c>
      <c r="AV108" s="903">
        <v>0</v>
      </c>
    </row>
    <row r="109" spans="2:48" s="21" customFormat="1" ht="14.25" customHeight="1" thickBot="1">
      <c r="B109" s="290" t="s">
        <v>864</v>
      </c>
      <c r="C109" s="291">
        <v>2289.901015263101</v>
      </c>
      <c r="D109" s="291">
        <v>2789.6085125637974</v>
      </c>
      <c r="E109" s="291">
        <v>1958.9511980929833</v>
      </c>
      <c r="F109" s="291">
        <v>996.1050837993854</v>
      </c>
      <c r="G109" s="291">
        <v>8034.565809719267</v>
      </c>
      <c r="H109" s="291">
        <v>1205.5518782600036</v>
      </c>
      <c r="I109" s="291">
        <v>1944.83500338554</v>
      </c>
      <c r="J109" s="291">
        <v>2348.4642392041396</v>
      </c>
      <c r="K109" s="291">
        <v>930.9211168988428</v>
      </c>
      <c r="L109" s="291">
        <v>6429.772237748526</v>
      </c>
      <c r="M109" s="291">
        <v>3113.317343912881</v>
      </c>
      <c r="N109" s="291">
        <v>3103.597071671269</v>
      </c>
      <c r="O109" s="291">
        <v>3776.198324192981</v>
      </c>
      <c r="P109" s="291">
        <v>4653.667239673512</v>
      </c>
      <c r="Q109" s="291">
        <v>14646.779979450643</v>
      </c>
      <c r="R109" s="291">
        <v>3533.351152659737</v>
      </c>
      <c r="S109" s="291">
        <v>4232.897918376834</v>
      </c>
      <c r="T109" s="291">
        <v>3327.4231036698975</v>
      </c>
      <c r="U109" s="291">
        <v>3945.686945097038</v>
      </c>
      <c r="V109" s="291">
        <v>15039.359119803506</v>
      </c>
      <c r="W109" s="291">
        <v>3670.2493289999593</v>
      </c>
      <c r="X109" s="291">
        <v>4014.6531142983736</v>
      </c>
      <c r="Y109" s="291">
        <v>4712.513937259926</v>
      </c>
      <c r="Z109" s="291">
        <v>3811.8793723984177</v>
      </c>
      <c r="AA109" s="291">
        <v>16209.295752956676</v>
      </c>
      <c r="AB109" s="291">
        <v>3789.9275137239138</v>
      </c>
      <c r="AC109" s="291">
        <v>4944.780204560449</v>
      </c>
      <c r="AD109" s="291">
        <v>3672.238473773318</v>
      </c>
      <c r="AE109" s="291">
        <v>3760.0766351825555</v>
      </c>
      <c r="AF109" s="291">
        <v>16167.022827240236</v>
      </c>
      <c r="AG109" s="291">
        <v>3299.0884060257454</v>
      </c>
      <c r="AH109" s="291">
        <v>4081.5711382551162</v>
      </c>
      <c r="AI109" s="291">
        <v>2209.8135721799476</v>
      </c>
      <c r="AJ109" s="291">
        <v>2132.7525989962223</v>
      </c>
      <c r="AK109" s="291">
        <v>11723.225715457034</v>
      </c>
      <c r="AL109" s="291">
        <v>4687.461579351696</v>
      </c>
      <c r="AM109" s="291">
        <v>3637.513722489092</v>
      </c>
      <c r="AN109" s="291">
        <v>2255.8931368122367</v>
      </c>
      <c r="AO109" s="291">
        <v>3268.9269982042933</v>
      </c>
      <c r="AP109" s="291">
        <v>13849.795436857321</v>
      </c>
      <c r="AQ109" s="291">
        <v>2500.2393773969916</v>
      </c>
      <c r="AR109" s="291">
        <v>2531.5367730384473</v>
      </c>
      <c r="AS109" s="291">
        <v>4949.571797763952</v>
      </c>
      <c r="AT109" s="291">
        <v>3942.8768967044352</v>
      </c>
      <c r="AU109" s="292">
        <v>13924.22484490382</v>
      </c>
      <c r="AV109" s="291">
        <v>2133.0710182442285</v>
      </c>
    </row>
    <row r="110" spans="5:8" s="21" customFormat="1" ht="15">
      <c r="E110" s="20"/>
      <c r="F110" s="20"/>
      <c r="G110" s="20"/>
      <c r="H110" s="20"/>
    </row>
    <row r="111" spans="5:8" s="21" customFormat="1" ht="15">
      <c r="E111" s="20"/>
      <c r="F111" s="20"/>
      <c r="G111" s="20"/>
      <c r="H111" s="20"/>
    </row>
    <row r="112" s="21" customFormat="1" ht="15.75" thickBot="1">
      <c r="B112" s="289" t="s">
        <v>258</v>
      </c>
    </row>
    <row r="113" spans="2:13" s="21" customFormat="1" ht="60.75" thickBot="1">
      <c r="B113" s="933" t="s">
        <v>242</v>
      </c>
      <c r="C113" s="934" t="s">
        <v>7</v>
      </c>
      <c r="D113" s="933" t="s">
        <v>219</v>
      </c>
      <c r="E113" s="933" t="s">
        <v>831</v>
      </c>
      <c r="F113" s="933" t="s">
        <v>832</v>
      </c>
      <c r="G113" s="933" t="s">
        <v>833</v>
      </c>
      <c r="H113" s="935" t="s">
        <v>834</v>
      </c>
      <c r="I113" s="935" t="s">
        <v>2</v>
      </c>
      <c r="J113" s="935" t="s">
        <v>835</v>
      </c>
      <c r="K113" s="935" t="s">
        <v>836</v>
      </c>
      <c r="L113" s="935" t="s">
        <v>837</v>
      </c>
      <c r="M113" s="935" t="s">
        <v>838</v>
      </c>
    </row>
    <row r="114" spans="2:13" ht="15.75">
      <c r="B114" s="293">
        <v>2000</v>
      </c>
      <c r="C114" s="294">
        <v>2436.459923428561</v>
      </c>
      <c r="D114" s="295">
        <v>-383.9183383314388</v>
      </c>
      <c r="E114" s="295">
        <v>-0.40463230000000294</v>
      </c>
      <c r="F114" s="295">
        <v>506.72849548</v>
      </c>
      <c r="G114" s="295">
        <v>555.78618648</v>
      </c>
      <c r="H114" s="295">
        <v>13.187266200000007</v>
      </c>
      <c r="I114" s="295">
        <v>-21.027021719999993</v>
      </c>
      <c r="J114" s="295">
        <v>9.749598339999977</v>
      </c>
      <c r="K114" s="295">
        <v>876.3695850400002</v>
      </c>
      <c r="L114" s="295">
        <v>792.48168081</v>
      </c>
      <c r="M114" s="295">
        <v>87.50710343</v>
      </c>
    </row>
    <row r="115" spans="2:13" ht="15.75">
      <c r="B115" s="296">
        <v>2001</v>
      </c>
      <c r="C115" s="297">
        <v>2541.942612207391</v>
      </c>
      <c r="D115" s="298">
        <v>520.7728310930196</v>
      </c>
      <c r="E115" s="298">
        <v>12.460005639999995</v>
      </c>
      <c r="F115" s="298">
        <v>523.6840124600001</v>
      </c>
      <c r="G115" s="298">
        <v>261.22930441</v>
      </c>
      <c r="H115" s="298">
        <v>-70.78943800000003</v>
      </c>
      <c r="I115" s="298">
        <v>83.76460014</v>
      </c>
      <c r="J115" s="298">
        <v>204.64292765999997</v>
      </c>
      <c r="K115" s="298">
        <v>415.71980951000006</v>
      </c>
      <c r="L115" s="298">
        <v>560.3103186643715</v>
      </c>
      <c r="M115" s="298">
        <v>30.148240630000004</v>
      </c>
    </row>
    <row r="116" spans="2:13" ht="15.75">
      <c r="B116" s="299">
        <v>2002</v>
      </c>
      <c r="C116" s="300">
        <v>2133.6981241494636</v>
      </c>
      <c r="D116" s="301">
        <v>449.13201066921516</v>
      </c>
      <c r="E116" s="301">
        <v>-5.070085341079716</v>
      </c>
      <c r="F116" s="301">
        <v>466.1575235427906</v>
      </c>
      <c r="G116" s="301">
        <v>308.11711598961665</v>
      </c>
      <c r="H116" s="301">
        <v>134.7329053257153</v>
      </c>
      <c r="I116" s="301">
        <v>-4.233975715244705</v>
      </c>
      <c r="J116" s="301">
        <v>115.93234893906728</v>
      </c>
      <c r="K116" s="301">
        <v>345.4071007406481</v>
      </c>
      <c r="L116" s="301">
        <v>292.9893403231795</v>
      </c>
      <c r="M116" s="301">
        <v>30.533839675555914</v>
      </c>
    </row>
    <row r="117" spans="2:13" ht="15.75">
      <c r="B117" s="299">
        <v>2003</v>
      </c>
      <c r="C117" s="300">
        <v>1720.4934554981314</v>
      </c>
      <c r="D117" s="301">
        <v>277.94419109525666</v>
      </c>
      <c r="E117" s="301">
        <v>7.982154193359956</v>
      </c>
      <c r="F117" s="301">
        <v>627.44026069727</v>
      </c>
      <c r="G117" s="301">
        <v>288.9891223451894</v>
      </c>
      <c r="H117" s="301">
        <v>68.16161617829343</v>
      </c>
      <c r="I117" s="301">
        <v>-8.001977776925457</v>
      </c>
      <c r="J117" s="301">
        <v>221.97482463566453</v>
      </c>
      <c r="K117" s="301">
        <v>-47.319218837511755</v>
      </c>
      <c r="L117" s="301">
        <v>242.9369476194234</v>
      </c>
      <c r="M117" s="301">
        <v>40.38553534811157</v>
      </c>
    </row>
    <row r="118" spans="2:13" ht="15.75">
      <c r="B118" s="299">
        <v>2004</v>
      </c>
      <c r="C118" s="300">
        <v>3115.7958735205802</v>
      </c>
      <c r="D118" s="301">
        <v>494.8618293686922</v>
      </c>
      <c r="E118" s="301">
        <v>3.3005048356135895</v>
      </c>
      <c r="F118" s="301">
        <v>1246.4238964056362</v>
      </c>
      <c r="G118" s="301">
        <v>288.40965304990186</v>
      </c>
      <c r="H118" s="301">
        <v>88.49528395766336</v>
      </c>
      <c r="I118" s="301">
        <v>73.50428079568954</v>
      </c>
      <c r="J118" s="301">
        <v>201.98277572457653</v>
      </c>
      <c r="K118" s="301">
        <v>481.2713993017827</v>
      </c>
      <c r="L118" s="301">
        <v>243.84099921314845</v>
      </c>
      <c r="M118" s="301">
        <v>-6.294749132124208</v>
      </c>
    </row>
    <row r="119" spans="2:13" ht="15.75">
      <c r="B119" s="299">
        <v>2005</v>
      </c>
      <c r="C119" s="300">
        <v>10235.41901116755</v>
      </c>
      <c r="D119" s="301">
        <v>1124.617816681881</v>
      </c>
      <c r="E119" s="301">
        <v>5.172109172202926</v>
      </c>
      <c r="F119" s="301">
        <v>2151.3965033255918</v>
      </c>
      <c r="G119" s="301">
        <v>5502.29383995734</v>
      </c>
      <c r="H119" s="301">
        <v>-252.48144177646125</v>
      </c>
      <c r="I119" s="301">
        <v>150.3259569342728</v>
      </c>
      <c r="J119" s="301">
        <v>299.4956444101362</v>
      </c>
      <c r="K119" s="301">
        <v>1025.4614087944929</v>
      </c>
      <c r="L119" s="301">
        <v>245.45269701706502</v>
      </c>
      <c r="M119" s="301">
        <v>-16.31552334897028</v>
      </c>
    </row>
    <row r="120" spans="2:13" ht="15.75">
      <c r="B120" s="302">
        <v>2006</v>
      </c>
      <c r="C120" s="303">
        <v>6750.618034748773</v>
      </c>
      <c r="D120" s="304">
        <v>1994.978439275942</v>
      </c>
      <c r="E120" s="304">
        <v>5.895481353776736</v>
      </c>
      <c r="F120" s="304">
        <v>1796.1423188385193</v>
      </c>
      <c r="G120" s="304">
        <v>815.1868320623157</v>
      </c>
      <c r="H120" s="304">
        <v>-67.59913631655215</v>
      </c>
      <c r="I120" s="304">
        <v>158.73605340837824</v>
      </c>
      <c r="J120" s="304">
        <v>500.93976635381875</v>
      </c>
      <c r="K120" s="304">
        <v>1064.7397235632677</v>
      </c>
      <c r="L120" s="304">
        <v>478.3096318914531</v>
      </c>
      <c r="M120" s="304">
        <v>3.288924317854602</v>
      </c>
    </row>
    <row r="121" spans="2:13" ht="15.75">
      <c r="B121" s="302">
        <v>2007</v>
      </c>
      <c r="C121" s="303">
        <v>8885.76753967293</v>
      </c>
      <c r="D121" s="304">
        <v>3333.1846840198864</v>
      </c>
      <c r="E121" s="304">
        <v>38.53626218715012</v>
      </c>
      <c r="F121" s="304">
        <v>1080.709152360373</v>
      </c>
      <c r="G121" s="304">
        <v>1760.3636946658319</v>
      </c>
      <c r="H121" s="304">
        <v>-129.20114797990982</v>
      </c>
      <c r="I121" s="304">
        <v>222.930519806978</v>
      </c>
      <c r="J121" s="304">
        <v>779.3759406422107</v>
      </c>
      <c r="K121" s="304">
        <v>401.1759333882395</v>
      </c>
      <c r="L121" s="304">
        <v>1359.3554424773151</v>
      </c>
      <c r="M121" s="304">
        <v>39.337058104854734</v>
      </c>
    </row>
    <row r="122" spans="2:13" ht="15.75">
      <c r="B122" s="302">
        <v>2008</v>
      </c>
      <c r="C122" s="303">
        <v>10564.672090762737</v>
      </c>
      <c r="D122" s="304">
        <v>3349.4722510055863</v>
      </c>
      <c r="E122" s="304">
        <v>36.34511077999999</v>
      </c>
      <c r="F122" s="304">
        <v>1789.9129462099995</v>
      </c>
      <c r="G122" s="304">
        <v>1695.8779036799997</v>
      </c>
      <c r="H122" s="304">
        <v>156.25384468</v>
      </c>
      <c r="I122" s="304">
        <v>387.19071922000006</v>
      </c>
      <c r="J122" s="304">
        <v>1017.5644258599999</v>
      </c>
      <c r="K122" s="304">
        <v>977.7296523399998</v>
      </c>
      <c r="L122" s="304">
        <v>1082.8874945771513</v>
      </c>
      <c r="M122" s="304">
        <v>71.43774241</v>
      </c>
    </row>
    <row r="123" spans="2:13" ht="15.75">
      <c r="B123" s="302">
        <v>2009</v>
      </c>
      <c r="C123" s="303">
        <v>8035.59477963952</v>
      </c>
      <c r="D123" s="304">
        <v>2637.418564292285</v>
      </c>
      <c r="E123" s="304">
        <v>20.26170998029083</v>
      </c>
      <c r="F123" s="304">
        <v>3014.025685545753</v>
      </c>
      <c r="G123" s="304">
        <v>1364.232197839527</v>
      </c>
      <c r="H123" s="304">
        <v>-991.5357287763582</v>
      </c>
      <c r="I123" s="304">
        <v>273.4693583140922</v>
      </c>
      <c r="J123" s="304">
        <v>578.4137495169794</v>
      </c>
      <c r="K123" s="304">
        <v>340.4934492280814</v>
      </c>
      <c r="L123" s="304">
        <v>710.7855019157219</v>
      </c>
      <c r="M123" s="304">
        <v>88.03029178314908</v>
      </c>
    </row>
    <row r="124" spans="2:13" ht="15.75">
      <c r="B124" s="302">
        <v>2010</v>
      </c>
      <c r="C124" s="303">
        <v>6429.9430912601</v>
      </c>
      <c r="D124" s="304">
        <v>3079.774574131403</v>
      </c>
      <c r="E124" s="304">
        <v>58.13971857374117</v>
      </c>
      <c r="F124" s="304">
        <v>1838.4840473617933</v>
      </c>
      <c r="G124" s="304">
        <v>209.79191655613812</v>
      </c>
      <c r="H124" s="304">
        <v>42.508642502</v>
      </c>
      <c r="I124" s="304">
        <v>301.84754342369325</v>
      </c>
      <c r="J124" s="304">
        <v>221.27544471087552</v>
      </c>
      <c r="K124" s="304">
        <v>-356.0635193618631</v>
      </c>
      <c r="L124" s="304">
        <v>916.1882083796879</v>
      </c>
      <c r="M124" s="304">
        <v>117.99651498263177</v>
      </c>
    </row>
    <row r="125" spans="2:13" ht="15.75">
      <c r="B125" s="302">
        <v>2011</v>
      </c>
      <c r="C125" s="303">
        <v>14647.755353755401</v>
      </c>
      <c r="D125" s="304">
        <v>4699.85874379369</v>
      </c>
      <c r="E125" s="304">
        <v>156.04912344556357</v>
      </c>
      <c r="F125" s="304">
        <v>2479.8706234776746</v>
      </c>
      <c r="G125" s="304">
        <v>1214.0158995102179</v>
      </c>
      <c r="H125" s="304">
        <v>380.778095016135</v>
      </c>
      <c r="I125" s="304">
        <v>444.3898362614833</v>
      </c>
      <c r="J125" s="304">
        <v>2546.063635492254</v>
      </c>
      <c r="K125" s="304">
        <v>1759.8467050791724</v>
      </c>
      <c r="L125" s="304">
        <v>1159.9799308826023</v>
      </c>
      <c r="M125" s="304">
        <v>-193.09723920339277</v>
      </c>
    </row>
    <row r="126" spans="2:13" ht="15.75">
      <c r="B126" s="302">
        <v>2012</v>
      </c>
      <c r="C126" s="301">
        <v>15039.372277453504</v>
      </c>
      <c r="D126" s="304">
        <v>5470.937275099021</v>
      </c>
      <c r="E126" s="304">
        <v>25.596442233820767</v>
      </c>
      <c r="F126" s="304">
        <v>2473.7072230312706</v>
      </c>
      <c r="G126" s="304">
        <v>1985.293124185488</v>
      </c>
      <c r="H126" s="304">
        <v>672.3079283099431</v>
      </c>
      <c r="I126" s="304">
        <v>401.4763603533611</v>
      </c>
      <c r="J126" s="304">
        <v>1338.813952282063</v>
      </c>
      <c r="K126" s="304">
        <v>1245.0378158495314</v>
      </c>
      <c r="L126" s="304">
        <v>1077.3493426656005</v>
      </c>
      <c r="M126" s="304">
        <v>348.8528134434062</v>
      </c>
    </row>
    <row r="127" spans="2:13" ht="15.75">
      <c r="B127" s="302">
        <v>2013</v>
      </c>
      <c r="C127" s="301">
        <v>16209.922352106678</v>
      </c>
      <c r="D127" s="305">
        <v>5111.5038581996905</v>
      </c>
      <c r="E127" s="304">
        <v>296.138324517554</v>
      </c>
      <c r="F127" s="305">
        <v>2977.267182207148</v>
      </c>
      <c r="G127" s="304">
        <v>2481.3612542377723</v>
      </c>
      <c r="H127" s="304">
        <v>313.61003763487275</v>
      </c>
      <c r="I127" s="304">
        <v>353.5322468516263</v>
      </c>
      <c r="J127" s="304">
        <v>1360.9405512562291</v>
      </c>
      <c r="K127" s="304">
        <v>1385.7536097194534</v>
      </c>
      <c r="L127" s="304">
        <v>1605.5706303476113</v>
      </c>
      <c r="M127" s="304">
        <v>324.2446571347204</v>
      </c>
    </row>
    <row r="128" spans="2:13" ht="15.75">
      <c r="B128" s="306">
        <v>2014</v>
      </c>
      <c r="C128" s="307">
        <v>16165.201839635125</v>
      </c>
      <c r="D128" s="301">
        <v>4731.823290032049</v>
      </c>
      <c r="E128" s="301">
        <v>203.31298669277962</v>
      </c>
      <c r="F128" s="301">
        <v>1582.0565066132017</v>
      </c>
      <c r="G128" s="301">
        <v>2837.0051606313273</v>
      </c>
      <c r="H128" s="301">
        <v>523.2526116153239</v>
      </c>
      <c r="I128" s="301">
        <v>647.8244651300718</v>
      </c>
      <c r="J128" s="301">
        <v>960.4042441550654</v>
      </c>
      <c r="K128" s="301">
        <v>2014.8479201725197</v>
      </c>
      <c r="L128" s="301">
        <v>2478.3351710674897</v>
      </c>
      <c r="M128" s="301">
        <v>186.33948352529927</v>
      </c>
    </row>
    <row r="129" spans="2:13" ht="15.75">
      <c r="B129" s="306">
        <v>2015</v>
      </c>
      <c r="C129" s="308">
        <v>11735.683623727029</v>
      </c>
      <c r="D129" s="301">
        <v>2514.1805097103984</v>
      </c>
      <c r="E129" s="301">
        <v>211.31757594846385</v>
      </c>
      <c r="F129" s="301">
        <v>637.6878763750832</v>
      </c>
      <c r="G129" s="301">
        <v>2661.4522883951504</v>
      </c>
      <c r="H129" s="301">
        <v>274.30206402637566</v>
      </c>
      <c r="I129" s="301">
        <v>692.9021628348452</v>
      </c>
      <c r="J129" s="301">
        <v>1672.129873554916</v>
      </c>
      <c r="K129" s="301">
        <v>746.9469261444142</v>
      </c>
      <c r="L129" s="301">
        <v>2095.9755092546716</v>
      </c>
      <c r="M129" s="301">
        <v>228.78883748271193</v>
      </c>
    </row>
    <row r="130" spans="2:13" ht="15.75">
      <c r="B130" s="302">
        <v>2016</v>
      </c>
      <c r="C130" s="308">
        <v>13848.937914337319</v>
      </c>
      <c r="D130" s="301">
        <v>2385.497277396038</v>
      </c>
      <c r="E130" s="301">
        <v>298.55680148165374</v>
      </c>
      <c r="F130" s="301">
        <v>-125.2975531108054</v>
      </c>
      <c r="G130" s="301">
        <v>1838.7817414260214</v>
      </c>
      <c r="H130" s="301">
        <v>3619.771474865601</v>
      </c>
      <c r="I130" s="301">
        <v>619.9028235421957</v>
      </c>
      <c r="J130" s="301">
        <v>902.5079525318001</v>
      </c>
      <c r="K130" s="301">
        <v>1495.2439294405617</v>
      </c>
      <c r="L130" s="301">
        <v>2460.8500903447075</v>
      </c>
      <c r="M130" s="301">
        <v>353.1233764195458</v>
      </c>
    </row>
    <row r="131" spans="2:13" ht="15.75">
      <c r="B131" s="306">
        <v>2017</v>
      </c>
      <c r="C131" s="308">
        <v>14518.046033372048</v>
      </c>
      <c r="D131" s="301">
        <v>3458.128271074561</v>
      </c>
      <c r="E131" s="301">
        <v>241.3291132947364</v>
      </c>
      <c r="F131" s="301">
        <v>953.2810078268985</v>
      </c>
      <c r="G131" s="301">
        <v>2269.4437153901285</v>
      </c>
      <c r="H131" s="301">
        <v>471.7141211955965</v>
      </c>
      <c r="I131" s="301">
        <v>700.6609125050377</v>
      </c>
      <c r="J131" s="301">
        <v>898.795577765724</v>
      </c>
      <c r="K131" s="301">
        <v>3464.8424097129346</v>
      </c>
      <c r="L131" s="301">
        <v>1662.1953512095483</v>
      </c>
      <c r="M131" s="301">
        <v>397.6555533968824</v>
      </c>
    </row>
    <row r="132" ht="15.75">
      <c r="C132" s="1" t="s">
        <v>325</v>
      </c>
    </row>
  </sheetData>
  <sheetProtection/>
  <mergeCells count="103">
    <mergeCell ref="AV11:AV12"/>
    <mergeCell ref="AW11:AW12"/>
    <mergeCell ref="AX11:AX12"/>
    <mergeCell ref="AY11:AY12"/>
    <mergeCell ref="AZ11:AZ12"/>
    <mergeCell ref="AV28:AV29"/>
    <mergeCell ref="AW28:AW29"/>
    <mergeCell ref="AX28:AX29"/>
    <mergeCell ref="AY28:AY29"/>
    <mergeCell ref="AZ28:AZ29"/>
    <mergeCell ref="AL11:AL12"/>
    <mergeCell ref="AM11:AM12"/>
    <mergeCell ref="AN11:AN12"/>
    <mergeCell ref="AO11:AO12"/>
    <mergeCell ref="AP11:AP12"/>
    <mergeCell ref="AL28:AL29"/>
    <mergeCell ref="AM28:AM29"/>
    <mergeCell ref="AN28:AN29"/>
    <mergeCell ref="AO28:AO29"/>
    <mergeCell ref="AP28:AP29"/>
    <mergeCell ref="AI28:AI29"/>
    <mergeCell ref="AH28:AH29"/>
    <mergeCell ref="B2:F2"/>
    <mergeCell ref="I11:I12"/>
    <mergeCell ref="C11:C12"/>
    <mergeCell ref="G11:G12"/>
    <mergeCell ref="R11:R12"/>
    <mergeCell ref="L11:L12"/>
    <mergeCell ref="D28:D29"/>
    <mergeCell ref="D11:D12"/>
    <mergeCell ref="I28:I29"/>
    <mergeCell ref="AD11:AD12"/>
    <mergeCell ref="M11:M12"/>
    <mergeCell ref="K28:K29"/>
    <mergeCell ref="E11:E12"/>
    <mergeCell ref="J11:J12"/>
    <mergeCell ref="F28:F29"/>
    <mergeCell ref="H28:H29"/>
    <mergeCell ref="F11:F12"/>
    <mergeCell ref="G28:G29"/>
    <mergeCell ref="B11:B12"/>
    <mergeCell ref="B28:B29"/>
    <mergeCell ref="E28:E29"/>
    <mergeCell ref="C28:C29"/>
    <mergeCell ref="N28:N29"/>
    <mergeCell ref="X11:X12"/>
    <mergeCell ref="R28:R29"/>
    <mergeCell ref="H11:H12"/>
    <mergeCell ref="K11:K12"/>
    <mergeCell ref="J28:J29"/>
    <mergeCell ref="P28:P29"/>
    <mergeCell ref="O11:O12"/>
    <mergeCell ref="L28:L29"/>
    <mergeCell ref="M28:M29"/>
    <mergeCell ref="O28:O29"/>
    <mergeCell ref="N11:N12"/>
    <mergeCell ref="P11:P12"/>
    <mergeCell ref="Q11:Q12"/>
    <mergeCell ref="Q28:Q29"/>
    <mergeCell ref="V28:V29"/>
    <mergeCell ref="W28:W29"/>
    <mergeCell ref="S11:S12"/>
    <mergeCell ref="T11:T12"/>
    <mergeCell ref="S28:S29"/>
    <mergeCell ref="T28:T29"/>
    <mergeCell ref="U11:U12"/>
    <mergeCell ref="V11:V12"/>
    <mergeCell ref="U28:U29"/>
    <mergeCell ref="Y28:Y29"/>
    <mergeCell ref="W11:W12"/>
    <mergeCell ref="Y11:Y12"/>
    <mergeCell ref="X28:X29"/>
    <mergeCell ref="AB28:AB29"/>
    <mergeCell ref="Z28:Z29"/>
    <mergeCell ref="Z11:Z12"/>
    <mergeCell ref="AE11:AE12"/>
    <mergeCell ref="AF11:AF12"/>
    <mergeCell ref="AE28:AE29"/>
    <mergeCell ref="AF28:AF29"/>
    <mergeCell ref="AB11:AB12"/>
    <mergeCell ref="AA11:AA12"/>
    <mergeCell ref="AA28:AA29"/>
    <mergeCell ref="AD28:AD29"/>
    <mergeCell ref="AK11:AK12"/>
    <mergeCell ref="AK28:AK29"/>
    <mergeCell ref="AH11:AH12"/>
    <mergeCell ref="AG11:AG12"/>
    <mergeCell ref="AC11:AC12"/>
    <mergeCell ref="AC28:AC29"/>
    <mergeCell ref="AG28:AG29"/>
    <mergeCell ref="AJ11:AJ12"/>
    <mergeCell ref="AJ28:AJ29"/>
    <mergeCell ref="AI11:AI12"/>
    <mergeCell ref="AU11:AU12"/>
    <mergeCell ref="AQ11:AQ12"/>
    <mergeCell ref="AR11:AR12"/>
    <mergeCell ref="AS11:AS12"/>
    <mergeCell ref="AT11:AT12"/>
    <mergeCell ref="AQ28:AQ29"/>
    <mergeCell ref="AR28:AR29"/>
    <mergeCell ref="AS28:AS29"/>
    <mergeCell ref="AU28:AU29"/>
    <mergeCell ref="AT28:AT29"/>
  </mergeCells>
  <hyperlinks>
    <hyperlink ref="B1" location="'Indice '!C27" display="ÍNDICE "/>
    <hyperlink ref="B1:B2" location="'Indice '!A1" display="INDICE "/>
    <hyperlink ref="C6" location="'Inversión Extranjera'!A11" display="Inversion Extranjera por sectores 2009-2014"/>
    <hyperlink ref="C7" location="'Inversión Extranjera'!A32" display="Inversión Extranjera por país de origen 2009-2017"/>
    <hyperlink ref="C8" location="'Inversión Extranjera'!A117" display="Inversión Extranjera Anual 2000-2016"/>
    <hyperlink ref="C132" location="'Inversión Extranjera'!A1" display="Arriba"/>
  </hyperlink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B1:AD33"/>
  <sheetViews>
    <sheetView zoomScale="90" zoomScaleNormal="90" zoomScalePageLayoutView="0" workbookViewId="0" topLeftCell="A1">
      <pane ySplit="2" topLeftCell="A3" activePane="bottomLeft" state="frozen"/>
      <selection pane="topLeft" activeCell="D32" sqref="D32"/>
      <selection pane="bottomLeft" activeCell="I10" sqref="I10"/>
    </sheetView>
  </sheetViews>
  <sheetFormatPr defaultColWidth="10.8515625" defaultRowHeight="12.75"/>
  <cols>
    <col min="1" max="1" width="6.28125" style="214" customWidth="1"/>
    <col min="2" max="2" width="11.421875" style="214" customWidth="1"/>
    <col min="3" max="3" width="23.421875" style="214" customWidth="1"/>
    <col min="4" max="4" width="23.140625" style="214" customWidth="1"/>
    <col min="5" max="5" width="6.8515625" style="216" customWidth="1"/>
    <col min="6" max="6" width="17.8515625" style="216" customWidth="1"/>
    <col min="7" max="7" width="10.28125" style="216" customWidth="1"/>
    <col min="8" max="8" width="9.421875" style="216" customWidth="1"/>
    <col min="9" max="10" width="10.8515625" style="216" customWidth="1"/>
    <col min="11" max="11" width="10.7109375" style="216" customWidth="1"/>
    <col min="12" max="12" width="10.140625" style="216" customWidth="1"/>
    <col min="13" max="13" width="10.57421875" style="216" customWidth="1"/>
    <col min="14" max="14" width="10.421875" style="216" customWidth="1"/>
    <col min="15" max="18" width="10.7109375" style="216" customWidth="1"/>
    <col min="19" max="28" width="10.7109375" style="214" customWidth="1"/>
    <col min="29" max="16384" width="10.8515625" style="214" customWidth="1"/>
  </cols>
  <sheetData>
    <row r="1" ht="15.75">
      <c r="B1" s="1316" t="s">
        <v>136</v>
      </c>
    </row>
    <row r="2" spans="2:22" ht="15.75">
      <c r="B2" s="1354" t="s">
        <v>563</v>
      </c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1354"/>
      <c r="S2" s="1354"/>
      <c r="T2" s="1354"/>
      <c r="U2" s="1354"/>
      <c r="V2" s="1354"/>
    </row>
    <row r="3" spans="5:18" s="247" customFormat="1" ht="16.5" thickBot="1"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2:30" s="247" customFormat="1" ht="16.5" thickBot="1">
      <c r="B4" s="234"/>
      <c r="C4" s="1031" t="s">
        <v>25</v>
      </c>
      <c r="D4" s="1029" t="s">
        <v>260</v>
      </c>
      <c r="E4" s="70"/>
      <c r="F4" s="1459"/>
      <c r="G4" s="1358">
        <v>2018</v>
      </c>
      <c r="H4" s="1359"/>
      <c r="I4" s="1358">
        <v>2017</v>
      </c>
      <c r="J4" s="1359"/>
      <c r="K4" s="1358">
        <v>2016</v>
      </c>
      <c r="L4" s="1359"/>
      <c r="M4" s="1358">
        <v>2015</v>
      </c>
      <c r="N4" s="1359"/>
      <c r="O4" s="248">
        <v>2014</v>
      </c>
      <c r="P4" s="249"/>
      <c r="Q4" s="248">
        <v>2013</v>
      </c>
      <c r="R4" s="249"/>
      <c r="S4" s="248">
        <v>2012</v>
      </c>
      <c r="T4" s="249"/>
      <c r="U4" s="248">
        <v>2011</v>
      </c>
      <c r="V4" s="249"/>
      <c r="W4" s="248">
        <v>2010</v>
      </c>
      <c r="X4" s="249"/>
      <c r="Y4" s="248">
        <v>2009</v>
      </c>
      <c r="Z4" s="249"/>
      <c r="AA4" s="248">
        <v>2008</v>
      </c>
      <c r="AB4" s="249"/>
      <c r="AC4" s="248">
        <v>2007</v>
      </c>
      <c r="AD4" s="249"/>
    </row>
    <row r="5" spans="2:30" s="247" customFormat="1" ht="18" customHeight="1" thickBot="1">
      <c r="B5" s="234"/>
      <c r="C5" s="1032" t="s">
        <v>259</v>
      </c>
      <c r="D5" s="1033" t="s">
        <v>259</v>
      </c>
      <c r="E5" s="251"/>
      <c r="F5" s="1460"/>
      <c r="G5" s="1193" t="s">
        <v>25</v>
      </c>
      <c r="H5" s="1197" t="s">
        <v>26</v>
      </c>
      <c r="I5" s="1194" t="s">
        <v>25</v>
      </c>
      <c r="J5" s="253" t="s">
        <v>26</v>
      </c>
      <c r="K5" s="252" t="s">
        <v>25</v>
      </c>
      <c r="L5" s="253" t="s">
        <v>26</v>
      </c>
      <c r="M5" s="252" t="s">
        <v>25</v>
      </c>
      <c r="N5" s="253" t="s">
        <v>26</v>
      </c>
      <c r="O5" s="252" t="s">
        <v>25</v>
      </c>
      <c r="P5" s="253" t="s">
        <v>26</v>
      </c>
      <c r="Q5" s="252" t="s">
        <v>25</v>
      </c>
      <c r="R5" s="253" t="s">
        <v>26</v>
      </c>
      <c r="S5" s="254" t="s">
        <v>25</v>
      </c>
      <c r="T5" s="255" t="s">
        <v>26</v>
      </c>
      <c r="U5" s="254" t="s">
        <v>25</v>
      </c>
      <c r="V5" s="255" t="s">
        <v>26</v>
      </c>
      <c r="W5" s="254" t="s">
        <v>25</v>
      </c>
      <c r="X5" s="255" t="s">
        <v>26</v>
      </c>
      <c r="Y5" s="254" t="s">
        <v>25</v>
      </c>
      <c r="Z5" s="255" t="s">
        <v>26</v>
      </c>
      <c r="AA5" s="254" t="s">
        <v>25</v>
      </c>
      <c r="AB5" s="255" t="s">
        <v>26</v>
      </c>
      <c r="AC5" s="254" t="s">
        <v>25</v>
      </c>
      <c r="AD5" s="255" t="s">
        <v>26</v>
      </c>
    </row>
    <row r="6" spans="2:30" s="247" customFormat="1" ht="14.25" customHeight="1">
      <c r="B6" s="250">
        <v>1999</v>
      </c>
      <c r="C6" s="990">
        <v>21.6</v>
      </c>
      <c r="D6" s="926">
        <v>29.44333333333334</v>
      </c>
      <c r="E6" s="251"/>
      <c r="F6" s="929" t="s">
        <v>18</v>
      </c>
      <c r="G6" s="928">
        <v>5.21</v>
      </c>
      <c r="H6" s="928">
        <v>12.527530223966199</v>
      </c>
      <c r="I6" s="928">
        <v>6.938432217053087</v>
      </c>
      <c r="J6" s="259">
        <v>15.1142498621161</v>
      </c>
      <c r="K6" s="258">
        <v>5.74</v>
      </c>
      <c r="L6" s="259">
        <v>12.9291961819001</v>
      </c>
      <c r="M6" s="258">
        <v>4.47</v>
      </c>
      <c r="N6" s="259">
        <v>11.709999999999999</v>
      </c>
      <c r="O6" s="258">
        <v>4.03</v>
      </c>
      <c r="P6" s="259">
        <v>11.06</v>
      </c>
      <c r="Q6" s="258">
        <v>5.12</v>
      </c>
      <c r="R6" s="259">
        <v>12.08</v>
      </c>
      <c r="S6" s="258">
        <v>5.13</v>
      </c>
      <c r="T6" s="259">
        <v>12.75</v>
      </c>
      <c r="U6" s="258">
        <v>3.4799999999999995</v>
      </c>
      <c r="V6" s="259">
        <v>10.023377272119482</v>
      </c>
      <c r="W6" s="258">
        <v>4.04</v>
      </c>
      <c r="X6" s="259">
        <v>9.90545587584444</v>
      </c>
      <c r="Y6" s="258">
        <v>9.69</v>
      </c>
      <c r="Z6" s="259">
        <v>17.251990699571724</v>
      </c>
      <c r="AA6" s="258">
        <v>9.12</v>
      </c>
      <c r="AB6" s="259">
        <v>16.622658627650335</v>
      </c>
      <c r="AC6" s="258">
        <v>6.81</v>
      </c>
      <c r="AD6" s="259">
        <v>12.925301956139311</v>
      </c>
    </row>
    <row r="7" spans="2:30" s="247" customFormat="1" ht="14.25" customHeight="1">
      <c r="B7" s="260">
        <v>2000</v>
      </c>
      <c r="C7" s="991">
        <v>12.14</v>
      </c>
      <c r="D7" s="1030">
        <v>18.785833333333333</v>
      </c>
      <c r="E7" s="251"/>
      <c r="F7" s="930" t="s">
        <v>19</v>
      </c>
      <c r="G7" s="261">
        <v>5.07</v>
      </c>
      <c r="H7" s="261">
        <v>12.0629332361273</v>
      </c>
      <c r="I7" s="261">
        <v>6.782318190796903</v>
      </c>
      <c r="J7" s="926">
        <v>14.8732399096188</v>
      </c>
      <c r="K7" s="262">
        <v>6.25</v>
      </c>
      <c r="L7" s="257">
        <v>13.3327215363713</v>
      </c>
      <c r="M7" s="262">
        <v>4.45</v>
      </c>
      <c r="N7" s="257">
        <v>11.129999999999999</v>
      </c>
      <c r="O7" s="262">
        <v>3.9699999999999998</v>
      </c>
      <c r="P7" s="257">
        <v>10.639999999999999</v>
      </c>
      <c r="Q7" s="262">
        <v>4.82</v>
      </c>
      <c r="R7" s="257">
        <v>11.72</v>
      </c>
      <c r="S7" s="262">
        <v>5.27</v>
      </c>
      <c r="T7" s="257">
        <v>12.85</v>
      </c>
      <c r="U7" s="262">
        <v>3.46</v>
      </c>
      <c r="V7" s="257">
        <v>10.256117134717579</v>
      </c>
      <c r="W7" s="262">
        <v>4</v>
      </c>
      <c r="X7" s="257">
        <v>9.937614012712478</v>
      </c>
      <c r="Y7" s="262">
        <v>8.98</v>
      </c>
      <c r="Z7" s="257">
        <v>16.626914803170305</v>
      </c>
      <c r="AA7" s="262">
        <v>9.3</v>
      </c>
      <c r="AB7" s="257">
        <v>16.601793943372996</v>
      </c>
      <c r="AC7" s="262">
        <v>6.8</v>
      </c>
      <c r="AD7" s="257">
        <v>13.400778003203023</v>
      </c>
    </row>
    <row r="8" spans="2:30" s="247" customFormat="1" ht="14.25" customHeight="1">
      <c r="B8" s="260">
        <v>2001</v>
      </c>
      <c r="C8" s="991">
        <v>12.47</v>
      </c>
      <c r="D8" s="1030">
        <v>20.72</v>
      </c>
      <c r="E8" s="251"/>
      <c r="F8" s="930" t="s">
        <v>20</v>
      </c>
      <c r="G8" s="256">
        <v>5.01</v>
      </c>
      <c r="H8" s="261">
        <v>11.7224316801491</v>
      </c>
      <c r="I8" s="256">
        <v>6.649739876497128</v>
      </c>
      <c r="J8" s="926">
        <v>15.134634212947201</v>
      </c>
      <c r="K8" s="262">
        <v>6.35</v>
      </c>
      <c r="L8" s="257">
        <v>13.9088520497848</v>
      </c>
      <c r="M8" s="262">
        <v>4.41</v>
      </c>
      <c r="N8" s="257">
        <v>11.33</v>
      </c>
      <c r="O8" s="262">
        <v>3.8899999999999997</v>
      </c>
      <c r="P8" s="257">
        <v>10.58</v>
      </c>
      <c r="Q8" s="262">
        <v>4.569999999999999</v>
      </c>
      <c r="R8" s="257">
        <v>11.43</v>
      </c>
      <c r="S8" s="262">
        <v>5.36</v>
      </c>
      <c r="T8" s="257">
        <v>13.07</v>
      </c>
      <c r="U8" s="262">
        <v>3.5900000000000003</v>
      </c>
      <c r="V8" s="257">
        <v>10.643415770941216</v>
      </c>
      <c r="W8" s="262">
        <v>3.93</v>
      </c>
      <c r="X8" s="257">
        <v>9.821836917331606</v>
      </c>
      <c r="Y8" s="262">
        <v>8.17</v>
      </c>
      <c r="Z8" s="257">
        <v>15.777430106094993</v>
      </c>
      <c r="AA8" s="262">
        <v>9.59</v>
      </c>
      <c r="AB8" s="257">
        <v>16.93257696762745</v>
      </c>
      <c r="AC8" s="262">
        <v>7.52</v>
      </c>
      <c r="AD8" s="257">
        <v>13.921950851392069</v>
      </c>
    </row>
    <row r="9" spans="2:30" s="247" customFormat="1" ht="14.25" customHeight="1">
      <c r="B9" s="260">
        <v>2002</v>
      </c>
      <c r="C9" s="991">
        <v>8.92</v>
      </c>
      <c r="D9" s="1030">
        <v>16.326329541252658</v>
      </c>
      <c r="E9" s="251"/>
      <c r="F9" s="930" t="s">
        <v>21</v>
      </c>
      <c r="G9" s="256">
        <v>4.8967463879999995</v>
      </c>
      <c r="H9" s="261">
        <v>12.2092575842718</v>
      </c>
      <c r="I9" s="256">
        <v>6.53</v>
      </c>
      <c r="J9" s="926">
        <v>14.469197188278498</v>
      </c>
      <c r="K9" s="262">
        <v>6.65</v>
      </c>
      <c r="L9" s="257">
        <v>14.765821286459</v>
      </c>
      <c r="M9" s="262">
        <v>4.51</v>
      </c>
      <c r="N9" s="257">
        <v>10.95</v>
      </c>
      <c r="O9" s="262">
        <v>3.81</v>
      </c>
      <c r="P9" s="257">
        <v>10.57</v>
      </c>
      <c r="Q9" s="262">
        <v>4.21</v>
      </c>
      <c r="R9" s="257">
        <v>10.879999999999999</v>
      </c>
      <c r="S9" s="262">
        <v>5.47</v>
      </c>
      <c r="T9" s="257">
        <v>12.83</v>
      </c>
      <c r="U9" s="262">
        <v>3.74</v>
      </c>
      <c r="V9" s="257">
        <v>10.73</v>
      </c>
      <c r="W9" s="262">
        <v>3.92</v>
      </c>
      <c r="X9" s="257">
        <v>9.863588302973929</v>
      </c>
      <c r="Y9" s="262">
        <v>7.12</v>
      </c>
      <c r="Z9" s="257">
        <v>14.53324889842828</v>
      </c>
      <c r="AA9" s="262">
        <v>9.79</v>
      </c>
      <c r="AB9" s="257">
        <v>17.61089101401347</v>
      </c>
      <c r="AC9" s="262">
        <v>7.45</v>
      </c>
      <c r="AD9" s="257">
        <v>14.522766940097721</v>
      </c>
    </row>
    <row r="10" spans="2:30" s="247" customFormat="1" ht="14.25" customHeight="1">
      <c r="B10" s="260">
        <v>2003</v>
      </c>
      <c r="C10" s="991">
        <v>7.8</v>
      </c>
      <c r="D10" s="1030">
        <v>15.187241982399614</v>
      </c>
      <c r="E10" s="251"/>
      <c r="F10" s="930" t="s">
        <v>22</v>
      </c>
      <c r="G10" s="1191"/>
      <c r="H10" s="1195"/>
      <c r="I10" s="256">
        <v>6.17</v>
      </c>
      <c r="J10" s="926">
        <v>14.015688948014802</v>
      </c>
      <c r="K10" s="262">
        <v>6.83</v>
      </c>
      <c r="L10" s="257">
        <v>14.8202099387918</v>
      </c>
      <c r="M10" s="262">
        <v>4.42</v>
      </c>
      <c r="N10" s="257">
        <v>11.51</v>
      </c>
      <c r="O10" s="262">
        <v>3.7900000000000005</v>
      </c>
      <c r="P10" s="257">
        <v>10.61</v>
      </c>
      <c r="Q10" s="262">
        <v>3.9800000000000004</v>
      </c>
      <c r="R10" s="257">
        <v>10.489999999999998</v>
      </c>
      <c r="S10" s="262">
        <v>5.45</v>
      </c>
      <c r="T10" s="257">
        <v>12.98</v>
      </c>
      <c r="U10" s="262">
        <v>3.88</v>
      </c>
      <c r="V10" s="257">
        <v>10.96</v>
      </c>
      <c r="W10" s="262">
        <v>3.63</v>
      </c>
      <c r="X10" s="257">
        <v>9.337585678256302</v>
      </c>
      <c r="Y10" s="262">
        <v>6.2</v>
      </c>
      <c r="Z10" s="257">
        <v>13.05477247628131</v>
      </c>
      <c r="AA10" s="262">
        <v>9.59</v>
      </c>
      <c r="AB10" s="257">
        <v>17.165638108396834</v>
      </c>
      <c r="AC10" s="262">
        <v>7.61</v>
      </c>
      <c r="AD10" s="257">
        <v>14.825163544595412</v>
      </c>
    </row>
    <row r="11" spans="2:30" s="247" customFormat="1" ht="14.25" customHeight="1">
      <c r="B11" s="260">
        <v>2004</v>
      </c>
      <c r="C11" s="991">
        <v>7.8</v>
      </c>
      <c r="D11" s="1030">
        <v>15.083708433412761</v>
      </c>
      <c r="E11" s="217"/>
      <c r="F11" s="930" t="s">
        <v>24</v>
      </c>
      <c r="G11" s="1191"/>
      <c r="H11" s="1195"/>
      <c r="I11" s="256">
        <v>5.96</v>
      </c>
      <c r="J11" s="926">
        <v>13.4982680044028</v>
      </c>
      <c r="K11" s="262">
        <v>6.91</v>
      </c>
      <c r="L11" s="257">
        <v>14.765367390695799</v>
      </c>
      <c r="M11" s="262">
        <v>4.3999999999999995</v>
      </c>
      <c r="N11" s="257">
        <v>10.979999999999999</v>
      </c>
      <c r="O11" s="262">
        <v>3.94</v>
      </c>
      <c r="P11" s="257">
        <v>10.41</v>
      </c>
      <c r="Q11" s="262">
        <v>3.94</v>
      </c>
      <c r="R11" s="257">
        <v>10.27</v>
      </c>
      <c r="S11" s="262">
        <v>5.45</v>
      </c>
      <c r="T11" s="257">
        <v>12.6</v>
      </c>
      <c r="U11" s="262">
        <v>4.1000000000000005</v>
      </c>
      <c r="V11" s="257">
        <v>11.3</v>
      </c>
      <c r="W11" s="262">
        <v>3.54</v>
      </c>
      <c r="X11" s="257">
        <v>9.26441447955046</v>
      </c>
      <c r="Y11" s="262">
        <v>5.52</v>
      </c>
      <c r="Z11" s="257">
        <v>12.484704170042555</v>
      </c>
      <c r="AA11" s="262">
        <v>9.75</v>
      </c>
      <c r="AB11" s="257">
        <v>17.112796615403397</v>
      </c>
      <c r="AC11" s="262">
        <v>8.02</v>
      </c>
      <c r="AD11" s="257">
        <v>15.334240514642886</v>
      </c>
    </row>
    <row r="12" spans="2:30" s="247" customFormat="1" ht="14.25" customHeight="1">
      <c r="B12" s="260">
        <v>2005</v>
      </c>
      <c r="C12" s="991">
        <v>7.03</v>
      </c>
      <c r="D12" s="1030">
        <v>14.55958334071972</v>
      </c>
      <c r="E12" s="217"/>
      <c r="F12" s="930" t="s">
        <v>32</v>
      </c>
      <c r="G12" s="1191"/>
      <c r="H12" s="1195"/>
      <c r="I12" s="256">
        <v>5.65</v>
      </c>
      <c r="J12" s="926">
        <v>13.577328245831499</v>
      </c>
      <c r="K12" s="262">
        <v>7.26</v>
      </c>
      <c r="L12" s="257">
        <v>15.284645272626602</v>
      </c>
      <c r="M12" s="262">
        <v>4.52</v>
      </c>
      <c r="N12" s="257">
        <v>11.64</v>
      </c>
      <c r="O12" s="262">
        <v>4.06</v>
      </c>
      <c r="P12" s="257">
        <v>11.39</v>
      </c>
      <c r="Q12" s="262">
        <v>3.9800000000000004</v>
      </c>
      <c r="R12" s="257">
        <v>11.09</v>
      </c>
      <c r="S12" s="262">
        <v>5.4399999999999995</v>
      </c>
      <c r="T12" s="257">
        <v>12.47</v>
      </c>
      <c r="U12" s="262">
        <v>4.21</v>
      </c>
      <c r="V12" s="257">
        <v>11.28</v>
      </c>
      <c r="W12" s="262">
        <v>3.52</v>
      </c>
      <c r="X12" s="257">
        <v>9.38</v>
      </c>
      <c r="Y12" s="262">
        <v>5.15</v>
      </c>
      <c r="Z12" s="257">
        <v>11.929918251585617</v>
      </c>
      <c r="AA12" s="262">
        <v>9.61</v>
      </c>
      <c r="AB12" s="257">
        <v>17.087167989032917</v>
      </c>
      <c r="AC12" s="262">
        <v>8.29</v>
      </c>
      <c r="AD12" s="257">
        <v>16.168459151714835</v>
      </c>
    </row>
    <row r="13" spans="2:30" s="247" customFormat="1" ht="14.25" customHeight="1">
      <c r="B13" s="260">
        <v>2006</v>
      </c>
      <c r="C13" s="991">
        <v>6.31</v>
      </c>
      <c r="D13" s="1030">
        <v>12.894202065850118</v>
      </c>
      <c r="E13" s="217"/>
      <c r="F13" s="931" t="s">
        <v>33</v>
      </c>
      <c r="G13" s="1191"/>
      <c r="H13" s="1195"/>
      <c r="I13" s="256">
        <v>5.58</v>
      </c>
      <c r="J13" s="926">
        <v>13.274122231518302</v>
      </c>
      <c r="K13" s="262">
        <v>7.19</v>
      </c>
      <c r="L13" s="257">
        <v>15.2253207429404</v>
      </c>
      <c r="M13" s="262">
        <v>4.47</v>
      </c>
      <c r="N13" s="257">
        <v>10.84</v>
      </c>
      <c r="O13" s="262">
        <v>4.04</v>
      </c>
      <c r="P13" s="257">
        <v>11.15</v>
      </c>
      <c r="Q13" s="262">
        <v>4.07</v>
      </c>
      <c r="R13" s="257">
        <v>10.76</v>
      </c>
      <c r="S13" s="262">
        <v>5.41</v>
      </c>
      <c r="T13" s="257">
        <v>13.04</v>
      </c>
      <c r="U13" s="262">
        <v>4.49</v>
      </c>
      <c r="V13" s="257">
        <v>11.7</v>
      </c>
      <c r="W13" s="262">
        <v>3.5000000000000004</v>
      </c>
      <c r="X13" s="257">
        <v>9.225414198673636</v>
      </c>
      <c r="Y13" s="262">
        <v>5.08</v>
      </c>
      <c r="Z13" s="257">
        <v>11.59093636922055</v>
      </c>
      <c r="AA13" s="262">
        <v>9.96</v>
      </c>
      <c r="AB13" s="257">
        <v>17.28982639032596</v>
      </c>
      <c r="AC13" s="262">
        <v>8.54</v>
      </c>
      <c r="AD13" s="257">
        <v>16.423827228637954</v>
      </c>
    </row>
    <row r="14" spans="2:30" s="247" customFormat="1" ht="14.25" customHeight="1">
      <c r="B14" s="263">
        <v>2007</v>
      </c>
      <c r="C14" s="991">
        <v>8.11</v>
      </c>
      <c r="D14" s="1030">
        <v>15.382188664290995</v>
      </c>
      <c r="E14" s="217"/>
      <c r="F14" s="930" t="s">
        <v>37</v>
      </c>
      <c r="G14" s="1191"/>
      <c r="H14" s="1195"/>
      <c r="I14" s="256">
        <v>5.52</v>
      </c>
      <c r="J14" s="926">
        <v>12.691329786599</v>
      </c>
      <c r="K14" s="262">
        <v>7.18</v>
      </c>
      <c r="L14" s="257">
        <v>15.3359649299733</v>
      </c>
      <c r="M14" s="262">
        <v>4.41</v>
      </c>
      <c r="N14" s="257">
        <v>11.23</v>
      </c>
      <c r="O14" s="262">
        <v>4.26</v>
      </c>
      <c r="P14" s="257">
        <v>11.34</v>
      </c>
      <c r="Q14" s="262">
        <v>4.07</v>
      </c>
      <c r="R14" s="257">
        <v>11.17</v>
      </c>
      <c r="S14" s="262">
        <v>5.319999999999999</v>
      </c>
      <c r="T14" s="257">
        <v>12.29</v>
      </c>
      <c r="U14" s="262">
        <v>4.61</v>
      </c>
      <c r="V14" s="257">
        <v>11.79</v>
      </c>
      <c r="W14" s="262">
        <v>3.47</v>
      </c>
      <c r="X14" s="257">
        <v>9.18129902170215</v>
      </c>
      <c r="Y14" s="262">
        <v>4.89</v>
      </c>
      <c r="Z14" s="257">
        <v>11.491939212869038</v>
      </c>
      <c r="AA14" s="262">
        <v>9.92</v>
      </c>
      <c r="AB14" s="257">
        <v>17.372618317195048</v>
      </c>
      <c r="AC14" s="262">
        <v>8.89</v>
      </c>
      <c r="AD14" s="257">
        <v>16.844062758273544</v>
      </c>
    </row>
    <row r="15" spans="2:30" s="247" customFormat="1" ht="15.75">
      <c r="B15" s="260">
        <v>2008</v>
      </c>
      <c r="C15" s="991">
        <v>9.75</v>
      </c>
      <c r="D15" s="1030">
        <v>17.199659370653</v>
      </c>
      <c r="F15" s="930" t="s">
        <v>38</v>
      </c>
      <c r="G15" s="1191"/>
      <c r="H15" s="1195"/>
      <c r="I15" s="256">
        <v>5.46</v>
      </c>
      <c r="J15" s="926">
        <v>13.051904960537</v>
      </c>
      <c r="K15" s="262">
        <v>7.09</v>
      </c>
      <c r="L15" s="257">
        <v>15.406796061606002</v>
      </c>
      <c r="M15" s="262">
        <v>4.72</v>
      </c>
      <c r="N15" s="257">
        <v>11.61</v>
      </c>
      <c r="O15" s="262">
        <v>4.33</v>
      </c>
      <c r="P15" s="257">
        <v>11.14</v>
      </c>
      <c r="Q15" s="262">
        <v>4.02</v>
      </c>
      <c r="R15" s="257">
        <v>11</v>
      </c>
      <c r="S15" s="262">
        <v>5.42</v>
      </c>
      <c r="T15" s="257">
        <v>12.45</v>
      </c>
      <c r="U15" s="262">
        <v>4.72</v>
      </c>
      <c r="V15" s="257">
        <v>11.95</v>
      </c>
      <c r="W15" s="262">
        <v>3.45</v>
      </c>
      <c r="X15" s="257">
        <v>9.191372440728959</v>
      </c>
      <c r="Y15" s="262">
        <v>4.41</v>
      </c>
      <c r="Z15" s="257">
        <v>11.088079537149579</v>
      </c>
      <c r="AA15" s="262">
        <v>10.02</v>
      </c>
      <c r="AB15" s="257">
        <v>17.087590570913715</v>
      </c>
      <c r="AC15" s="262">
        <v>8.59</v>
      </c>
      <c r="AD15" s="257">
        <v>16.790691400748628</v>
      </c>
    </row>
    <row r="16" spans="2:30" s="177" customFormat="1" ht="15.75" customHeight="1">
      <c r="B16" s="260">
        <v>2009</v>
      </c>
      <c r="C16" s="991">
        <v>6.36</v>
      </c>
      <c r="D16" s="1030">
        <v>13.00375002506504</v>
      </c>
      <c r="F16" s="930" t="s">
        <v>39</v>
      </c>
      <c r="G16" s="1191"/>
      <c r="H16" s="1195"/>
      <c r="I16" s="256">
        <v>5.35</v>
      </c>
      <c r="J16" s="926">
        <v>12.8681634540761</v>
      </c>
      <c r="K16" s="262">
        <v>7.01</v>
      </c>
      <c r="L16" s="257">
        <v>15.520919892701901</v>
      </c>
      <c r="M16" s="262">
        <v>4.92</v>
      </c>
      <c r="N16" s="257">
        <v>12.15</v>
      </c>
      <c r="O16" s="262">
        <v>4.36</v>
      </c>
      <c r="P16" s="257">
        <v>10.97</v>
      </c>
      <c r="Q16" s="262">
        <v>4.03</v>
      </c>
      <c r="R16" s="257">
        <v>10.97</v>
      </c>
      <c r="S16" s="262">
        <v>5.3100000000000005</v>
      </c>
      <c r="T16" s="257">
        <v>12.04</v>
      </c>
      <c r="U16" s="262">
        <v>5.08</v>
      </c>
      <c r="V16" s="257">
        <v>11.93</v>
      </c>
      <c r="W16" s="262">
        <v>3.44</v>
      </c>
      <c r="X16" s="257">
        <v>8.784103468920113</v>
      </c>
      <c r="Y16" s="262">
        <v>4.4</v>
      </c>
      <c r="Z16" s="257">
        <v>10.29746818712833</v>
      </c>
      <c r="AA16" s="262">
        <v>10.13</v>
      </c>
      <c r="AB16" s="257">
        <v>17.81714433745357</v>
      </c>
      <c r="AC16" s="262">
        <v>8.67</v>
      </c>
      <c r="AD16" s="257">
        <v>16.819499537173307</v>
      </c>
    </row>
    <row r="17" spans="2:30" s="177" customFormat="1" ht="15.75" customHeight="1" thickBot="1">
      <c r="B17" s="260">
        <v>2010</v>
      </c>
      <c r="C17" s="991">
        <v>3.6620000000000004</v>
      </c>
      <c r="D17" s="1030">
        <v>9.38190781012988</v>
      </c>
      <c r="F17" s="932" t="s">
        <v>40</v>
      </c>
      <c r="G17" s="1192"/>
      <c r="H17" s="1196"/>
      <c r="I17" s="693">
        <v>5.282588232</v>
      </c>
      <c r="J17" s="927">
        <v>11.6630547157321</v>
      </c>
      <c r="K17" s="264">
        <v>6.92</v>
      </c>
      <c r="L17" s="265">
        <v>14.448602454011999</v>
      </c>
      <c r="M17" s="266">
        <v>5.24</v>
      </c>
      <c r="N17" s="265">
        <v>12.33</v>
      </c>
      <c r="O17" s="266">
        <v>4.34</v>
      </c>
      <c r="P17" s="265">
        <v>10.549999999999999</v>
      </c>
      <c r="Q17" s="266">
        <v>4.06</v>
      </c>
      <c r="R17" s="265">
        <v>9.959999999999999</v>
      </c>
      <c r="S17" s="266">
        <v>5.220000000000001</v>
      </c>
      <c r="T17" s="265">
        <v>11.64</v>
      </c>
      <c r="U17" s="266">
        <v>5.12</v>
      </c>
      <c r="V17" s="265">
        <v>11.98</v>
      </c>
      <c r="W17" s="266">
        <v>3.5000000000000004</v>
      </c>
      <c r="X17" s="265">
        <v>8.690209324864496</v>
      </c>
      <c r="Y17" s="266">
        <v>4.12</v>
      </c>
      <c r="Z17" s="265">
        <v>9.917597589238202</v>
      </c>
      <c r="AA17" s="267">
        <v>10.12</v>
      </c>
      <c r="AB17" s="265">
        <v>17.719593822554202</v>
      </c>
      <c r="AC17" s="267">
        <v>8.98</v>
      </c>
      <c r="AD17" s="265">
        <v>16.609522084873273</v>
      </c>
    </row>
    <row r="18" spans="2:19" s="177" customFormat="1" ht="15.75">
      <c r="B18" s="260">
        <v>2011</v>
      </c>
      <c r="C18" s="991">
        <v>4.2</v>
      </c>
      <c r="D18" s="1030">
        <v>11.21</v>
      </c>
      <c r="H18" s="1041"/>
      <c r="I18" s="268"/>
      <c r="J18" s="268"/>
      <c r="K18" s="268"/>
      <c r="L18" s="268"/>
      <c r="M18" s="268"/>
      <c r="N18" s="268"/>
      <c r="O18" s="268"/>
      <c r="P18" s="268"/>
      <c r="S18" s="217"/>
    </row>
    <row r="19" spans="2:26" s="177" customFormat="1" ht="15.75">
      <c r="B19" s="260">
        <v>2012</v>
      </c>
      <c r="C19" s="991">
        <v>5.35</v>
      </c>
      <c r="D19" s="1030">
        <v>12.59</v>
      </c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 spans="2:19" s="177" customFormat="1" ht="15.75">
      <c r="B20" s="260">
        <v>2013</v>
      </c>
      <c r="C20" s="991">
        <v>4.2780000000000005</v>
      </c>
      <c r="D20" s="1030">
        <v>10.985000000000001</v>
      </c>
      <c r="S20" s="217"/>
    </row>
    <row r="21" spans="2:19" s="177" customFormat="1" ht="15.75">
      <c r="B21" s="260">
        <v>2014</v>
      </c>
      <c r="C21" s="991">
        <v>4.07</v>
      </c>
      <c r="D21" s="1030">
        <v>10.87</v>
      </c>
      <c r="K21" s="269"/>
      <c r="L21" s="269"/>
      <c r="M21" s="269"/>
      <c r="N21" s="269"/>
      <c r="O21" s="269"/>
      <c r="S21" s="217"/>
    </row>
    <row r="22" spans="2:19" s="177" customFormat="1" ht="15.75">
      <c r="B22" s="260">
        <v>2015</v>
      </c>
      <c r="C22" s="991">
        <v>4.58</v>
      </c>
      <c r="D22" s="1030">
        <v>11.45</v>
      </c>
      <c r="S22" s="217"/>
    </row>
    <row r="23" spans="2:19" s="177" customFormat="1" ht="15.75">
      <c r="B23" s="260">
        <v>2016</v>
      </c>
      <c r="C23" s="991">
        <v>6.781666666666666</v>
      </c>
      <c r="D23" s="1030">
        <v>14.645484606987582</v>
      </c>
      <c r="S23" s="217"/>
    </row>
    <row r="24" spans="2:19" s="177" customFormat="1" ht="16.5" thickBot="1">
      <c r="B24" s="225">
        <v>2017</v>
      </c>
      <c r="C24" s="1034">
        <v>5.98938929661226</v>
      </c>
      <c r="D24" s="1034">
        <v>13.685719463605416</v>
      </c>
      <c r="S24" s="217"/>
    </row>
    <row r="25" s="177" customFormat="1" ht="15.75">
      <c r="S25" s="217"/>
    </row>
    <row r="26" s="177" customFormat="1" ht="15.75">
      <c r="S26" s="217"/>
    </row>
    <row r="27" s="177" customFormat="1" ht="15.75">
      <c r="S27" s="217"/>
    </row>
    <row r="28" s="177" customFormat="1" ht="15.75">
      <c r="S28" s="217"/>
    </row>
    <row r="29" s="177" customFormat="1" ht="15.75">
      <c r="S29" s="217"/>
    </row>
    <row r="30" spans="5:19" ht="15.75">
      <c r="E30" s="214"/>
      <c r="F30" s="214"/>
      <c r="G30" s="214"/>
      <c r="H30" s="214"/>
      <c r="I30" s="214"/>
      <c r="J30" s="214"/>
      <c r="K30" s="214"/>
      <c r="L30" s="214"/>
      <c r="M30" s="177"/>
      <c r="N30" s="177"/>
      <c r="O30" s="177"/>
      <c r="P30" s="214"/>
      <c r="Q30" s="214"/>
      <c r="R30" s="214"/>
      <c r="S30" s="216"/>
    </row>
    <row r="31" spans="13:15" ht="15.75">
      <c r="M31" s="177"/>
      <c r="N31" s="177"/>
      <c r="O31" s="177"/>
    </row>
    <row r="32" spans="2:18" ht="15.75">
      <c r="B32" s="1461"/>
      <c r="C32" s="1461"/>
      <c r="D32" s="1461"/>
      <c r="E32" s="1461"/>
      <c r="F32" s="1461"/>
      <c r="G32" s="270"/>
      <c r="H32" s="270"/>
      <c r="I32" s="270"/>
      <c r="J32" s="270"/>
      <c r="K32" s="270"/>
      <c r="L32" s="270"/>
      <c r="M32" s="177"/>
      <c r="N32" s="177"/>
      <c r="O32" s="177"/>
      <c r="P32" s="270"/>
      <c r="Q32" s="270"/>
      <c r="R32" s="270"/>
    </row>
    <row r="33" spans="13:15" ht="15.75">
      <c r="M33" s="177"/>
      <c r="N33" s="177"/>
      <c r="O33" s="177"/>
    </row>
  </sheetData>
  <sheetProtection/>
  <mergeCells count="7">
    <mergeCell ref="B2:V2"/>
    <mergeCell ref="F4:F5"/>
    <mergeCell ref="B32:F32"/>
    <mergeCell ref="M4:N4"/>
    <mergeCell ref="K4:L4"/>
    <mergeCell ref="I4:J4"/>
    <mergeCell ref="G4:H4"/>
  </mergeCells>
  <hyperlinks>
    <hyperlink ref="B1" location="'Indice '!A2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I29"/>
  <sheetViews>
    <sheetView zoomScale="85" zoomScaleNormal="85" zoomScalePageLayoutView="0" workbookViewId="0" topLeftCell="A1">
      <pane ySplit="2" topLeftCell="A6" activePane="bottomLeft" state="frozen"/>
      <selection pane="topLeft" activeCell="D32" sqref="D32"/>
      <selection pane="bottomLeft" activeCell="C18" sqref="C18"/>
    </sheetView>
  </sheetViews>
  <sheetFormatPr defaultColWidth="11.421875" defaultRowHeight="12.75"/>
  <cols>
    <col min="1" max="1" width="8.8515625" style="214" customWidth="1"/>
    <col min="2" max="2" width="22.8515625" style="214" customWidth="1"/>
    <col min="3" max="3" width="19.57421875" style="214" customWidth="1"/>
    <col min="4" max="4" width="13.7109375" style="214" customWidth="1"/>
    <col min="5" max="5" width="13.8515625" style="214" customWidth="1"/>
    <col min="6" max="6" width="28.57421875" style="214" customWidth="1"/>
    <col min="7" max="7" width="23.28125" style="216" customWidth="1"/>
    <col min="8" max="8" width="14.00390625" style="216" customWidth="1"/>
    <col min="9" max="16384" width="11.421875" style="214" customWidth="1"/>
  </cols>
  <sheetData>
    <row r="1" spans="2:6" ht="15.75">
      <c r="B1" s="5" t="s">
        <v>554</v>
      </c>
      <c r="C1" s="215"/>
      <c r="D1" s="215"/>
      <c r="E1" s="215"/>
      <c r="F1" s="215"/>
    </row>
    <row r="2" spans="2:9" s="177" customFormat="1" ht="15.75">
      <c r="B2" s="1464" t="s">
        <v>564</v>
      </c>
      <c r="C2" s="1465"/>
      <c r="D2" s="1465"/>
      <c r="E2" s="1465"/>
      <c r="F2" s="1465"/>
      <c r="G2" s="1465"/>
      <c r="H2" s="1465"/>
      <c r="I2" s="217"/>
    </row>
    <row r="3" spans="1:8" s="177" customFormat="1" ht="16.5" thickBot="1">
      <c r="A3" s="218"/>
      <c r="G3" s="217"/>
      <c r="H3" s="217"/>
    </row>
    <row r="4" spans="1:8" s="177" customFormat="1" ht="30" customHeight="1" thickBot="1">
      <c r="A4" s="218"/>
      <c r="B4" s="1468" t="s">
        <v>156</v>
      </c>
      <c r="C4" s="1472" t="s">
        <v>839</v>
      </c>
      <c r="D4" s="1474" t="s">
        <v>35</v>
      </c>
      <c r="F4" s="1468" t="s">
        <v>156</v>
      </c>
      <c r="G4" s="1045" t="s">
        <v>27</v>
      </c>
      <c r="H4" s="1046" t="s">
        <v>35</v>
      </c>
    </row>
    <row r="5" spans="1:8" s="177" customFormat="1" ht="15" customHeight="1" thickBot="1">
      <c r="A5" s="218"/>
      <c r="B5" s="1469"/>
      <c r="C5" s="1473"/>
      <c r="D5" s="1475"/>
      <c r="F5" s="1476"/>
      <c r="G5" s="1043">
        <v>43191</v>
      </c>
      <c r="H5" s="1044" t="s">
        <v>11</v>
      </c>
    </row>
    <row r="6" spans="1:9" s="177" customFormat="1" ht="16.5" thickBot="1">
      <c r="A6" s="218"/>
      <c r="B6" s="219">
        <v>2006</v>
      </c>
      <c r="C6" s="220">
        <v>98438.08780000001</v>
      </c>
      <c r="D6" s="221" t="s">
        <v>402</v>
      </c>
      <c r="F6" s="222" t="s">
        <v>277</v>
      </c>
      <c r="G6" s="1042">
        <v>438043.30357</v>
      </c>
      <c r="H6" s="1281">
        <v>5.659946667197713</v>
      </c>
      <c r="I6" s="1047"/>
    </row>
    <row r="7" spans="1:8" s="177" customFormat="1" ht="15.75">
      <c r="A7" s="218"/>
      <c r="B7" s="219">
        <v>2007</v>
      </c>
      <c r="C7" s="220">
        <v>125062.44695</v>
      </c>
      <c r="D7" s="223">
        <v>27.0468065207581</v>
      </c>
      <c r="F7" s="936" t="s">
        <v>8</v>
      </c>
      <c r="G7" s="1040">
        <v>241488.96297999995</v>
      </c>
      <c r="H7" s="1278">
        <v>32.86592234196626</v>
      </c>
    </row>
    <row r="8" spans="1:8" s="177" customFormat="1" ht="15.75">
      <c r="A8" s="218"/>
      <c r="B8" s="219">
        <v>2008</v>
      </c>
      <c r="C8" s="220">
        <v>147173.54895000003</v>
      </c>
      <c r="D8" s="221">
        <v>17.680049078873417</v>
      </c>
      <c r="F8" s="937" t="s">
        <v>9</v>
      </c>
      <c r="G8" s="220">
        <v>126598.9766</v>
      </c>
      <c r="H8" s="1279">
        <v>15.682997514457519</v>
      </c>
    </row>
    <row r="9" spans="1:8" s="177" customFormat="1" ht="15.75">
      <c r="A9" s="218"/>
      <c r="B9" s="219">
        <v>2009</v>
      </c>
      <c r="C9" s="220">
        <v>150574.10543999996</v>
      </c>
      <c r="D9" s="221">
        <v>2.310575857048347</v>
      </c>
      <c r="F9" s="937" t="s">
        <v>513</v>
      </c>
      <c r="G9" s="220">
        <v>57691.063819999996</v>
      </c>
      <c r="H9" s="1279">
        <v>38.966537841460806</v>
      </c>
    </row>
    <row r="10" spans="1:8" s="177" customFormat="1" ht="16.5" thickBot="1">
      <c r="A10" s="218"/>
      <c r="B10" s="219">
        <v>2010</v>
      </c>
      <c r="C10" s="220">
        <v>175904.40600000002</v>
      </c>
      <c r="D10" s="221">
        <v>16.8224811869087</v>
      </c>
      <c r="F10" s="938" t="s">
        <v>566</v>
      </c>
      <c r="G10" s="220">
        <v>12264.30017</v>
      </c>
      <c r="H10" s="1280">
        <v>5.27691289277421</v>
      </c>
    </row>
    <row r="11" spans="1:7" s="177" customFormat="1" ht="15.75">
      <c r="A11" s="218"/>
      <c r="B11" s="219">
        <v>2011</v>
      </c>
      <c r="C11" s="220">
        <v>215305.1938899999</v>
      </c>
      <c r="D11" s="221">
        <v>22.398977254725438</v>
      </c>
      <c r="F11" s="218" t="s">
        <v>394</v>
      </c>
      <c r="G11" s="1041"/>
    </row>
    <row r="12" spans="1:6" s="177" customFormat="1" ht="15.75">
      <c r="A12" s="218"/>
      <c r="B12" s="219">
        <v>2012</v>
      </c>
      <c r="C12" s="220">
        <v>248092.86263</v>
      </c>
      <c r="D12" s="221">
        <v>15.228461584048647</v>
      </c>
      <c r="F12" s="218"/>
    </row>
    <row r="13" spans="1:6" s="177" customFormat="1" ht="15.75">
      <c r="A13" s="218"/>
      <c r="B13" s="219">
        <v>2013</v>
      </c>
      <c r="C13" s="220">
        <v>281782.85988999996</v>
      </c>
      <c r="D13" s="221">
        <v>13.579591489596554</v>
      </c>
      <c r="F13" s="218"/>
    </row>
    <row r="14" spans="1:6" s="177" customFormat="1" ht="15.75">
      <c r="A14" s="218"/>
      <c r="B14" s="219">
        <v>2014</v>
      </c>
      <c r="C14" s="220">
        <v>324750.61949000007</v>
      </c>
      <c r="D14" s="221">
        <v>15.248535562728517</v>
      </c>
      <c r="F14" s="218"/>
    </row>
    <row r="15" spans="1:6" s="177" customFormat="1" ht="15.75">
      <c r="A15" s="224"/>
      <c r="B15" s="219">
        <v>2015</v>
      </c>
      <c r="C15" s="220">
        <v>377112.90725000005</v>
      </c>
      <c r="D15" s="221">
        <f>100*(C15/C14-1)</f>
        <v>16.12384538087459</v>
      </c>
      <c r="F15" s="218"/>
    </row>
    <row r="16" spans="1:6" s="177" customFormat="1" ht="15.75">
      <c r="A16" s="218"/>
      <c r="B16" s="260">
        <v>2016</v>
      </c>
      <c r="C16" s="1036">
        <v>406748</v>
      </c>
      <c r="D16" s="1038">
        <f>100*(C16/C15-1)</f>
        <v>7.85841380134833</v>
      </c>
      <c r="F16" s="218"/>
    </row>
    <row r="17" spans="1:6" s="177" customFormat="1" ht="16.5" thickBot="1">
      <c r="A17" s="218"/>
      <c r="B17" s="1039">
        <v>2017</v>
      </c>
      <c r="C17" s="1037">
        <v>432023.63878</v>
      </c>
      <c r="D17" s="1038">
        <f>100*(C17/C16-1)</f>
        <v>6.214078195836237</v>
      </c>
      <c r="E17" s="978"/>
      <c r="F17" s="218"/>
    </row>
    <row r="18" spans="1:6" s="177" customFormat="1" ht="15.75">
      <c r="A18" s="218"/>
      <c r="B18" s="1035" t="s">
        <v>394</v>
      </c>
      <c r="C18" s="1041"/>
      <c r="D18" s="1272"/>
      <c r="F18" s="218"/>
    </row>
    <row r="19" spans="1:8" s="177" customFormat="1" ht="15.75">
      <c r="A19" s="218"/>
      <c r="G19" s="217"/>
      <c r="H19" s="217"/>
    </row>
    <row r="20" spans="2:8" ht="18.75">
      <c r="B20" s="1428" t="s">
        <v>565</v>
      </c>
      <c r="C20" s="1462"/>
      <c r="D20" s="1462"/>
      <c r="E20" s="1462"/>
      <c r="F20" s="228"/>
      <c r="G20" s="229"/>
      <c r="H20" s="16"/>
    </row>
    <row r="21" spans="2:5" ht="19.5" thickBot="1">
      <c r="B21" s="230"/>
      <c r="C21" s="183"/>
      <c r="D21" s="184"/>
      <c r="E21" s="20"/>
    </row>
    <row r="22" spans="2:5" ht="18" customHeight="1" thickBot="1">
      <c r="B22" s="1470">
        <v>43259</v>
      </c>
      <c r="C22" s="231" t="s">
        <v>27</v>
      </c>
      <c r="D22" s="1466" t="s">
        <v>51</v>
      </c>
      <c r="E22" s="1467"/>
    </row>
    <row r="23" spans="2:5" ht="21" customHeight="1" thickBot="1">
      <c r="B23" s="1471"/>
      <c r="C23" s="232"/>
      <c r="D23" s="233" t="s">
        <v>106</v>
      </c>
      <c r="E23" s="234" t="s">
        <v>11</v>
      </c>
    </row>
    <row r="24" spans="2:5" ht="32.25" thickBot="1">
      <c r="B24" s="235" t="s">
        <v>220</v>
      </c>
      <c r="C24" s="243">
        <v>194158.5325</v>
      </c>
      <c r="D24" s="236">
        <v>8.420937011565854</v>
      </c>
      <c r="E24" s="237">
        <v>10.130007357620418</v>
      </c>
    </row>
    <row r="25" spans="2:5" ht="6" customHeight="1">
      <c r="B25" s="238"/>
      <c r="C25" s="239"/>
      <c r="D25" s="240"/>
      <c r="E25" s="241"/>
    </row>
    <row r="26" spans="2:5" ht="48" thickBot="1">
      <c r="B26" s="242" t="s">
        <v>537</v>
      </c>
      <c r="C26" s="243">
        <v>392140.97454376204</v>
      </c>
      <c r="D26" s="244">
        <v>1.9361284014676405</v>
      </c>
      <c r="E26" s="245">
        <v>5.637248909930537</v>
      </c>
    </row>
    <row r="27" spans="2:5" ht="15.75">
      <c r="B27" s="246" t="s">
        <v>561</v>
      </c>
      <c r="C27" s="183"/>
      <c r="D27" s="184"/>
      <c r="E27" s="20"/>
    </row>
    <row r="28" spans="2:7" ht="15.75">
      <c r="B28" s="1463" t="s">
        <v>137</v>
      </c>
      <c r="C28" s="1463"/>
      <c r="D28" s="1463"/>
      <c r="E28" s="1463"/>
      <c r="F28" s="1463"/>
      <c r="G28" s="1463"/>
    </row>
    <row r="29" spans="7:8" ht="15.75">
      <c r="G29" s="214"/>
      <c r="H29" s="214"/>
    </row>
  </sheetData>
  <sheetProtection/>
  <mergeCells count="9">
    <mergeCell ref="B20:E20"/>
    <mergeCell ref="B28:G28"/>
    <mergeCell ref="B2:H2"/>
    <mergeCell ref="D22:E22"/>
    <mergeCell ref="B4:B5"/>
    <mergeCell ref="B22:B23"/>
    <mergeCell ref="C4:C5"/>
    <mergeCell ref="D4:D5"/>
    <mergeCell ref="F4:F5"/>
  </mergeCells>
  <hyperlinks>
    <hyperlink ref="B28" location="'Cartera Sistema Financiero '!A9" display="ARRIBA "/>
    <hyperlink ref="B28:G28" location="'Cartera Sistema Financiero '!A3" display="ARRIBA "/>
    <hyperlink ref="B1" location="'Indice '!A1" display="'Indice '!A1"/>
  </hyperlinks>
  <printOptions/>
  <pageMargins left="0.75" right="0.75" top="1" bottom="1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1:Q36"/>
  <sheetViews>
    <sheetView tabSelected="1" zoomScalePageLayoutView="0" workbookViewId="0" topLeftCell="A13">
      <selection activeCell="B28" sqref="B28:C28"/>
    </sheetView>
  </sheetViews>
  <sheetFormatPr defaultColWidth="11.421875" defaultRowHeight="12.75"/>
  <cols>
    <col min="1" max="1" width="4.28125" style="7" customWidth="1"/>
    <col min="2" max="2" width="31.57421875" style="7" customWidth="1"/>
    <col min="3" max="3" width="15.421875" style="7" customWidth="1"/>
    <col min="4" max="4" width="15.7109375" style="7" customWidth="1"/>
    <col min="5" max="5" width="14.7109375" style="7" customWidth="1"/>
    <col min="6" max="6" width="17.7109375" style="7" customWidth="1"/>
    <col min="7" max="7" width="18.28125" style="175" customWidth="1"/>
    <col min="8" max="8" width="11.7109375" style="175" customWidth="1"/>
    <col min="9" max="16" width="11.7109375" style="7" customWidth="1"/>
    <col min="17" max="16384" width="11.421875" style="7" customWidth="1"/>
  </cols>
  <sheetData>
    <row r="1" spans="2:6" ht="12.75">
      <c r="B1" s="5" t="s">
        <v>583</v>
      </c>
      <c r="C1" s="174"/>
      <c r="D1" s="174"/>
      <c r="E1" s="174"/>
      <c r="F1" s="174"/>
    </row>
    <row r="2" spans="2:6" s="176" customFormat="1" ht="15.75">
      <c r="B2" s="1464" t="s">
        <v>567</v>
      </c>
      <c r="C2" s="1464"/>
      <c r="D2" s="1464"/>
      <c r="E2" s="1464"/>
      <c r="F2" s="1464"/>
    </row>
    <row r="3" spans="2:6" s="177" customFormat="1" ht="18" customHeight="1">
      <c r="B3" s="1464" t="s">
        <v>568</v>
      </c>
      <c r="C3" s="1355"/>
      <c r="D3" s="1355"/>
      <c r="E3" s="1355"/>
      <c r="F3" s="1355"/>
    </row>
    <row r="4" spans="2:6" s="177" customFormat="1" ht="11.25" customHeight="1">
      <c r="B4" s="178"/>
      <c r="C4" s="175"/>
      <c r="D4" s="175"/>
      <c r="E4" s="175"/>
      <c r="F4" s="175"/>
    </row>
    <row r="5" spans="2:6" s="177" customFormat="1" ht="15.75">
      <c r="B5" s="44" t="s">
        <v>324</v>
      </c>
      <c r="C5" s="98" t="s">
        <v>897</v>
      </c>
      <c r="D5" s="179"/>
      <c r="E5" s="175"/>
      <c r="F5" s="175"/>
    </row>
    <row r="6" spans="2:6" s="177" customFormat="1" ht="15.75">
      <c r="B6" s="44" t="s">
        <v>324</v>
      </c>
      <c r="C6" s="97" t="s">
        <v>330</v>
      </c>
      <c r="D6" s="179"/>
      <c r="E6" s="175"/>
      <c r="F6" s="175"/>
    </row>
    <row r="7" spans="2:6" s="177" customFormat="1" ht="15.75">
      <c r="B7" s="178"/>
      <c r="C7" s="175"/>
      <c r="D7" s="175"/>
      <c r="E7" s="175"/>
      <c r="F7" s="175"/>
    </row>
    <row r="8" spans="2:8" s="20" customFormat="1" ht="17.25">
      <c r="B8" s="180" t="s">
        <v>896</v>
      </c>
      <c r="C8" s="181"/>
      <c r="D8" s="181"/>
      <c r="E8" s="181"/>
      <c r="F8" s="182"/>
      <c r="G8" s="49"/>
      <c r="H8" s="49"/>
    </row>
    <row r="9" spans="2:8" s="20" customFormat="1" ht="15.75" thickBot="1">
      <c r="B9" s="17"/>
      <c r="C9" s="183"/>
      <c r="D9" s="184"/>
      <c r="G9" s="49"/>
      <c r="H9" s="49"/>
    </row>
    <row r="10" spans="2:17" s="20" customFormat="1" ht="15.75" thickBot="1">
      <c r="B10" s="185"/>
      <c r="C10" s="186">
        <v>2004</v>
      </c>
      <c r="D10" s="186">
        <v>2005</v>
      </c>
      <c r="E10" s="187">
        <v>2006</v>
      </c>
      <c r="F10" s="187">
        <v>2007</v>
      </c>
      <c r="G10" s="187">
        <v>2008</v>
      </c>
      <c r="H10" s="188">
        <v>2009</v>
      </c>
      <c r="I10" s="188">
        <v>2010</v>
      </c>
      <c r="J10" s="188">
        <v>2011</v>
      </c>
      <c r="K10" s="188">
        <v>2012</v>
      </c>
      <c r="L10" s="188">
        <v>2013</v>
      </c>
      <c r="M10" s="188">
        <v>2014</v>
      </c>
      <c r="N10" s="188">
        <v>2015</v>
      </c>
      <c r="O10" s="188">
        <v>2016</v>
      </c>
      <c r="P10" s="188" t="s">
        <v>775</v>
      </c>
      <c r="Q10" s="188">
        <v>2018</v>
      </c>
    </row>
    <row r="11" spans="2:17" s="20" customFormat="1" ht="15">
      <c r="B11" s="189" t="s">
        <v>332</v>
      </c>
      <c r="C11" s="190">
        <v>-1.026080586675865</v>
      </c>
      <c r="D11" s="190">
        <v>-0.21595573259744866</v>
      </c>
      <c r="E11" s="191">
        <v>-0.8338396647801576</v>
      </c>
      <c r="F11" s="191">
        <v>-1.0025852841315472</v>
      </c>
      <c r="G11" s="191">
        <v>0.03892882210912471</v>
      </c>
      <c r="H11" s="192">
        <v>-2.3843659673344413</v>
      </c>
      <c r="I11" s="190">
        <v>-3.1097697224206198</v>
      </c>
      <c r="J11" s="193">
        <v>-1.8258350102777383</v>
      </c>
      <c r="K11" s="193">
        <v>0.5025994300955846</v>
      </c>
      <c r="L11" s="193">
        <v>-0.963970372884203</v>
      </c>
      <c r="M11" s="193">
        <v>-1.7541495981561641</v>
      </c>
      <c r="N11" s="193">
        <v>-3.3669588364154013</v>
      </c>
      <c r="O11" s="193">
        <v>-2.398712284692957</v>
      </c>
      <c r="P11" s="193">
        <v>-2.5</v>
      </c>
      <c r="Q11" s="193">
        <v>-2.6</v>
      </c>
    </row>
    <row r="12" spans="2:17" s="20" customFormat="1" ht="15">
      <c r="B12" s="194" t="s">
        <v>52</v>
      </c>
      <c r="C12" s="195">
        <v>-4.4557889378300715</v>
      </c>
      <c r="D12" s="195">
        <v>-3.9715015630886232</v>
      </c>
      <c r="E12" s="196">
        <v>-3.4042175050124905</v>
      </c>
      <c r="F12" s="196">
        <v>-2.6939940317269735</v>
      </c>
      <c r="G12" s="196">
        <v>-2.300739427974601</v>
      </c>
      <c r="H12" s="197">
        <v>-4.073556058727483</v>
      </c>
      <c r="I12" s="197">
        <v>-3.8656068545486066</v>
      </c>
      <c r="J12" s="198">
        <v>-2.8241465374637813</v>
      </c>
      <c r="K12" s="198">
        <v>-2.3202569508512285</v>
      </c>
      <c r="L12" s="198">
        <v>-2.3435756935864056</v>
      </c>
      <c r="M12" s="198">
        <v>-2.4275951704884715</v>
      </c>
      <c r="N12" s="198">
        <v>-3.0077272460017404</v>
      </c>
      <c r="O12" s="198">
        <v>-4.048504615332766</v>
      </c>
      <c r="P12" s="198">
        <v>-3.6</v>
      </c>
      <c r="Q12" s="198">
        <v>-3.1</v>
      </c>
    </row>
    <row r="13" spans="2:17" s="20" customFormat="1" ht="15">
      <c r="B13" s="194" t="s">
        <v>53</v>
      </c>
      <c r="C13" s="195">
        <v>3.4297083511542064</v>
      </c>
      <c r="D13" s="195">
        <v>3.755545830491175</v>
      </c>
      <c r="E13" s="196">
        <v>2.5703778402323327</v>
      </c>
      <c r="F13" s="196">
        <v>1.691408747595426</v>
      </c>
      <c r="G13" s="196">
        <v>2.339668250083726</v>
      </c>
      <c r="H13" s="197">
        <v>1.6891900913930427</v>
      </c>
      <c r="I13" s="195">
        <v>0.7558371321279872</v>
      </c>
      <c r="J13" s="199">
        <v>0.9983115271860429</v>
      </c>
      <c r="K13" s="199">
        <v>2.8228563809468135</v>
      </c>
      <c r="L13" s="199">
        <v>1.3796065620423599</v>
      </c>
      <c r="M13" s="199">
        <v>0.6733886756786552</v>
      </c>
      <c r="N13" s="199">
        <v>-0.3592315904136604</v>
      </c>
      <c r="O13" s="199">
        <v>1.6497923306398092</v>
      </c>
      <c r="P13" s="199">
        <v>1.1</v>
      </c>
      <c r="Q13" s="199">
        <v>0.4</v>
      </c>
    </row>
    <row r="14" spans="2:17" s="20" customFormat="1" ht="15.75" thickBot="1">
      <c r="B14" s="200" t="s">
        <v>54</v>
      </c>
      <c r="C14" s="201">
        <v>-1.1243938091926535</v>
      </c>
      <c r="D14" s="201">
        <v>-0.007229004224568301</v>
      </c>
      <c r="E14" s="202">
        <v>-0.7052911150268878</v>
      </c>
      <c r="F14" s="202">
        <v>-0.6295890056538581</v>
      </c>
      <c r="G14" s="202">
        <v>-0.17372567477756162</v>
      </c>
      <c r="H14" s="140">
        <v>-2.7136227851067454</v>
      </c>
      <c r="I14" s="140">
        <v>-3.2505870309335827</v>
      </c>
      <c r="J14" s="203">
        <v>-2.03013684890345</v>
      </c>
      <c r="K14" s="203">
        <v>0.2743752661665736</v>
      </c>
      <c r="L14" s="203">
        <v>-0.8795976336389486</v>
      </c>
      <c r="M14" s="203">
        <v>-1.815039235797957</v>
      </c>
      <c r="N14" s="203">
        <v>-3.3688736806454824</v>
      </c>
      <c r="O14" s="203">
        <v>-2.206794566873298</v>
      </c>
      <c r="P14" s="203">
        <v>-2.4</v>
      </c>
      <c r="Q14" s="203">
        <v>-2.4</v>
      </c>
    </row>
    <row r="15" spans="2:8" s="20" customFormat="1" ht="15">
      <c r="B15" s="40" t="s">
        <v>395</v>
      </c>
      <c r="C15" s="183"/>
      <c r="D15" s="184"/>
      <c r="G15" s="49"/>
      <c r="H15" s="49"/>
    </row>
    <row r="16" spans="2:8" s="20" customFormat="1" ht="15">
      <c r="B16" s="204" t="s">
        <v>865</v>
      </c>
      <c r="C16" s="183"/>
      <c r="D16" s="184"/>
      <c r="G16" s="49"/>
      <c r="H16" s="49"/>
    </row>
    <row r="17" spans="3:8" s="20" customFormat="1" ht="15">
      <c r="C17" s="183"/>
      <c r="D17" s="184"/>
      <c r="G17" s="49"/>
      <c r="H17" s="49"/>
    </row>
    <row r="18" spans="2:8" s="20" customFormat="1" ht="16.5" customHeight="1">
      <c r="B18" s="1490" t="s">
        <v>262</v>
      </c>
      <c r="C18" s="1490"/>
      <c r="D18" s="1490"/>
      <c r="E18" s="1490"/>
      <c r="F18" s="1490"/>
      <c r="G18" s="1490"/>
      <c r="H18" s="49"/>
    </row>
    <row r="19" spans="3:8" s="20" customFormat="1" ht="15.75" thickBot="1">
      <c r="C19" s="183"/>
      <c r="D19" s="184"/>
      <c r="G19" s="49"/>
      <c r="H19" s="49"/>
    </row>
    <row r="20" spans="2:9" s="20" customFormat="1" ht="27.75" customHeight="1" thickBot="1">
      <c r="B20" s="1485" t="s">
        <v>371</v>
      </c>
      <c r="C20" s="1487"/>
      <c r="D20" s="1092">
        <v>42705</v>
      </c>
      <c r="E20" s="1049">
        <v>43070</v>
      </c>
      <c r="F20" s="1048" t="s">
        <v>649</v>
      </c>
      <c r="G20" s="205" t="s">
        <v>656</v>
      </c>
      <c r="H20" s="49"/>
      <c r="I20" s="49"/>
    </row>
    <row r="21" spans="2:9" s="20" customFormat="1" ht="15">
      <c r="B21" s="1488" t="s">
        <v>375</v>
      </c>
      <c r="C21" s="1489"/>
      <c r="D21" s="1157">
        <v>268701.3067936002</v>
      </c>
      <c r="E21" s="1157">
        <v>296344.2986668564</v>
      </c>
      <c r="F21" s="1054">
        <v>31.14745492724377</v>
      </c>
      <c r="G21" s="1054">
        <v>33.048956942508866</v>
      </c>
      <c r="H21" s="49"/>
      <c r="I21" s="49"/>
    </row>
    <row r="22" spans="2:9" s="20" customFormat="1" ht="15.75" thickBot="1">
      <c r="B22" s="1481" t="s">
        <v>376</v>
      </c>
      <c r="C22" s="1482"/>
      <c r="D22" s="1158">
        <v>204761.6764353477</v>
      </c>
      <c r="E22" s="1158">
        <v>204786.91695348872</v>
      </c>
      <c r="F22" s="939">
        <v>23.735668291691276</v>
      </c>
      <c r="G22" s="939">
        <v>22.838279768605958</v>
      </c>
      <c r="H22" s="49"/>
      <c r="I22" s="49"/>
    </row>
    <row r="23" spans="2:9" s="20" customFormat="1" ht="15.75" thickBot="1">
      <c r="B23" s="1477" t="s">
        <v>377</v>
      </c>
      <c r="C23" s="1478"/>
      <c r="D23" s="1052">
        <f>D21+D22</f>
        <v>473462.9832289479</v>
      </c>
      <c r="E23" s="1052">
        <f>E21+E22</f>
        <v>501131.21562034514</v>
      </c>
      <c r="F23" s="1053">
        <f>F21+F22</f>
        <v>54.88312321893505</v>
      </c>
      <c r="G23" s="1053">
        <f>G21+G22</f>
        <v>55.887236711114824</v>
      </c>
      <c r="H23" s="49"/>
      <c r="I23" s="49"/>
    </row>
    <row r="24" spans="2:9" s="20" customFormat="1" ht="15">
      <c r="B24" s="1488" t="s">
        <v>378</v>
      </c>
      <c r="C24" s="1489"/>
      <c r="D24" s="1157">
        <v>243874.0988786302</v>
      </c>
      <c r="E24" s="1157">
        <v>270166.4979439164</v>
      </c>
      <c r="F24" s="1054">
        <v>28.26952199595795</v>
      </c>
      <c r="G24" s="1054">
        <v>30.129552004286648</v>
      </c>
      <c r="H24" s="49"/>
      <c r="I24" s="49"/>
    </row>
    <row r="25" spans="2:9" s="20" customFormat="1" ht="15.75" thickBot="1">
      <c r="B25" s="1481" t="s">
        <v>379</v>
      </c>
      <c r="C25" s="1482"/>
      <c r="D25" s="1158">
        <v>134831.64370241296</v>
      </c>
      <c r="E25" s="1158">
        <v>143027.02650904522</v>
      </c>
      <c r="F25" s="939">
        <v>15.629483142830495</v>
      </c>
      <c r="G25" s="939">
        <v>15.950683249102685</v>
      </c>
      <c r="H25" s="49"/>
      <c r="I25" s="49"/>
    </row>
    <row r="26" spans="2:9" s="20" customFormat="1" ht="15.75" thickBot="1">
      <c r="B26" s="1477" t="s">
        <v>380</v>
      </c>
      <c r="C26" s="1478"/>
      <c r="D26" s="1052">
        <f>D24+D25</f>
        <v>378705.74258104316</v>
      </c>
      <c r="E26" s="1052">
        <f>E24+E25</f>
        <v>413193.52445296163</v>
      </c>
      <c r="F26" s="1053">
        <f>F24+F25</f>
        <v>43.89900513878844</v>
      </c>
      <c r="G26" s="1053">
        <f>G24+G25</f>
        <v>46.08023525338933</v>
      </c>
      <c r="H26" s="49"/>
      <c r="I26" s="49"/>
    </row>
    <row r="27" spans="4:9" s="20" customFormat="1" ht="15.75" thickBot="1">
      <c r="D27" s="183"/>
      <c r="E27" s="184"/>
      <c r="H27" s="49"/>
      <c r="I27" s="49"/>
    </row>
    <row r="28" spans="2:11" s="20" customFormat="1" ht="24" customHeight="1" thickBot="1">
      <c r="B28" s="1485" t="s">
        <v>370</v>
      </c>
      <c r="C28" s="1486"/>
      <c r="D28" s="1092">
        <v>42767</v>
      </c>
      <c r="E28" s="1049">
        <v>43132</v>
      </c>
      <c r="F28" s="1093" t="s">
        <v>656</v>
      </c>
      <c r="G28" s="1048" t="s">
        <v>895</v>
      </c>
      <c r="H28" s="49"/>
      <c r="I28" s="206"/>
      <c r="J28" s="207"/>
      <c r="K28" s="208"/>
    </row>
    <row r="29" spans="2:11" s="20" customFormat="1" ht="15.75" thickBot="1">
      <c r="B29" s="1479" t="s">
        <v>373</v>
      </c>
      <c r="C29" s="1480"/>
      <c r="D29" s="1050">
        <v>72161.91163663311</v>
      </c>
      <c r="E29" s="1050">
        <v>72339.60522369723</v>
      </c>
      <c r="F29" s="1094">
        <v>23.33328414523224</v>
      </c>
      <c r="G29" s="1162">
        <v>21.148592100573953</v>
      </c>
      <c r="H29" s="49"/>
      <c r="I29" s="209"/>
      <c r="J29" s="210"/>
      <c r="K29" s="211"/>
    </row>
    <row r="30" spans="2:11" s="20" customFormat="1" ht="15.75" thickBot="1">
      <c r="B30" s="1483" t="s">
        <v>374</v>
      </c>
      <c r="C30" s="1484"/>
      <c r="D30" s="1055">
        <v>48898.598716623965</v>
      </c>
      <c r="E30" s="1051">
        <v>52316.20874115949</v>
      </c>
      <c r="F30" s="1095">
        <v>15.811178948583494</v>
      </c>
      <c r="G30" s="1163">
        <v>15.294722102697087</v>
      </c>
      <c r="H30" s="49"/>
      <c r="I30" s="209"/>
      <c r="J30" s="210"/>
      <c r="K30" s="211"/>
    </row>
    <row r="31" spans="2:8" ht="15.75" thickBot="1">
      <c r="B31" s="1477" t="s">
        <v>372</v>
      </c>
      <c r="C31" s="1478"/>
      <c r="D31" s="1096">
        <v>121060.51035325708</v>
      </c>
      <c r="E31" s="1052">
        <v>124655.81396485673</v>
      </c>
      <c r="F31" s="1053">
        <v>39.14446309381574</v>
      </c>
      <c r="G31" s="1161">
        <v>36.44331420327104</v>
      </c>
      <c r="H31" s="49"/>
    </row>
    <row r="32" spans="2:8" ht="15">
      <c r="B32" s="212" t="s">
        <v>396</v>
      </c>
      <c r="E32" s="175"/>
      <c r="F32" s="175"/>
      <c r="H32" s="49"/>
    </row>
    <row r="33" spans="2:8" ht="15">
      <c r="B33" s="212"/>
      <c r="E33" s="175"/>
      <c r="F33" s="175"/>
      <c r="H33" s="49"/>
    </row>
    <row r="34" spans="3:8" ht="12.75">
      <c r="C34" s="169" t="s">
        <v>137</v>
      </c>
      <c r="D34" s="41"/>
      <c r="E34" s="41"/>
      <c r="F34" s="41"/>
      <c r="H34" s="7"/>
    </row>
    <row r="35" spans="5:8" ht="12.75">
      <c r="E35" s="213"/>
      <c r="F35" s="175"/>
      <c r="H35" s="7"/>
    </row>
    <row r="36" spans="6:8" ht="12.75">
      <c r="F36" s="175"/>
      <c r="H36" s="7"/>
    </row>
  </sheetData>
  <sheetProtection/>
  <mergeCells count="14">
    <mergeCell ref="B2:F2"/>
    <mergeCell ref="B3:F3"/>
    <mergeCell ref="B20:C20"/>
    <mergeCell ref="B21:C21"/>
    <mergeCell ref="B24:C24"/>
    <mergeCell ref="B18:G18"/>
    <mergeCell ref="B23:C23"/>
    <mergeCell ref="B31:C31"/>
    <mergeCell ref="B29:C29"/>
    <mergeCell ref="B22:C22"/>
    <mergeCell ref="B26:C26"/>
    <mergeCell ref="B25:C25"/>
    <mergeCell ref="B30:C30"/>
    <mergeCell ref="B28:C28"/>
  </mergeCells>
  <hyperlinks>
    <hyperlink ref="B1" location="'Indice '!A1" display="INIDICE "/>
    <hyperlink ref="C5" location="'Sector Público'!A8" display="Balance Fical como % del PIB 2004-2013"/>
    <hyperlink ref="C6" location="'Sector Público'!A26" display="Deuda Interna y Externa"/>
    <hyperlink ref="C34" location="'Sector Público'!A4" display="ARRIBA "/>
  </hyperlinks>
  <printOptions/>
  <pageMargins left="0.75" right="0.7" top="1" bottom="1.22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AR56"/>
  <sheetViews>
    <sheetView zoomScale="70" zoomScaleNormal="70" workbookViewId="0" topLeftCell="A1">
      <selection activeCell="B1" sqref="B1"/>
    </sheetView>
  </sheetViews>
  <sheetFormatPr defaultColWidth="11.421875" defaultRowHeight="12.75"/>
  <cols>
    <col min="1" max="1" width="3.00390625" style="8" customWidth="1"/>
    <col min="2" max="2" width="24.140625" style="8" customWidth="1"/>
    <col min="3" max="3" width="15.00390625" style="8" customWidth="1"/>
    <col min="4" max="4" width="25.140625" style="8" customWidth="1"/>
    <col min="5" max="5" width="14.421875" style="8" customWidth="1"/>
    <col min="6" max="6" width="15.28125" style="8" customWidth="1"/>
    <col min="7" max="7" width="14.8515625" style="8" customWidth="1"/>
    <col min="8" max="8" width="14.7109375" style="8" customWidth="1"/>
    <col min="9" max="9" width="14.421875" style="8" customWidth="1"/>
    <col min="10" max="10" width="14.57421875" style="8" customWidth="1"/>
    <col min="11" max="11" width="13.7109375" style="8" customWidth="1"/>
    <col min="12" max="12" width="13.28125" style="8" customWidth="1"/>
    <col min="13" max="13" width="13.00390625" style="8" customWidth="1"/>
    <col min="14" max="14" width="13.8515625" style="8" customWidth="1"/>
    <col min="15" max="15" width="13.140625" style="8" customWidth="1"/>
    <col min="16" max="16" width="11.421875" style="8" customWidth="1"/>
    <col min="17" max="17" width="12.00390625" style="8" customWidth="1"/>
    <col min="18" max="18" width="15.8515625" style="8" customWidth="1"/>
    <col min="19" max="19" width="13.8515625" style="8" customWidth="1"/>
    <col min="20" max="23" width="11.421875" style="8" customWidth="1"/>
    <col min="24" max="24" width="14.00390625" style="8" customWidth="1"/>
    <col min="25" max="31" width="11.421875" style="8" customWidth="1"/>
    <col min="32" max="16384" width="11.421875" style="8" customWidth="1"/>
  </cols>
  <sheetData>
    <row r="1" spans="2:6" s="177" customFormat="1" ht="15.75">
      <c r="B1" s="1314" t="s">
        <v>583</v>
      </c>
      <c r="E1" s="779"/>
      <c r="F1" s="779"/>
    </row>
    <row r="2" spans="2:8" s="177" customFormat="1" ht="18.75">
      <c r="B2" s="366" t="s">
        <v>195</v>
      </c>
      <c r="C2" s="367"/>
      <c r="D2" s="367"/>
      <c r="E2" s="367"/>
      <c r="F2" s="367"/>
      <c r="G2" s="367"/>
      <c r="H2" s="367"/>
    </row>
    <row r="3" spans="2:8" s="177" customFormat="1" ht="11.25" customHeight="1">
      <c r="B3" s="780"/>
      <c r="C3" s="780"/>
      <c r="D3" s="780"/>
      <c r="E3" s="781"/>
      <c r="F3" s="780"/>
      <c r="G3" s="780"/>
      <c r="H3" s="780"/>
    </row>
    <row r="4" spans="2:8" s="177" customFormat="1" ht="18.75">
      <c r="B4" s="780"/>
      <c r="C4" s="780"/>
      <c r="D4" s="465" t="s">
        <v>323</v>
      </c>
      <c r="E4" s="97" t="s">
        <v>388</v>
      </c>
      <c r="F4" s="780"/>
      <c r="G4" s="780"/>
      <c r="H4" s="780"/>
    </row>
    <row r="5" spans="2:8" s="177" customFormat="1" ht="18.75">
      <c r="B5" s="780"/>
      <c r="C5" s="780"/>
      <c r="D5" s="465" t="s">
        <v>323</v>
      </c>
      <c r="E5" s="97" t="s">
        <v>872</v>
      </c>
      <c r="F5" s="780"/>
      <c r="G5" s="780"/>
      <c r="H5" s="780"/>
    </row>
    <row r="6" spans="2:8" s="177" customFormat="1" ht="18.75">
      <c r="B6" s="780"/>
      <c r="C6" s="780"/>
      <c r="D6" s="465" t="s">
        <v>323</v>
      </c>
      <c r="E6" s="98" t="s">
        <v>873</v>
      </c>
      <c r="F6" s="780"/>
      <c r="G6" s="780"/>
      <c r="H6" s="780"/>
    </row>
    <row r="7" spans="2:14" s="177" customFormat="1" ht="18.75">
      <c r="B7" s="780"/>
      <c r="C7" s="780"/>
      <c r="D7" s="465" t="s">
        <v>323</v>
      </c>
      <c r="E7" s="98" t="s">
        <v>874</v>
      </c>
      <c r="F7" s="780"/>
      <c r="G7" s="780"/>
      <c r="H7" s="780"/>
      <c r="N7" s="492"/>
    </row>
    <row r="8" spans="2:8" s="177" customFormat="1" ht="18.75">
      <c r="B8" s="780"/>
      <c r="C8" s="780"/>
      <c r="D8" s="780"/>
      <c r="E8" s="782"/>
      <c r="F8" s="780"/>
      <c r="G8" s="780"/>
      <c r="H8" s="780"/>
    </row>
    <row r="9" spans="2:8" ht="15.75">
      <c r="B9" s="783" t="s">
        <v>581</v>
      </c>
      <c r="C9" s="647"/>
      <c r="D9" s="647"/>
      <c r="E9" s="647"/>
      <c r="F9" s="647"/>
      <c r="G9" s="647"/>
      <c r="H9" s="647"/>
    </row>
    <row r="10" spans="2:8" ht="16.5" thickBot="1">
      <c r="B10" s="96"/>
      <c r="C10" s="647"/>
      <c r="D10" s="647"/>
      <c r="E10" s="647"/>
      <c r="F10" s="647"/>
      <c r="G10" s="647"/>
      <c r="H10" s="647"/>
    </row>
    <row r="11" spans="2:18" ht="15.75" thickBot="1">
      <c r="B11" s="784"/>
      <c r="C11" s="785">
        <v>2003</v>
      </c>
      <c r="D11" s="786">
        <v>2004</v>
      </c>
      <c r="E11" s="786">
        <v>2005</v>
      </c>
      <c r="F11" s="785">
        <v>2006</v>
      </c>
      <c r="G11" s="786">
        <v>2007</v>
      </c>
      <c r="H11" s="787">
        <v>2008</v>
      </c>
      <c r="I11" s="787">
        <v>2009</v>
      </c>
      <c r="J11" s="787">
        <v>2010</v>
      </c>
      <c r="K11" s="787">
        <v>2011</v>
      </c>
      <c r="L11" s="787">
        <v>2012</v>
      </c>
      <c r="M11" s="787">
        <v>2013</v>
      </c>
      <c r="N11" s="787">
        <v>2014</v>
      </c>
      <c r="O11" s="787">
        <v>2015</v>
      </c>
      <c r="P11" s="787">
        <v>2016</v>
      </c>
      <c r="Q11" s="787">
        <v>2017</v>
      </c>
      <c r="R11" s="787">
        <v>2018</v>
      </c>
    </row>
    <row r="12" spans="2:18" ht="15">
      <c r="B12" s="788" t="s">
        <v>151</v>
      </c>
      <c r="C12" s="789">
        <v>4.194172075680158</v>
      </c>
      <c r="D12" s="790">
        <v>6.1765212665845</v>
      </c>
      <c r="E12" s="790">
        <v>4.169423396207583</v>
      </c>
      <c r="F12" s="790">
        <v>5.384255874986521</v>
      </c>
      <c r="G12" s="790">
        <v>7.9520127359563375</v>
      </c>
      <c r="H12" s="791">
        <v>4.9866748127626925</v>
      </c>
      <c r="I12" s="791">
        <v>1.1438088835823201</v>
      </c>
      <c r="J12" s="791">
        <v>3.6098683623161154</v>
      </c>
      <c r="K12" s="791">
        <v>5.659383796411532</v>
      </c>
      <c r="L12" s="791">
        <v>5.783955707386035</v>
      </c>
      <c r="M12" s="791">
        <v>2.941100900144744</v>
      </c>
      <c r="N12" s="791">
        <v>6.4512908405647496</v>
      </c>
      <c r="O12" s="792">
        <v>2.614363759994376</v>
      </c>
      <c r="P12" s="792">
        <v>2.4860616031441296</v>
      </c>
      <c r="Q12" s="792">
        <v>1.5458247867059072</v>
      </c>
      <c r="R12" s="792">
        <v>2.2</v>
      </c>
    </row>
    <row r="13" spans="2:18" ht="15">
      <c r="B13" s="793" t="s">
        <v>152</v>
      </c>
      <c r="C13" s="794">
        <v>2.41216360529688</v>
      </c>
      <c r="D13" s="795">
        <v>4.399171000664759</v>
      </c>
      <c r="E13" s="795">
        <v>6.0079406697130855</v>
      </c>
      <c r="F13" s="795">
        <v>5.848821049160247</v>
      </c>
      <c r="G13" s="795">
        <v>6.251112693608696</v>
      </c>
      <c r="H13" s="796">
        <v>5.320976018431245</v>
      </c>
      <c r="I13" s="796">
        <v>1.206113094231931</v>
      </c>
      <c r="J13" s="796">
        <v>3.533954256071681</v>
      </c>
      <c r="K13" s="796">
        <v>6.400584545601196</v>
      </c>
      <c r="L13" s="796">
        <v>4.983679075325975</v>
      </c>
      <c r="M13" s="796">
        <v>4.722342567343718</v>
      </c>
      <c r="N13" s="796">
        <v>4.013757746844471</v>
      </c>
      <c r="O13" s="797">
        <v>3.03609308709758</v>
      </c>
      <c r="P13" s="797">
        <v>2.3554879387209793</v>
      </c>
      <c r="Q13" s="797">
        <v>1.691944775159171</v>
      </c>
      <c r="R13" s="797"/>
    </row>
    <row r="14" spans="2:18" ht="15">
      <c r="B14" s="793" t="s">
        <v>153</v>
      </c>
      <c r="C14" s="794">
        <v>4.018168176215231</v>
      </c>
      <c r="D14" s="795">
        <v>4.3859084175951635</v>
      </c>
      <c r="E14" s="795">
        <v>5.376357354392902</v>
      </c>
      <c r="F14" s="795">
        <v>7.63609962879257</v>
      </c>
      <c r="G14" s="798">
        <v>6.157662264191988</v>
      </c>
      <c r="H14" s="799">
        <v>3.6873065650044</v>
      </c>
      <c r="I14" s="799">
        <v>1.3402387918083347</v>
      </c>
      <c r="J14" s="799">
        <v>3.41746966800609</v>
      </c>
      <c r="K14" s="799">
        <v>7.925610170130892</v>
      </c>
      <c r="L14" s="799">
        <v>2.610975183502262</v>
      </c>
      <c r="M14" s="799">
        <v>6.049352220168491</v>
      </c>
      <c r="N14" s="799">
        <v>3.9075363645855843</v>
      </c>
      <c r="O14" s="800">
        <v>3.200173149465102</v>
      </c>
      <c r="P14" s="800">
        <v>1.5032807022800077</v>
      </c>
      <c r="Q14" s="800">
        <v>2.2587905397926322</v>
      </c>
      <c r="R14" s="800"/>
    </row>
    <row r="15" spans="2:18" ht="15.75" thickBot="1">
      <c r="B15" s="801" t="s">
        <v>154</v>
      </c>
      <c r="C15" s="802">
        <v>5.0594005158290045</v>
      </c>
      <c r="D15" s="803">
        <v>6.370123510182268</v>
      </c>
      <c r="E15" s="803">
        <v>3.32556053811659</v>
      </c>
      <c r="F15" s="803">
        <v>7.872138508899851</v>
      </c>
      <c r="G15" s="803">
        <v>7.267616513603992</v>
      </c>
      <c r="H15" s="804">
        <v>0.3480626512772256</v>
      </c>
      <c r="I15" s="804">
        <v>2.9163759593342053</v>
      </c>
      <c r="J15" s="804">
        <v>5.307197644688921</v>
      </c>
      <c r="K15" s="804">
        <v>6.36311801059446</v>
      </c>
      <c r="L15" s="804">
        <v>2.8904932774199033</v>
      </c>
      <c r="M15" s="804">
        <v>5.7611992974967</v>
      </c>
      <c r="N15" s="804">
        <v>3.2814498764490496</v>
      </c>
      <c r="O15" s="800">
        <v>3.3510527813891855</v>
      </c>
      <c r="P15" s="800">
        <v>1.839294354088361</v>
      </c>
      <c r="Q15" s="800">
        <v>1.5758390831481783</v>
      </c>
      <c r="R15" s="800"/>
    </row>
    <row r="16" spans="2:18" ht="15.75" thickBot="1">
      <c r="B16" s="805" t="s">
        <v>155</v>
      </c>
      <c r="C16" s="806">
        <v>3.9182719036082947</v>
      </c>
      <c r="D16" s="807">
        <v>5.333022067453919</v>
      </c>
      <c r="E16" s="806">
        <v>4.70655593383118</v>
      </c>
      <c r="F16" s="806">
        <v>6.697515257705278</v>
      </c>
      <c r="G16" s="806">
        <v>6.900627655412217</v>
      </c>
      <c r="H16" s="808">
        <v>3.546804885781074</v>
      </c>
      <c r="I16" s="808">
        <v>1.65154924529054</v>
      </c>
      <c r="J16" s="808">
        <v>3.971800704737505</v>
      </c>
      <c r="K16" s="808">
        <v>6.589511515571167</v>
      </c>
      <c r="L16" s="808">
        <v>4.043943806371497</v>
      </c>
      <c r="M16" s="808">
        <v>4.874065579340803</v>
      </c>
      <c r="N16" s="808">
        <v>4.393608339695154</v>
      </c>
      <c r="O16" s="809">
        <v>3.0520165732996096</v>
      </c>
      <c r="P16" s="809">
        <v>2.043059733238972</v>
      </c>
      <c r="Q16" s="809">
        <v>1.76807177799585</v>
      </c>
      <c r="R16" s="809"/>
    </row>
    <row r="17" spans="4:16" ht="15">
      <c r="D17" s="810"/>
      <c r="E17" s="811"/>
      <c r="I17" s="472"/>
      <c r="J17" s="472"/>
      <c r="K17" s="810"/>
      <c r="P17" s="812"/>
    </row>
    <row r="18" spans="12:19" ht="15">
      <c r="L18" s="813"/>
      <c r="M18" s="814"/>
      <c r="N18" s="815"/>
      <c r="O18" s="816"/>
      <c r="P18" s="812"/>
      <c r="R18" s="814"/>
      <c r="S18" s="815"/>
    </row>
    <row r="19" spans="2:19" ht="16.5" thickBot="1">
      <c r="B19" s="529" t="s">
        <v>582</v>
      </c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816"/>
      <c r="R19" s="529"/>
      <c r="S19" s="529"/>
    </row>
    <row r="20" spans="2:44" ht="15.75" customHeight="1" thickBot="1">
      <c r="B20" s="70"/>
      <c r="C20" s="70"/>
      <c r="D20" s="70"/>
      <c r="G20" s="813"/>
      <c r="H20" s="814"/>
      <c r="I20" s="1331" t="s">
        <v>404</v>
      </c>
      <c r="J20" s="816"/>
      <c r="M20" s="814"/>
      <c r="N20" s="1331" t="s">
        <v>450</v>
      </c>
      <c r="R20" s="814"/>
      <c r="S20" s="1331" t="s">
        <v>464</v>
      </c>
      <c r="X20" s="1331" t="s">
        <v>476</v>
      </c>
      <c r="AC20" s="1331" t="s">
        <v>511</v>
      </c>
      <c r="AH20" s="1331" t="s">
        <v>605</v>
      </c>
      <c r="AM20" s="1331" t="s">
        <v>611</v>
      </c>
      <c r="AR20" s="1331" t="s">
        <v>870</v>
      </c>
    </row>
    <row r="21" spans="2:44" ht="15" customHeight="1" thickBot="1">
      <c r="B21" s="817"/>
      <c r="C21" s="818"/>
      <c r="D21" s="818"/>
      <c r="E21" s="534" t="s">
        <v>389</v>
      </c>
      <c r="F21" s="534" t="s">
        <v>397</v>
      </c>
      <c r="G21" s="534" t="s">
        <v>400</v>
      </c>
      <c r="H21" s="819" t="s">
        <v>403</v>
      </c>
      <c r="I21" s="1332"/>
      <c r="J21" s="819" t="s">
        <v>420</v>
      </c>
      <c r="K21" s="819" t="s">
        <v>445</v>
      </c>
      <c r="L21" s="819" t="s">
        <v>448</v>
      </c>
      <c r="M21" s="819" t="s">
        <v>451</v>
      </c>
      <c r="N21" s="1332"/>
      <c r="O21" s="819" t="s">
        <v>453</v>
      </c>
      <c r="P21" s="819" t="s">
        <v>455</v>
      </c>
      <c r="Q21" s="819" t="s">
        <v>456</v>
      </c>
      <c r="R21" s="819" t="s">
        <v>463</v>
      </c>
      <c r="S21" s="1332"/>
      <c r="T21" s="819" t="s">
        <v>465</v>
      </c>
      <c r="U21" s="819" t="s">
        <v>473</v>
      </c>
      <c r="V21" s="819" t="s">
        <v>474</v>
      </c>
      <c r="W21" s="819" t="s">
        <v>475</v>
      </c>
      <c r="X21" s="1332"/>
      <c r="Y21" s="819" t="s">
        <v>482</v>
      </c>
      <c r="Z21" s="819" t="s">
        <v>483</v>
      </c>
      <c r="AA21" s="819" t="s">
        <v>503</v>
      </c>
      <c r="AB21" s="819" t="s">
        <v>510</v>
      </c>
      <c r="AC21" s="1332"/>
      <c r="AD21" s="819" t="s">
        <v>514</v>
      </c>
      <c r="AE21" s="819" t="s">
        <v>562</v>
      </c>
      <c r="AF21" s="819" t="s">
        <v>600</v>
      </c>
      <c r="AG21" s="819" t="s">
        <v>610</v>
      </c>
      <c r="AH21" s="1332"/>
      <c r="AI21" s="819" t="s">
        <v>606</v>
      </c>
      <c r="AJ21" s="819" t="s">
        <v>607</v>
      </c>
      <c r="AK21" s="819" t="s">
        <v>608</v>
      </c>
      <c r="AL21" s="819" t="s">
        <v>609</v>
      </c>
      <c r="AM21" s="1332"/>
      <c r="AN21" s="819" t="s">
        <v>773</v>
      </c>
      <c r="AO21" s="819" t="s">
        <v>774</v>
      </c>
      <c r="AP21" s="819" t="s">
        <v>858</v>
      </c>
      <c r="AQ21" s="819" t="s">
        <v>869</v>
      </c>
      <c r="AR21" s="1332"/>
    </row>
    <row r="22" spans="2:44" ht="15">
      <c r="B22" s="820" t="s">
        <v>1</v>
      </c>
      <c r="C22" s="821"/>
      <c r="D22" s="821"/>
      <c r="E22" s="822">
        <v>-3.200115841297424</v>
      </c>
      <c r="F22" s="822">
        <v>1.0401406387342549</v>
      </c>
      <c r="G22" s="822">
        <v>-1.1592958351223648</v>
      </c>
      <c r="H22" s="822">
        <v>4.087507196315476</v>
      </c>
      <c r="I22" s="823">
        <v>0.19156395706074747</v>
      </c>
      <c r="J22" s="822">
        <v>7.075542258788325</v>
      </c>
      <c r="K22" s="822">
        <v>1.9573727707699051</v>
      </c>
      <c r="L22" s="822">
        <v>1.5638575152041811</v>
      </c>
      <c r="M22" s="822">
        <v>-1.9496681415929196</v>
      </c>
      <c r="N22" s="823">
        <v>2.074314574314573</v>
      </c>
      <c r="O22" s="822">
        <v>1.1036602402905826</v>
      </c>
      <c r="P22" s="822">
        <v>3.1854379977246827</v>
      </c>
      <c r="Q22" s="822">
        <v>3.4787567721699553</v>
      </c>
      <c r="R22" s="822">
        <v>2.2986884783528394</v>
      </c>
      <c r="S22" s="823">
        <v>2.5092772574659916</v>
      </c>
      <c r="T22" s="822">
        <v>4.145364101146876</v>
      </c>
      <c r="U22" s="822">
        <v>8.696251378169784</v>
      </c>
      <c r="V22" s="822">
        <v>6.3929457150730284</v>
      </c>
      <c r="W22" s="822">
        <v>6.823821339950364</v>
      </c>
      <c r="X22" s="823">
        <v>6.516117910705055</v>
      </c>
      <c r="Y22" s="822">
        <v>5.360222900358225</v>
      </c>
      <c r="Z22" s="822">
        <v>0.633954608850007</v>
      </c>
      <c r="AA22" s="822">
        <v>2.7583527583527667</v>
      </c>
      <c r="AB22" s="822">
        <v>2.180926571170483</v>
      </c>
      <c r="AC22" s="823">
        <v>2.7059394724065378</v>
      </c>
      <c r="AD22" s="822">
        <v>0.3022289384208454</v>
      </c>
      <c r="AE22" s="822">
        <v>1.7638906387803965</v>
      </c>
      <c r="AF22" s="822">
        <v>3.7177063642092056</v>
      </c>
      <c r="AG22" s="822">
        <v>4.319272543571606</v>
      </c>
      <c r="AH22" s="822">
        <v>2.524345277488882</v>
      </c>
      <c r="AI22" s="822">
        <v>0.5901557006529279</v>
      </c>
      <c r="AJ22" s="822">
        <v>1.4618434093161436</v>
      </c>
      <c r="AK22" s="822">
        <v>0.8014571948998128</v>
      </c>
      <c r="AL22" s="822">
        <v>3.6073114635032155</v>
      </c>
      <c r="AM22" s="822">
        <v>1.6260912332472621</v>
      </c>
      <c r="AN22" s="822">
        <v>8.5757084009487</v>
      </c>
      <c r="AO22" s="822">
        <v>4.004884004884013</v>
      </c>
      <c r="AP22" s="822">
        <v>6.32453921214311</v>
      </c>
      <c r="AQ22" s="822">
        <v>1.0281574950344652</v>
      </c>
      <c r="AR22" s="822">
        <v>4.924230967000387</v>
      </c>
    </row>
    <row r="23" spans="2:44" ht="15">
      <c r="B23" s="824" t="s">
        <v>271</v>
      </c>
      <c r="C23" s="825"/>
      <c r="D23" s="825"/>
      <c r="E23" s="826">
        <v>13.097809318111686</v>
      </c>
      <c r="F23" s="826">
        <v>13.871604188799513</v>
      </c>
      <c r="G23" s="826">
        <v>9.737385659486563</v>
      </c>
      <c r="H23" s="826">
        <v>6.099789177793391</v>
      </c>
      <c r="I23" s="827">
        <v>10.59560896009495</v>
      </c>
      <c r="J23" s="826">
        <v>9.139271586413855</v>
      </c>
      <c r="K23" s="826">
        <v>11.102225776356134</v>
      </c>
      <c r="L23" s="826">
        <v>19.30626512503362</v>
      </c>
      <c r="M23" s="826">
        <v>18.37329447608955</v>
      </c>
      <c r="N23" s="827">
        <v>14.506555782837594</v>
      </c>
      <c r="O23" s="826">
        <v>12.248468941382317</v>
      </c>
      <c r="P23" s="826">
        <v>7.857485604606529</v>
      </c>
      <c r="Q23" s="826">
        <v>0.48456164074826</v>
      </c>
      <c r="R23" s="826">
        <v>1.3764547896150336</v>
      </c>
      <c r="S23" s="827">
        <v>5.274255425073937</v>
      </c>
      <c r="T23" s="826">
        <v>1.569981071150206</v>
      </c>
      <c r="U23" s="826">
        <v>4.8048048048048075</v>
      </c>
      <c r="V23" s="826">
        <v>6.661433217449808</v>
      </c>
      <c r="W23" s="826">
        <v>6.932332487029469</v>
      </c>
      <c r="X23" s="827">
        <v>4.993323689774121</v>
      </c>
      <c r="Y23" s="826">
        <v>4.286340714755532</v>
      </c>
      <c r="Z23" s="826">
        <v>-3.321659768651175</v>
      </c>
      <c r="AA23" s="826">
        <v>-2.0712858795079336</v>
      </c>
      <c r="AB23" s="826">
        <v>-3.571797254051823</v>
      </c>
      <c r="AC23" s="827">
        <v>-1.2320165328670196</v>
      </c>
      <c r="AD23" s="826">
        <v>0.04204772416693814</v>
      </c>
      <c r="AE23" s="826">
        <v>3.8638858397365583</v>
      </c>
      <c r="AF23" s="822">
        <v>-0.9877603607472585</v>
      </c>
      <c r="AG23" s="822">
        <v>-1.8948720693715893</v>
      </c>
      <c r="AH23" s="822">
        <v>0.23338161918557976</v>
      </c>
      <c r="AI23" s="822">
        <v>-5.180203845749709</v>
      </c>
      <c r="AJ23" s="826">
        <v>-7.321711568938194</v>
      </c>
      <c r="AK23" s="826">
        <v>-6.890938686923498</v>
      </c>
      <c r="AL23" s="822">
        <v>-8.67146596858639</v>
      </c>
      <c r="AM23" s="822">
        <v>-7.001204335608191</v>
      </c>
      <c r="AN23" s="826">
        <v>-8.543882978723405</v>
      </c>
      <c r="AO23" s="826">
        <v>-4.936160510715915</v>
      </c>
      <c r="AP23" s="826">
        <v>-0.9790209790209836</v>
      </c>
      <c r="AQ23" s="826">
        <v>0.4896691747283022</v>
      </c>
      <c r="AR23" s="822">
        <v>-3.588592477481367</v>
      </c>
    </row>
    <row r="24" spans="2:44" ht="15">
      <c r="B24" s="824" t="s">
        <v>272</v>
      </c>
      <c r="C24" s="825"/>
      <c r="D24" s="825"/>
      <c r="E24" s="826">
        <v>1.0549318061939594</v>
      </c>
      <c r="F24" s="826">
        <v>3.3320683111954352</v>
      </c>
      <c r="G24" s="826">
        <v>0.2103839507100469</v>
      </c>
      <c r="H24" s="826">
        <v>2.751949610077986</v>
      </c>
      <c r="I24" s="827">
        <v>1.8345858996816844</v>
      </c>
      <c r="J24" s="826">
        <v>4.936246364924313</v>
      </c>
      <c r="K24" s="826">
        <v>3.2686939914793545</v>
      </c>
      <c r="L24" s="826">
        <v>6.590687560920738</v>
      </c>
      <c r="M24" s="826">
        <v>4.232649784718667</v>
      </c>
      <c r="N24" s="827">
        <v>4.746138906871367</v>
      </c>
      <c r="O24" s="826">
        <v>1.087188232786196</v>
      </c>
      <c r="P24" s="826">
        <v>0.6686108542570679</v>
      </c>
      <c r="Q24" s="826">
        <v>-0.372819358469334</v>
      </c>
      <c r="R24" s="826">
        <v>-1.0361968774067032</v>
      </c>
      <c r="S24" s="827">
        <v>0.08122759619288988</v>
      </c>
      <c r="T24" s="826">
        <v>-2.9593701672993133</v>
      </c>
      <c r="U24" s="826">
        <v>3.3137850632374732</v>
      </c>
      <c r="V24" s="826">
        <v>1.7227988420532414</v>
      </c>
      <c r="W24" s="826">
        <v>1.5776441457375334</v>
      </c>
      <c r="X24" s="827">
        <v>0.908657832983395</v>
      </c>
      <c r="Y24" s="826">
        <v>5.642883013400946</v>
      </c>
      <c r="Z24" s="826">
        <v>-0.9164273013267721</v>
      </c>
      <c r="AA24" s="826">
        <v>-0.3262303047129822</v>
      </c>
      <c r="AB24" s="826">
        <v>0</v>
      </c>
      <c r="AC24" s="827">
        <v>1.0456007833263392</v>
      </c>
      <c r="AD24" s="826">
        <v>-1.289083927591883</v>
      </c>
      <c r="AE24" s="826">
        <v>0.5038652678078348</v>
      </c>
      <c r="AF24" s="822">
        <v>3.4540389972144814</v>
      </c>
      <c r="AG24" s="822">
        <v>4.26243209360635</v>
      </c>
      <c r="AH24" s="822">
        <v>1.7182903616542733</v>
      </c>
      <c r="AI24" s="822">
        <v>4.435933147632309</v>
      </c>
      <c r="AJ24" s="826">
        <v>5.912649361351452</v>
      </c>
      <c r="AK24" s="826">
        <v>2.0878232758620774</v>
      </c>
      <c r="AL24" s="822">
        <v>1.4587357623393027</v>
      </c>
      <c r="AM24" s="822">
        <v>3.4482758620689724</v>
      </c>
      <c r="AN24" s="826">
        <v>1.246916049876634</v>
      </c>
      <c r="AO24" s="826">
        <v>-3.0668482137067965</v>
      </c>
      <c r="AP24" s="826">
        <v>-0.9367990500065981</v>
      </c>
      <c r="AQ24" s="826">
        <v>-1.378676470588236</v>
      </c>
      <c r="AR24" s="822">
        <v>-1.0491695444828197</v>
      </c>
    </row>
    <row r="25" spans="2:44" ht="15">
      <c r="B25" s="824" t="s">
        <v>36</v>
      </c>
      <c r="C25" s="825"/>
      <c r="D25" s="825"/>
      <c r="E25" s="826">
        <v>8.08407437348424</v>
      </c>
      <c r="F25" s="826">
        <v>5.3245033112582885</v>
      </c>
      <c r="G25" s="826">
        <v>2.2239462115334785</v>
      </c>
      <c r="H25" s="826">
        <v>0.12658227848101333</v>
      </c>
      <c r="I25" s="827">
        <v>3.868522511925776</v>
      </c>
      <c r="J25" s="826">
        <v>1.695337820992271</v>
      </c>
      <c r="K25" s="826">
        <v>2.4144869215291687</v>
      </c>
      <c r="L25" s="826">
        <v>3.263344295471793</v>
      </c>
      <c r="M25" s="826">
        <v>4.7534766118837</v>
      </c>
      <c r="N25" s="827">
        <v>3.026108839257624</v>
      </c>
      <c r="O25" s="826">
        <v>2.1328757048296065</v>
      </c>
      <c r="P25" s="826">
        <v>2.5540275049115824</v>
      </c>
      <c r="Q25" s="826">
        <v>3.2337089661930385</v>
      </c>
      <c r="R25" s="826">
        <v>1.2792662321988946</v>
      </c>
      <c r="S25" s="827">
        <v>2.2960429897410872</v>
      </c>
      <c r="T25" s="826">
        <v>1.680268843014887</v>
      </c>
      <c r="U25" s="826">
        <v>3.735632183908044</v>
      </c>
      <c r="V25" s="826">
        <v>2.539155196962506</v>
      </c>
      <c r="W25" s="826">
        <v>4.003813155386071</v>
      </c>
      <c r="X25" s="827">
        <v>2.990687679083104</v>
      </c>
      <c r="Y25" s="826">
        <v>3.8951841359773365</v>
      </c>
      <c r="Z25" s="826">
        <v>3.485687903970458</v>
      </c>
      <c r="AA25" s="826">
        <v>3.656560981254331</v>
      </c>
      <c r="AB25" s="826">
        <v>2.5206232813932195</v>
      </c>
      <c r="AC25" s="827">
        <v>3.3849185648872737</v>
      </c>
      <c r="AD25" s="826">
        <v>2.4994319472847026</v>
      </c>
      <c r="AE25" s="826">
        <v>1.9852777158152923</v>
      </c>
      <c r="AF25" s="822">
        <v>3.7508372404554624</v>
      </c>
      <c r="AG25" s="822">
        <v>3.956191327670977</v>
      </c>
      <c r="AH25" s="822">
        <v>3.0498402197679075</v>
      </c>
      <c r="AI25" s="822">
        <v>2.035398230088492</v>
      </c>
      <c r="AJ25" s="826">
        <v>-1.6150152771715387</v>
      </c>
      <c r="AK25" s="826">
        <v>-2.345094664371772</v>
      </c>
      <c r="AL25" s="822">
        <v>-1.317210105808686</v>
      </c>
      <c r="AM25" s="822">
        <v>-0.8269408628475028</v>
      </c>
      <c r="AN25" s="826">
        <v>-1.1274934952298366</v>
      </c>
      <c r="AO25" s="826">
        <v>1.4418811002661958</v>
      </c>
      <c r="AP25" s="826">
        <v>2.026878166997137</v>
      </c>
      <c r="AQ25" s="826">
        <v>2.2538293216630256</v>
      </c>
      <c r="AR25" s="822">
        <v>1.1410390037851714</v>
      </c>
    </row>
    <row r="26" spans="2:44" ht="15">
      <c r="B26" s="824" t="s">
        <v>2</v>
      </c>
      <c r="C26" s="825"/>
      <c r="D26" s="825"/>
      <c r="E26" s="826">
        <v>4.559222062808854</v>
      </c>
      <c r="F26" s="826">
        <v>-8.576404005224203</v>
      </c>
      <c r="G26" s="826">
        <v>-4.381636010168988</v>
      </c>
      <c r="H26" s="826">
        <v>8.814448903982708</v>
      </c>
      <c r="I26" s="827">
        <v>-0.10254852064264242</v>
      </c>
      <c r="J26" s="826">
        <v>0.9910047263302246</v>
      </c>
      <c r="K26" s="826">
        <v>10.587301587301589</v>
      </c>
      <c r="L26" s="826">
        <v>14.169533938066948</v>
      </c>
      <c r="M26" s="826">
        <v>7.504610583061422</v>
      </c>
      <c r="N26" s="827">
        <v>8.23891719260892</v>
      </c>
      <c r="O26" s="826">
        <v>14.447463768115941</v>
      </c>
      <c r="P26" s="826">
        <v>16.204966269556476</v>
      </c>
      <c r="Q26" s="826">
        <v>-4.356164383561644</v>
      </c>
      <c r="R26" s="826">
        <v>-1.0292953285827355</v>
      </c>
      <c r="S26" s="827">
        <v>5.936281569426383</v>
      </c>
      <c r="T26" s="826">
        <v>6.067801081651503</v>
      </c>
      <c r="U26" s="826">
        <v>3.001482213438744</v>
      </c>
      <c r="V26" s="826">
        <v>22.658264107705527</v>
      </c>
      <c r="W26" s="826">
        <v>15.59999999999999</v>
      </c>
      <c r="X26" s="827">
        <v>11.455950130972514</v>
      </c>
      <c r="Y26" s="826">
        <v>14.50068399452804</v>
      </c>
      <c r="Z26" s="826">
        <v>9.10181076867731</v>
      </c>
      <c r="AA26" s="826">
        <v>11.44325081737505</v>
      </c>
      <c r="AB26" s="826">
        <v>6.412918108419841</v>
      </c>
      <c r="AC26" s="827">
        <v>10.296305110965665</v>
      </c>
      <c r="AD26" s="826">
        <v>1.9441729119148432</v>
      </c>
      <c r="AE26" s="826">
        <v>7.8039129479006375</v>
      </c>
      <c r="AF26" s="822">
        <v>-0.02095557418273497</v>
      </c>
      <c r="AG26" s="822">
        <v>5.20268805549533</v>
      </c>
      <c r="AH26" s="822">
        <v>3.687120701281188</v>
      </c>
      <c r="AI26" s="822">
        <v>6.187202538339509</v>
      </c>
      <c r="AJ26" s="826">
        <v>1.1528259538869712</v>
      </c>
      <c r="AK26" s="826">
        <v>7.2376738305941934</v>
      </c>
      <c r="AL26" s="822">
        <v>3.744970597338293</v>
      </c>
      <c r="AM26" s="822">
        <v>4.547109931845372</v>
      </c>
      <c r="AN26" s="826">
        <v>-1.4143426294820682</v>
      </c>
      <c r="AO26" s="826">
        <v>0.867372667675248</v>
      </c>
      <c r="AP26" s="826">
        <v>-1.7879948914431676</v>
      </c>
      <c r="AQ26" s="826">
        <v>-0.6264916467780379</v>
      </c>
      <c r="AR26" s="822">
        <v>-0.7489425230156721</v>
      </c>
    </row>
    <row r="27" spans="2:44" ht="15">
      <c r="B27" s="824" t="s">
        <v>273</v>
      </c>
      <c r="C27" s="825"/>
      <c r="D27" s="825"/>
      <c r="E27" s="826">
        <v>3.310928553647008</v>
      </c>
      <c r="F27" s="826">
        <v>3.5596572181938013</v>
      </c>
      <c r="G27" s="826">
        <v>6.135931951441087</v>
      </c>
      <c r="H27" s="826">
        <v>7.709377825265062</v>
      </c>
      <c r="I27" s="827">
        <v>5.183335740668138</v>
      </c>
      <c r="J27" s="826">
        <v>6.522088353413658</v>
      </c>
      <c r="K27" s="826">
        <v>7.423615531508587</v>
      </c>
      <c r="L27" s="826">
        <v>7.088390911920328</v>
      </c>
      <c r="M27" s="826">
        <v>5.867989317054567</v>
      </c>
      <c r="N27" s="827">
        <v>6.718979892103971</v>
      </c>
      <c r="O27" s="826">
        <v>5.376263007087911</v>
      </c>
      <c r="P27" s="826">
        <v>4.466335826975776</v>
      </c>
      <c r="Q27" s="826">
        <v>3.0734578216958575</v>
      </c>
      <c r="R27" s="826">
        <v>2.767767046273595</v>
      </c>
      <c r="S27" s="827">
        <v>3.902573529411768</v>
      </c>
      <c r="T27" s="826">
        <v>3.2486583184257567</v>
      </c>
      <c r="U27" s="826">
        <v>4.530629608621672</v>
      </c>
      <c r="V27" s="826">
        <v>4.758212322007616</v>
      </c>
      <c r="W27" s="826">
        <v>5.631925936316451</v>
      </c>
      <c r="X27" s="827">
        <v>4.548590839127442</v>
      </c>
      <c r="Y27" s="826">
        <v>5.447362949615364</v>
      </c>
      <c r="Z27" s="826">
        <v>4.951502407922415</v>
      </c>
      <c r="AA27" s="826">
        <v>4.60265123477559</v>
      </c>
      <c r="AB27" s="826">
        <v>5.145740654670994</v>
      </c>
      <c r="AC27" s="827">
        <v>5.034352049277424</v>
      </c>
      <c r="AD27" s="826">
        <v>5.146237265856057</v>
      </c>
      <c r="AE27" s="826">
        <v>4.1944031538809545</v>
      </c>
      <c r="AF27" s="822">
        <v>5.435831457060147</v>
      </c>
      <c r="AG27" s="822">
        <v>3.6877999494821845</v>
      </c>
      <c r="AH27" s="822">
        <v>4.609386328118714</v>
      </c>
      <c r="AI27" s="822">
        <v>3.426070647077206</v>
      </c>
      <c r="AJ27" s="826">
        <v>2.612148662902536</v>
      </c>
      <c r="AK27" s="826">
        <v>1.514318861818409</v>
      </c>
      <c r="AL27" s="822">
        <v>2.986436348154009</v>
      </c>
      <c r="AM27" s="822">
        <v>2.630525180964116</v>
      </c>
      <c r="AN27" s="826">
        <v>0.3989602853170515</v>
      </c>
      <c r="AO27" s="826">
        <v>1.8805175958398923</v>
      </c>
      <c r="AP27" s="826">
        <v>2.2075187969924803</v>
      </c>
      <c r="AQ27" s="826">
        <v>0.3012048192771122</v>
      </c>
      <c r="AR27" s="822">
        <v>1.1930129955880941</v>
      </c>
    </row>
    <row r="28" spans="2:44" ht="15">
      <c r="B28" s="824" t="s">
        <v>274</v>
      </c>
      <c r="C28" s="825"/>
      <c r="D28" s="825"/>
      <c r="E28" s="826">
        <v>3.4118602761982197</v>
      </c>
      <c r="F28" s="826">
        <v>5.911129229514889</v>
      </c>
      <c r="G28" s="826">
        <v>7.908828779349175</v>
      </c>
      <c r="H28" s="826">
        <v>7.606234181430671</v>
      </c>
      <c r="I28" s="827">
        <v>6.209581852039947</v>
      </c>
      <c r="J28" s="826">
        <v>6.520031421838168</v>
      </c>
      <c r="K28" s="826">
        <v>7.108031819348226</v>
      </c>
      <c r="L28" s="826">
        <v>7.9526657335538875</v>
      </c>
      <c r="M28" s="826">
        <v>5.06313443921762</v>
      </c>
      <c r="N28" s="827">
        <v>6.649877267365878</v>
      </c>
      <c r="O28" s="826">
        <v>6.034906588003941</v>
      </c>
      <c r="P28" s="826">
        <v>3.210349784379485</v>
      </c>
      <c r="Q28" s="826">
        <v>2.6166902404526127</v>
      </c>
      <c r="R28" s="826">
        <v>3.782255213856489</v>
      </c>
      <c r="S28" s="827">
        <v>3.8917949484382097</v>
      </c>
      <c r="T28" s="826">
        <v>2.1792048220702354</v>
      </c>
      <c r="U28" s="826">
        <v>3.8649025069637855</v>
      </c>
      <c r="V28" s="826">
        <v>3.6641396737882026</v>
      </c>
      <c r="W28" s="826">
        <v>3.610354223433232</v>
      </c>
      <c r="X28" s="827">
        <v>3.331702966308936</v>
      </c>
      <c r="Y28" s="826">
        <v>5.093590470788434</v>
      </c>
      <c r="Z28" s="826">
        <v>4.592691920885006</v>
      </c>
      <c r="AA28" s="826">
        <v>4.609418282548483</v>
      </c>
      <c r="AB28" s="826">
        <v>3.9886039886039892</v>
      </c>
      <c r="AC28" s="827">
        <v>4.566337185020197</v>
      </c>
      <c r="AD28" s="826">
        <v>3.52979274611398</v>
      </c>
      <c r="AE28" s="826">
        <v>1.752136752136746</v>
      </c>
      <c r="AF28" s="822">
        <v>3.516576633831159</v>
      </c>
      <c r="AG28" s="822">
        <v>1.7281348788198203</v>
      </c>
      <c r="AH28" s="822">
        <v>2.6281453867660787</v>
      </c>
      <c r="AI28" s="822">
        <v>1.1143511768381575</v>
      </c>
      <c r="AJ28" s="826">
        <v>0.43937650381840054</v>
      </c>
      <c r="AK28" s="826">
        <v>-0.23635803103483344</v>
      </c>
      <c r="AL28" s="822">
        <v>1.2642487046632178</v>
      </c>
      <c r="AM28" s="822">
        <v>0.6434538944527946</v>
      </c>
      <c r="AN28" s="826">
        <v>-0.6488824801730408</v>
      </c>
      <c r="AO28" s="826">
        <v>0.7603374648474048</v>
      </c>
      <c r="AP28" s="826">
        <v>0.5459414915533589</v>
      </c>
      <c r="AQ28" s="826">
        <v>-1.0335652885796187</v>
      </c>
      <c r="AR28" s="822">
        <v>-0.09796339262696518</v>
      </c>
    </row>
    <row r="29" spans="2:44" ht="15">
      <c r="B29" s="828" t="s">
        <v>275</v>
      </c>
      <c r="C29" s="825"/>
      <c r="D29" s="825"/>
      <c r="E29" s="826">
        <v>2.3217079695149634</v>
      </c>
      <c r="F29" s="826">
        <v>2.6840605787974203</v>
      </c>
      <c r="G29" s="826">
        <v>4.150207510375514</v>
      </c>
      <c r="H29" s="826">
        <v>5.389161574676948</v>
      </c>
      <c r="I29" s="827">
        <v>3.6385285454659355</v>
      </c>
      <c r="J29" s="826">
        <v>5.5985793913086335</v>
      </c>
      <c r="K29" s="826">
        <v>6.454439252336441</v>
      </c>
      <c r="L29" s="826">
        <v>7.134283931057661</v>
      </c>
      <c r="M29" s="826">
        <v>7.50879193992966</v>
      </c>
      <c r="N29" s="827">
        <v>6.684162151702777</v>
      </c>
      <c r="O29" s="826">
        <v>6.9179745889387245</v>
      </c>
      <c r="P29" s="826">
        <v>5.564700502972109</v>
      </c>
      <c r="Q29" s="826">
        <v>3.9256105758458393</v>
      </c>
      <c r="R29" s="826">
        <v>3.9209618954999526</v>
      </c>
      <c r="S29" s="827">
        <v>5.0569631015133565</v>
      </c>
      <c r="T29" s="826">
        <v>3.477653021101834</v>
      </c>
      <c r="U29" s="826">
        <v>3.8766405336336573</v>
      </c>
      <c r="V29" s="826">
        <v>5.4676383079643065</v>
      </c>
      <c r="W29" s="826">
        <v>5.534050789059508</v>
      </c>
      <c r="X29" s="827">
        <v>4.596659329276198</v>
      </c>
      <c r="Y29" s="826">
        <v>6.185349377242977</v>
      </c>
      <c r="Z29" s="826">
        <v>6.613293303310819</v>
      </c>
      <c r="AA29" s="826">
        <v>5.560325442577385</v>
      </c>
      <c r="AB29" s="826">
        <v>4.788391777509071</v>
      </c>
      <c r="AC29" s="827">
        <v>5.775975901625818</v>
      </c>
      <c r="AD29" s="826">
        <v>5.538767395626243</v>
      </c>
      <c r="AE29" s="826">
        <v>4.329630788485606</v>
      </c>
      <c r="AF29" s="822">
        <v>5.046671056198915</v>
      </c>
      <c r="AG29" s="822">
        <v>5.4196476652050185</v>
      </c>
      <c r="AH29" s="822">
        <v>5.083142341639446</v>
      </c>
      <c r="AI29" s="822">
        <v>4.099285445656253</v>
      </c>
      <c r="AJ29" s="826">
        <v>4.518950437317781</v>
      </c>
      <c r="AK29" s="826">
        <v>4.612368693593716</v>
      </c>
      <c r="AL29" s="822">
        <v>4.428691489750425</v>
      </c>
      <c r="AM29" s="822">
        <v>4.415900210678725</v>
      </c>
      <c r="AN29" s="826">
        <v>3.9378612716763017</v>
      </c>
      <c r="AO29" s="826">
        <v>3.9409219325537315</v>
      </c>
      <c r="AP29" s="826">
        <v>3.967047342926855</v>
      </c>
      <c r="AQ29" s="826">
        <v>3.4255922180622234</v>
      </c>
      <c r="AR29" s="822">
        <v>3.815830407537435</v>
      </c>
    </row>
    <row r="30" spans="2:44" ht="15.75" thickBot="1">
      <c r="B30" s="824" t="s">
        <v>3</v>
      </c>
      <c r="C30" s="825"/>
      <c r="D30" s="825"/>
      <c r="E30" s="826">
        <v>4.768915631801307</v>
      </c>
      <c r="F30" s="826">
        <v>4.128787878787876</v>
      </c>
      <c r="G30" s="826">
        <v>2.658180456757764</v>
      </c>
      <c r="H30" s="826">
        <v>2.9125611947697916</v>
      </c>
      <c r="I30" s="827">
        <v>3.607072691552071</v>
      </c>
      <c r="J30" s="826">
        <v>2.388953381804848</v>
      </c>
      <c r="K30" s="826">
        <v>2.9889656844913404</v>
      </c>
      <c r="L30" s="826">
        <v>3.8779479698516806</v>
      </c>
      <c r="M30" s="826">
        <v>3.335942674775705</v>
      </c>
      <c r="N30" s="827">
        <v>3.149271844660184</v>
      </c>
      <c r="O30" s="826">
        <v>3.0791263873970687</v>
      </c>
      <c r="P30" s="826">
        <v>3.6263024665921018</v>
      </c>
      <c r="Q30" s="826">
        <v>5.348156816851968</v>
      </c>
      <c r="R30" s="826">
        <v>6.351611211467856</v>
      </c>
      <c r="S30" s="827">
        <v>4.61203600211777</v>
      </c>
      <c r="T30" s="826">
        <v>5.1638300335764775</v>
      </c>
      <c r="U30" s="826">
        <v>6.305743339203551</v>
      </c>
      <c r="V30" s="826">
        <v>5.97644967784936</v>
      </c>
      <c r="W30" s="826">
        <v>6.2517122349460275</v>
      </c>
      <c r="X30" s="827">
        <v>5.931226452229654</v>
      </c>
      <c r="Y30" s="826">
        <v>7.9158868215347455</v>
      </c>
      <c r="Z30" s="826">
        <v>5.1728744722919995</v>
      </c>
      <c r="AA30" s="826">
        <v>4.261006289308167</v>
      </c>
      <c r="AB30" s="826">
        <v>3.542698019801982</v>
      </c>
      <c r="AC30" s="827">
        <v>5.1837400963490765</v>
      </c>
      <c r="AD30" s="826">
        <v>2.412772903489091</v>
      </c>
      <c r="AE30" s="826">
        <v>2.6014938265332077</v>
      </c>
      <c r="AF30" s="829">
        <v>3.920977228170708</v>
      </c>
      <c r="AG30" s="822">
        <v>3.5908162757109396</v>
      </c>
      <c r="AH30" s="822">
        <v>3.1366314647286675</v>
      </c>
      <c r="AI30" s="822">
        <v>3.0521808404700312</v>
      </c>
      <c r="AJ30" s="826">
        <v>3.09655718242976</v>
      </c>
      <c r="AK30" s="826">
        <v>0.9736013562605894</v>
      </c>
      <c r="AL30" s="829">
        <v>1.0289450908741227</v>
      </c>
      <c r="AM30" s="822">
        <v>2.0234148489779002</v>
      </c>
      <c r="AN30" s="826">
        <v>3.193699569985986</v>
      </c>
      <c r="AO30" s="826">
        <v>3.3058247768928073</v>
      </c>
      <c r="AP30" s="826">
        <v>3.554638779621988</v>
      </c>
      <c r="AQ30" s="826">
        <v>3.697886921758986</v>
      </c>
      <c r="AR30" s="822">
        <v>3.4389726249145713</v>
      </c>
    </row>
    <row r="31" spans="2:44" ht="15.75" thickBot="1">
      <c r="B31" s="830" t="s">
        <v>270</v>
      </c>
      <c r="C31" s="831"/>
      <c r="D31" s="831"/>
      <c r="E31" s="832">
        <v>3.6098683623161154</v>
      </c>
      <c r="F31" s="832">
        <v>3.533954256071681</v>
      </c>
      <c r="G31" s="832">
        <v>3.41746966800609</v>
      </c>
      <c r="H31" s="832">
        <v>5.307197644688921</v>
      </c>
      <c r="I31" s="833">
        <v>3.971800704737505</v>
      </c>
      <c r="J31" s="832">
        <v>5.659383796411532</v>
      </c>
      <c r="K31" s="832">
        <v>6.400584545601196</v>
      </c>
      <c r="L31" s="832">
        <v>7.925610170130892</v>
      </c>
      <c r="M31" s="832">
        <v>6.36311801059446</v>
      </c>
      <c r="N31" s="833">
        <v>6.589511515571167</v>
      </c>
      <c r="O31" s="832">
        <v>5.783955707386035</v>
      </c>
      <c r="P31" s="832">
        <v>4.983679075325975</v>
      </c>
      <c r="Q31" s="832">
        <v>2.610975183502262</v>
      </c>
      <c r="R31" s="832">
        <v>2.8904932774199033</v>
      </c>
      <c r="S31" s="833">
        <v>4.043943806371497</v>
      </c>
      <c r="T31" s="832">
        <v>2.930443721089593</v>
      </c>
      <c r="U31" s="832">
        <v>4.713967752348913</v>
      </c>
      <c r="V31" s="832">
        <v>6.082024730047353</v>
      </c>
      <c r="W31" s="832">
        <v>5.7471554143767145</v>
      </c>
      <c r="X31" s="833">
        <v>4.874065579340803</v>
      </c>
      <c r="Y31" s="832">
        <v>6.459666613959603</v>
      </c>
      <c r="Z31" s="832">
        <v>4.024727614937174</v>
      </c>
      <c r="AA31" s="832">
        <v>3.949586577827735</v>
      </c>
      <c r="AB31" s="808">
        <v>3.221627979052255</v>
      </c>
      <c r="AC31" s="833">
        <v>4.393608339695154</v>
      </c>
      <c r="AD31" s="808">
        <v>2.5632607115217754</v>
      </c>
      <c r="AE31" s="808">
        <v>2.969022959820311</v>
      </c>
      <c r="AF31" s="808">
        <v>3.2573943933894567</v>
      </c>
      <c r="AG31" s="808">
        <v>3.4105519243057714</v>
      </c>
      <c r="AH31" s="808">
        <v>3.0520165732996096</v>
      </c>
      <c r="AI31" s="808">
        <v>2.4860616031441296</v>
      </c>
      <c r="AJ31" s="808">
        <v>2.3554879387209793</v>
      </c>
      <c r="AK31" s="808">
        <v>1.5032807022800077</v>
      </c>
      <c r="AL31" s="808">
        <v>1.839294354088361</v>
      </c>
      <c r="AM31" s="808">
        <v>2.043059733238972</v>
      </c>
      <c r="AN31" s="808">
        <v>1.5458247867059072</v>
      </c>
      <c r="AO31" s="808">
        <v>1.691944775159171</v>
      </c>
      <c r="AP31" s="808">
        <v>2.2587905397926322</v>
      </c>
      <c r="AQ31" s="808">
        <v>1.5758390831481783</v>
      </c>
      <c r="AR31" s="808">
        <v>1.76807177799585</v>
      </c>
    </row>
    <row r="32" spans="2:6" ht="15">
      <c r="B32" s="834"/>
      <c r="C32" s="834"/>
      <c r="D32" s="834"/>
      <c r="F32" s="835"/>
    </row>
    <row r="33" spans="2:4" ht="15">
      <c r="B33" s="834"/>
      <c r="C33" s="834"/>
      <c r="D33" s="834"/>
    </row>
    <row r="34" spans="2:6" ht="16.5" thickBot="1">
      <c r="B34" s="529" t="s">
        <v>276</v>
      </c>
      <c r="C34" s="528"/>
      <c r="D34" s="528"/>
      <c r="E34" s="528"/>
      <c r="F34" s="836"/>
    </row>
    <row r="35" spans="2:44" ht="15.75" customHeight="1" thickBot="1">
      <c r="B35" s="70"/>
      <c r="C35" s="70"/>
      <c r="D35" s="70"/>
      <c r="I35" s="1331" t="s">
        <v>404</v>
      </c>
      <c r="N35" s="1331" t="s">
        <v>450</v>
      </c>
      <c r="S35" s="1331" t="s">
        <v>464</v>
      </c>
      <c r="X35" s="1331" t="s">
        <v>476</v>
      </c>
      <c r="AC35" s="1331" t="s">
        <v>511</v>
      </c>
      <c r="AH35" s="1331" t="s">
        <v>605</v>
      </c>
      <c r="AM35" s="1331" t="s">
        <v>611</v>
      </c>
      <c r="AR35" s="1331" t="s">
        <v>870</v>
      </c>
    </row>
    <row r="36" spans="2:44" ht="15" customHeight="1" thickBot="1">
      <c r="B36" s="837"/>
      <c r="C36" s="838"/>
      <c r="D36" s="838"/>
      <c r="E36" s="819" t="s">
        <v>389</v>
      </c>
      <c r="F36" s="534" t="s">
        <v>397</v>
      </c>
      <c r="G36" s="819" t="s">
        <v>400</v>
      </c>
      <c r="H36" s="819" t="s">
        <v>403</v>
      </c>
      <c r="I36" s="1332"/>
      <c r="J36" s="819" t="s">
        <v>420</v>
      </c>
      <c r="K36" s="819" t="s">
        <v>445</v>
      </c>
      <c r="L36" s="819" t="s">
        <v>448</v>
      </c>
      <c r="M36" s="819" t="s">
        <v>451</v>
      </c>
      <c r="N36" s="1332"/>
      <c r="O36" s="819" t="s">
        <v>453</v>
      </c>
      <c r="P36" s="819" t="s">
        <v>455</v>
      </c>
      <c r="Q36" s="819" t="s">
        <v>456</v>
      </c>
      <c r="R36" s="819" t="s">
        <v>463</v>
      </c>
      <c r="S36" s="1332"/>
      <c r="T36" s="819" t="s">
        <v>465</v>
      </c>
      <c r="U36" s="819" t="s">
        <v>473</v>
      </c>
      <c r="V36" s="819" t="s">
        <v>474</v>
      </c>
      <c r="W36" s="819" t="s">
        <v>475</v>
      </c>
      <c r="X36" s="1332"/>
      <c r="Y36" s="819" t="s">
        <v>482</v>
      </c>
      <c r="Z36" s="819" t="s">
        <v>483</v>
      </c>
      <c r="AA36" s="819" t="s">
        <v>503</v>
      </c>
      <c r="AB36" s="819" t="s">
        <v>510</v>
      </c>
      <c r="AC36" s="1332"/>
      <c r="AD36" s="819" t="s">
        <v>514</v>
      </c>
      <c r="AE36" s="819" t="s">
        <v>562</v>
      </c>
      <c r="AF36" s="819" t="s">
        <v>600</v>
      </c>
      <c r="AG36" s="819" t="s">
        <v>610</v>
      </c>
      <c r="AH36" s="1332"/>
      <c r="AI36" s="819" t="s">
        <v>606</v>
      </c>
      <c r="AJ36" s="819" t="s">
        <v>607</v>
      </c>
      <c r="AK36" s="819" t="s">
        <v>608</v>
      </c>
      <c r="AL36" s="819" t="s">
        <v>609</v>
      </c>
      <c r="AM36" s="1332"/>
      <c r="AN36" s="819" t="s">
        <v>773</v>
      </c>
      <c r="AO36" s="819" t="s">
        <v>774</v>
      </c>
      <c r="AP36" s="819" t="s">
        <v>858</v>
      </c>
      <c r="AQ36" s="819" t="s">
        <v>869</v>
      </c>
      <c r="AR36" s="1332"/>
    </row>
    <row r="37" spans="2:44" ht="15.75" thickBot="1">
      <c r="B37" s="839" t="s">
        <v>49</v>
      </c>
      <c r="C37" s="840"/>
      <c r="D37" s="840"/>
      <c r="E37" s="841">
        <v>3.606820819569691</v>
      </c>
      <c r="F37" s="841">
        <v>3.5389013882475524</v>
      </c>
      <c r="G37" s="841">
        <v>3.419386929086258</v>
      </c>
      <c r="H37" s="841">
        <v>5.303426501636736</v>
      </c>
      <c r="I37" s="841">
        <v>3.971800704737504</v>
      </c>
      <c r="J37" s="841">
        <v>5.661352865144337</v>
      </c>
      <c r="K37" s="841">
        <v>6.404137211178053</v>
      </c>
      <c r="L37" s="841">
        <v>7.918784598119572</v>
      </c>
      <c r="M37" s="841">
        <v>6.364388853122406</v>
      </c>
      <c r="N37" s="841">
        <v>6.589511515571161</v>
      </c>
      <c r="O37" s="841">
        <v>5.7839032965439685</v>
      </c>
      <c r="P37" s="841">
        <v>4.9868906843597784</v>
      </c>
      <c r="Q37" s="841">
        <v>2.609318745849194</v>
      </c>
      <c r="R37" s="841">
        <v>2.8888888888889</v>
      </c>
      <c r="S37" s="841">
        <v>4.043943806371502</v>
      </c>
      <c r="T37" s="841">
        <v>2.9389845898184888</v>
      </c>
      <c r="U37" s="841">
        <v>4.720282690314789</v>
      </c>
      <c r="V37" s="841">
        <v>6.081483878659881</v>
      </c>
      <c r="W37" s="841">
        <v>5.73320671311275</v>
      </c>
      <c r="X37" s="841">
        <v>4.874065579340808</v>
      </c>
      <c r="Y37" s="841">
        <v>6.450753919382208</v>
      </c>
      <c r="Z37" s="841">
        <v>4.037052959451032</v>
      </c>
      <c r="AA37" s="841">
        <v>3.9305411719370937</v>
      </c>
      <c r="AB37" s="841">
        <v>3.2365494821679874</v>
      </c>
      <c r="AC37" s="841">
        <v>4.393608339695149</v>
      </c>
      <c r="AD37" s="841">
        <v>2.561677245864729</v>
      </c>
      <c r="AE37" s="841">
        <v>2.9892406050210525</v>
      </c>
      <c r="AF37" s="808">
        <v>3.240408160112466</v>
      </c>
      <c r="AG37" s="808">
        <v>3.4091696500750714</v>
      </c>
      <c r="AH37" s="808">
        <v>3.0520165732996105</v>
      </c>
      <c r="AI37" s="841">
        <v>2.5083650277055654</v>
      </c>
      <c r="AJ37" s="841">
        <v>2.489893560646223</v>
      </c>
      <c r="AK37" s="808">
        <v>1.2195669415056898</v>
      </c>
      <c r="AL37" s="808">
        <v>1.6401986404890039</v>
      </c>
      <c r="AM37" s="808">
        <v>1.960049843580009</v>
      </c>
      <c r="AN37" s="822">
        <v>1.5458247867059072</v>
      </c>
      <c r="AO37" s="822">
        <v>1.6919447751591719</v>
      </c>
      <c r="AP37" s="841">
        <v>2.258790539792628</v>
      </c>
      <c r="AQ37" s="841">
        <v>1.5758390831481819</v>
      </c>
      <c r="AR37" s="808">
        <v>1.768071777995857</v>
      </c>
    </row>
    <row r="38" spans="2:44" ht="15">
      <c r="B38" s="842" t="s">
        <v>45</v>
      </c>
      <c r="C38" s="840"/>
      <c r="D38" s="840"/>
      <c r="E38" s="843">
        <v>0.2610170966198382</v>
      </c>
      <c r="F38" s="844">
        <v>13.743688386631405</v>
      </c>
      <c r="G38" s="844">
        <v>17.019171887512357</v>
      </c>
      <c r="H38" s="844">
        <v>13.130691065851408</v>
      </c>
      <c r="I38" s="844">
        <v>10.845185995623623</v>
      </c>
      <c r="J38" s="844">
        <v>21.061309497982393</v>
      </c>
      <c r="K38" s="844">
        <v>24.64380839639793</v>
      </c>
      <c r="L38" s="844">
        <v>20.48949359954915</v>
      </c>
      <c r="M38" s="844">
        <v>19.927677113305847</v>
      </c>
      <c r="N38" s="844">
        <v>21.486736582356585</v>
      </c>
      <c r="O38" s="844">
        <v>13.085552489158104</v>
      </c>
      <c r="P38" s="844">
        <v>10.55220134319245</v>
      </c>
      <c r="Q38" s="844">
        <v>8.880128290792456</v>
      </c>
      <c r="R38" s="844">
        <v>4.221379243264266</v>
      </c>
      <c r="S38" s="844">
        <v>9.074290356979645</v>
      </c>
      <c r="T38" s="844">
        <v>3.838108519269781</v>
      </c>
      <c r="U38" s="844">
        <v>6.645598748197457</v>
      </c>
      <c r="V38" s="844">
        <v>6.216630868364518</v>
      </c>
      <c r="W38" s="844">
        <v>7.158189454036389</v>
      </c>
      <c r="X38" s="845">
        <v>5.977653631284909</v>
      </c>
      <c r="Y38" s="843">
        <v>7.7160211213869445</v>
      </c>
      <c r="Z38" s="846">
        <v>4.191720130038263</v>
      </c>
      <c r="AA38" s="846">
        <v>7.063207765195287</v>
      </c>
      <c r="AB38" s="846">
        <v>12.547175288857915</v>
      </c>
      <c r="AC38" s="846">
        <v>7.872078720787215</v>
      </c>
      <c r="AD38" s="846">
        <v>7.4211555354056316</v>
      </c>
      <c r="AE38" s="846">
        <v>-1.1735144687430932</v>
      </c>
      <c r="AF38" s="846">
        <v>5.323655594830143</v>
      </c>
      <c r="AG38" s="846">
        <v>-5.360090796533228</v>
      </c>
      <c r="AH38" s="846">
        <v>1.417847640766695</v>
      </c>
      <c r="AI38" s="844">
        <v>-5.882352941176478</v>
      </c>
      <c r="AJ38" s="844">
        <v>-3.618228046156858</v>
      </c>
      <c r="AK38" s="844">
        <v>-10.829020853614807</v>
      </c>
      <c r="AL38" s="846">
        <v>-4.2109566639411184</v>
      </c>
      <c r="AM38" s="846">
        <v>-6.221850426635427</v>
      </c>
      <c r="AN38" s="826">
        <v>-1.1242270938729604</v>
      </c>
      <c r="AO38" s="826">
        <v>4.41185150209526</v>
      </c>
      <c r="AP38" s="844">
        <v>1.8716733929929177</v>
      </c>
      <c r="AQ38" s="844">
        <v>-4.007584245453771</v>
      </c>
      <c r="AR38" s="844">
        <v>0.24554232355255579</v>
      </c>
    </row>
    <row r="39" spans="2:44" ht="15">
      <c r="B39" s="847" t="s">
        <v>46</v>
      </c>
      <c r="C39" s="848"/>
      <c r="D39" s="848"/>
      <c r="E39" s="849">
        <v>3.93018934379441</v>
      </c>
      <c r="F39" s="850">
        <v>4.635306043637783</v>
      </c>
      <c r="G39" s="850">
        <v>5.729642633831958</v>
      </c>
      <c r="H39" s="850">
        <v>6.180431414610894</v>
      </c>
      <c r="I39" s="850">
        <v>5.124670829884877</v>
      </c>
      <c r="J39" s="850">
        <v>4.743318570109722</v>
      </c>
      <c r="K39" s="850">
        <v>6.215327835764953</v>
      </c>
      <c r="L39" s="850">
        <v>5.689817921277381</v>
      </c>
      <c r="M39" s="850">
        <v>5.213477597198519</v>
      </c>
      <c r="N39" s="850">
        <v>5.466886914798906</v>
      </c>
      <c r="O39" s="850">
        <v>5.91418243484469</v>
      </c>
      <c r="P39" s="850">
        <v>4.238061111473073</v>
      </c>
      <c r="Q39" s="850">
        <v>4.424740670597856</v>
      </c>
      <c r="R39" s="850">
        <v>4.595641181553418</v>
      </c>
      <c r="S39" s="850">
        <v>4.783943496046405</v>
      </c>
      <c r="T39" s="850">
        <v>4.091306500373946</v>
      </c>
      <c r="U39" s="850">
        <v>4.861610258653926</v>
      </c>
      <c r="V39" s="850">
        <v>4.878199579572168</v>
      </c>
      <c r="W39" s="850">
        <v>4.729268019051688</v>
      </c>
      <c r="X39" s="851">
        <v>4.642728542081699</v>
      </c>
      <c r="Y39" s="849">
        <v>4.785613811388728</v>
      </c>
      <c r="Z39" s="850">
        <v>4.167328935865839</v>
      </c>
      <c r="AA39" s="850">
        <v>4.025427892078852</v>
      </c>
      <c r="AB39" s="850">
        <v>4.545897201176402</v>
      </c>
      <c r="AC39" s="850">
        <v>4.379061505898079</v>
      </c>
      <c r="AD39" s="850">
        <v>4.10831900797713</v>
      </c>
      <c r="AE39" s="850">
        <v>3.4131548078848652</v>
      </c>
      <c r="AF39" s="850">
        <v>4.162455726092091</v>
      </c>
      <c r="AG39" s="850">
        <v>2.7199731728673413</v>
      </c>
      <c r="AH39" s="850">
        <v>3.5955354644075186</v>
      </c>
      <c r="AI39" s="850">
        <v>3.0064935064935128</v>
      </c>
      <c r="AJ39" s="850">
        <v>2.263044320256739</v>
      </c>
      <c r="AK39" s="850">
        <v>0.9076730563464537</v>
      </c>
      <c r="AL39" s="850">
        <v>1.8408691078586088</v>
      </c>
      <c r="AM39" s="850">
        <v>1.9977380641675495</v>
      </c>
      <c r="AN39" s="826">
        <v>1.9897705155479173</v>
      </c>
      <c r="AO39" s="826">
        <v>2.275234667486586</v>
      </c>
      <c r="AP39" s="850">
        <v>2.8773278475530617</v>
      </c>
      <c r="AQ39" s="850">
        <v>1.5805211448099072</v>
      </c>
      <c r="AR39" s="850">
        <v>2.178742906536229</v>
      </c>
    </row>
    <row r="40" spans="2:44" ht="15">
      <c r="B40" s="852" t="s">
        <v>243</v>
      </c>
      <c r="C40" s="825"/>
      <c r="D40" s="825"/>
      <c r="E40" s="846">
        <v>3.1680295037862294</v>
      </c>
      <c r="F40" s="846">
        <v>4.121661318750853</v>
      </c>
      <c r="G40" s="846">
        <v>5.928340728666726</v>
      </c>
      <c r="H40" s="846">
        <v>6.739335499423532</v>
      </c>
      <c r="I40" s="826">
        <v>4.993090776280468</v>
      </c>
      <c r="J40" s="846">
        <v>4.998754706476987</v>
      </c>
      <c r="K40" s="846">
        <v>6.921596712820289</v>
      </c>
      <c r="L40" s="846">
        <v>6.226312939902542</v>
      </c>
      <c r="M40" s="846">
        <v>5.7541241162607975</v>
      </c>
      <c r="N40" s="826">
        <v>5.977450080330499</v>
      </c>
      <c r="O40" s="846">
        <v>6.248168664276051</v>
      </c>
      <c r="P40" s="846">
        <v>3.9512320536934595</v>
      </c>
      <c r="Q40" s="846">
        <v>3.921884221256505</v>
      </c>
      <c r="R40" s="846">
        <v>3.492505637352437</v>
      </c>
      <c r="S40" s="826">
        <v>4.383857388432432</v>
      </c>
      <c r="T40" s="846">
        <v>2.985015824654937</v>
      </c>
      <c r="U40" s="846">
        <v>3.5888624204319086</v>
      </c>
      <c r="V40" s="846">
        <v>3.488642230252964</v>
      </c>
      <c r="W40" s="846">
        <v>3.4938415595401295</v>
      </c>
      <c r="X40" s="826">
        <v>3.3905942535927096</v>
      </c>
      <c r="Y40" s="846">
        <v>3.9824024483550176</v>
      </c>
      <c r="Z40" s="853">
        <v>3.9621503430596476</v>
      </c>
      <c r="AA40" s="853">
        <v>4.018308120175092</v>
      </c>
      <c r="AB40" s="853">
        <v>5.097276746461262</v>
      </c>
      <c r="AC40" s="826">
        <v>4.2686482927288125</v>
      </c>
      <c r="AD40" s="846">
        <v>3.9929852961014376</v>
      </c>
      <c r="AE40" s="846">
        <v>3.0919486045134335</v>
      </c>
      <c r="AF40" s="846">
        <v>3.761165397757921</v>
      </c>
      <c r="AG40" s="846">
        <v>1.9913981028692547</v>
      </c>
      <c r="AH40" s="846">
        <v>3.1998773094688175</v>
      </c>
      <c r="AI40" s="846">
        <v>2.7559287255745915</v>
      </c>
      <c r="AJ40" s="846">
        <v>2.135093622858747</v>
      </c>
      <c r="AK40" s="846">
        <v>1.109287975780532</v>
      </c>
      <c r="AL40" s="846">
        <v>2.3337762116573373</v>
      </c>
      <c r="AM40" s="846">
        <v>2.0799277357693313</v>
      </c>
      <c r="AN40" s="826">
        <v>1.6049511009502737</v>
      </c>
      <c r="AO40" s="826">
        <v>1.977864553247528</v>
      </c>
      <c r="AP40" s="846">
        <v>2.541319460429989</v>
      </c>
      <c r="AQ40" s="846">
        <v>0.8557263486745228</v>
      </c>
      <c r="AR40" s="846">
        <v>1.7411271688743994</v>
      </c>
    </row>
    <row r="41" spans="2:44" ht="15">
      <c r="B41" s="852" t="s">
        <v>244</v>
      </c>
      <c r="C41" s="825"/>
      <c r="D41" s="825"/>
      <c r="E41" s="846">
        <v>7.120360649663439</v>
      </c>
      <c r="F41" s="846">
        <v>6.461202451010138</v>
      </c>
      <c r="G41" s="846">
        <v>4.6875</v>
      </c>
      <c r="H41" s="846">
        <v>4.3111032905155895</v>
      </c>
      <c r="I41" s="826">
        <v>5.621350625178252</v>
      </c>
      <c r="J41" s="846">
        <v>3.2918252046581387</v>
      </c>
      <c r="K41" s="846">
        <v>3.4647823113745204</v>
      </c>
      <c r="L41" s="846">
        <v>3.6408864767073794</v>
      </c>
      <c r="M41" s="846">
        <v>3.89113810166441</v>
      </c>
      <c r="N41" s="826">
        <v>3.574169343148668</v>
      </c>
      <c r="O41" s="846">
        <v>4.3980577105542125</v>
      </c>
      <c r="P41" s="846">
        <v>5.59594624366602</v>
      </c>
      <c r="Q41" s="846">
        <v>6.507746017892217</v>
      </c>
      <c r="R41" s="846">
        <v>8.632820956917087</v>
      </c>
      <c r="S41" s="826">
        <v>6.300681933562927</v>
      </c>
      <c r="T41" s="846">
        <v>8.580593424218137</v>
      </c>
      <c r="U41" s="846">
        <v>9.592113498852498</v>
      </c>
      <c r="V41" s="846">
        <v>9.828425096030728</v>
      </c>
      <c r="W41" s="846">
        <v>8.923322206168095</v>
      </c>
      <c r="X41" s="826">
        <v>9.234184812773478</v>
      </c>
      <c r="Y41" s="846">
        <v>7.833579517479066</v>
      </c>
      <c r="Z41" s="853">
        <v>4.692779972395414</v>
      </c>
      <c r="AA41" s="853">
        <v>3.7772803581421357</v>
      </c>
      <c r="AB41" s="853">
        <v>2.886286707529038</v>
      </c>
      <c r="AC41" s="826">
        <v>4.747893698228694</v>
      </c>
      <c r="AD41" s="846">
        <v>4.269211451531902</v>
      </c>
      <c r="AE41" s="846">
        <v>4.586989134882032</v>
      </c>
      <c r="AF41" s="846">
        <v>5.5944998651927875</v>
      </c>
      <c r="AG41" s="846">
        <v>5.3349931089672396</v>
      </c>
      <c r="AH41" s="846">
        <v>4.951209882114057</v>
      </c>
      <c r="AI41" s="846">
        <v>3.8272902434752183</v>
      </c>
      <c r="AJ41" s="846">
        <v>2.994870903242642</v>
      </c>
      <c r="AK41" s="846">
        <v>0.23405251287289275</v>
      </c>
      <c r="AL41" s="846">
        <v>0.3967416536529811</v>
      </c>
      <c r="AM41" s="846">
        <v>1.8401874583485522</v>
      </c>
      <c r="AN41" s="826">
        <v>3.766414727863875</v>
      </c>
      <c r="AO41" s="826">
        <v>3.481835724473541</v>
      </c>
      <c r="AP41" s="846">
        <v>4.404265183124707</v>
      </c>
      <c r="AQ41" s="846">
        <v>4.16718808659742</v>
      </c>
      <c r="AR41" s="846">
        <v>3.9550099242814127</v>
      </c>
    </row>
    <row r="42" spans="2:44" s="859" customFormat="1" ht="15">
      <c r="B42" s="854" t="s">
        <v>399</v>
      </c>
      <c r="C42" s="855"/>
      <c r="D42" s="855"/>
      <c r="E42" s="856">
        <v>5.37519957424162</v>
      </c>
      <c r="F42" s="856">
        <v>6.7910131411615</v>
      </c>
      <c r="G42" s="856">
        <v>11.66019120792771</v>
      </c>
      <c r="H42" s="856">
        <v>6.096999462819426</v>
      </c>
      <c r="I42" s="857">
        <v>7.397974965458928</v>
      </c>
      <c r="J42" s="856">
        <v>15.3069153069153</v>
      </c>
      <c r="K42" s="856">
        <v>21.725150841536987</v>
      </c>
      <c r="L42" s="856">
        <v>22.83603096410978</v>
      </c>
      <c r="M42" s="856">
        <v>15.916241727243133</v>
      </c>
      <c r="N42" s="857">
        <v>18.86982651856262</v>
      </c>
      <c r="O42" s="856">
        <v>11.725067385444746</v>
      </c>
      <c r="P42" s="856">
        <v>12.391977824881792</v>
      </c>
      <c r="Q42" s="856">
        <v>-4.4336229669945055</v>
      </c>
      <c r="R42" s="856">
        <v>-1.6754024709846504</v>
      </c>
      <c r="S42" s="857">
        <v>4.320927828390509</v>
      </c>
      <c r="T42" s="856">
        <v>-0.7750301568154327</v>
      </c>
      <c r="U42" s="856">
        <v>-2.1267952995792854</v>
      </c>
      <c r="V42" s="856">
        <v>16.245920202491178</v>
      </c>
      <c r="W42" s="856">
        <v>13.498334126606366</v>
      </c>
      <c r="X42" s="857">
        <v>6.303516405245958</v>
      </c>
      <c r="Y42" s="856">
        <v>14.439412819499736</v>
      </c>
      <c r="Z42" s="858">
        <v>14.600379461638795</v>
      </c>
      <c r="AA42" s="858">
        <v>10.379899151959677</v>
      </c>
      <c r="AB42" s="858">
        <v>7.39746708043279</v>
      </c>
      <c r="AC42" s="857">
        <v>11.612579019430783</v>
      </c>
      <c r="AD42" s="856">
        <v>3.1895681733680448</v>
      </c>
      <c r="AE42" s="856">
        <v>0.3647463590035471</v>
      </c>
      <c r="AF42" s="856">
        <v>1.9311132452565687</v>
      </c>
      <c r="AG42" s="856">
        <v>-0.6716126513080809</v>
      </c>
      <c r="AH42" s="856">
        <v>1.1927988359118586</v>
      </c>
      <c r="AI42" s="856">
        <v>-4.071548063312321</v>
      </c>
      <c r="AJ42" s="856">
        <v>-4.68580854683232</v>
      </c>
      <c r="AK42" s="856">
        <v>-6.187772147386113</v>
      </c>
      <c r="AL42" s="856">
        <v>-3.0924863065754664</v>
      </c>
      <c r="AM42" s="856">
        <v>-4.520218466478809</v>
      </c>
      <c r="AN42" s="826">
        <v>-0.8604029333121588</v>
      </c>
      <c r="AO42" s="826">
        <v>0.6617016716673874</v>
      </c>
      <c r="AP42" s="856">
        <v>-0.01601537475977466</v>
      </c>
      <c r="AQ42" s="856">
        <v>0.505347593582897</v>
      </c>
      <c r="AR42" s="856">
        <v>0.07001633714534705</v>
      </c>
    </row>
    <row r="43" spans="2:44" ht="15">
      <c r="B43" s="860" t="s">
        <v>398</v>
      </c>
      <c r="C43" s="825"/>
      <c r="D43" s="825"/>
      <c r="E43" s="846">
        <v>1.694009292381054</v>
      </c>
      <c r="F43" s="846">
        <v>-0.3336683417085311</v>
      </c>
      <c r="G43" s="846">
        <v>4.74275867727907</v>
      </c>
      <c r="H43" s="846">
        <v>13.413786050317043</v>
      </c>
      <c r="I43" s="826">
        <v>4.860480538693054</v>
      </c>
      <c r="J43" s="846">
        <v>15.323656653054613</v>
      </c>
      <c r="K43" s="846">
        <v>22.583898031623107</v>
      </c>
      <c r="L43" s="846">
        <v>23.11790050920486</v>
      </c>
      <c r="M43" s="846">
        <v>15.174577982975038</v>
      </c>
      <c r="N43" s="826">
        <v>18.97080142830734</v>
      </c>
      <c r="O43" s="846">
        <v>12.498685271535265</v>
      </c>
      <c r="P43" s="846">
        <v>11.125004113059788</v>
      </c>
      <c r="Q43" s="846">
        <v>-2.7392466276406253</v>
      </c>
      <c r="R43" s="846">
        <v>-0.8831543014625254</v>
      </c>
      <c r="S43" s="826">
        <v>4.745782117650904</v>
      </c>
      <c r="T43" s="846">
        <v>3.2161555721765183</v>
      </c>
      <c r="U43" s="846">
        <v>1.1725689920644413</v>
      </c>
      <c r="V43" s="846">
        <v>12.57727912073534</v>
      </c>
      <c r="W43" s="846">
        <v>10.736516161648083</v>
      </c>
      <c r="X43" s="826">
        <v>6.769987507807613</v>
      </c>
      <c r="Y43" s="846">
        <v>10.757850241545896</v>
      </c>
      <c r="Z43" s="853">
        <v>8.405525638023875</v>
      </c>
      <c r="AA43" s="853">
        <v>11.323221757322159</v>
      </c>
      <c r="AB43" s="853">
        <v>8.896624532770275</v>
      </c>
      <c r="AC43" s="826">
        <v>9.835394256714764</v>
      </c>
      <c r="AD43" s="846">
        <v>5.124989777281016</v>
      </c>
      <c r="AE43" s="846">
        <v>3.428725701943833</v>
      </c>
      <c r="AF43" s="846">
        <v>-0.26883825333437983</v>
      </c>
      <c r="AG43" s="846">
        <v>-0.7048342722389691</v>
      </c>
      <c r="AH43" s="846">
        <v>1.849521641001047</v>
      </c>
      <c r="AI43" s="846">
        <v>-3.985685760962582</v>
      </c>
      <c r="AJ43" s="846">
        <v>-4.017227877838678</v>
      </c>
      <c r="AK43" s="846">
        <v>-3.572363255692224</v>
      </c>
      <c r="AL43" s="846">
        <v>-2.8551826050242823</v>
      </c>
      <c r="AM43" s="846">
        <v>-3.610299452866087</v>
      </c>
      <c r="AN43" s="826">
        <v>-1.6645737034761083</v>
      </c>
      <c r="AO43" s="826">
        <v>1.4895221677530657</v>
      </c>
      <c r="AP43" s="846">
        <v>0.2821139740455152</v>
      </c>
      <c r="AQ43" s="846">
        <v>0.25576136118887405</v>
      </c>
      <c r="AR43" s="846">
        <v>0.08729753686642994</v>
      </c>
    </row>
    <row r="44" spans="2:44" s="864" customFormat="1" ht="15">
      <c r="B44" s="861" t="s">
        <v>47</v>
      </c>
      <c r="C44" s="862"/>
      <c r="D44" s="862"/>
      <c r="E44" s="858">
        <v>4.266249929816041</v>
      </c>
      <c r="F44" s="858">
        <v>5.127313727332535</v>
      </c>
      <c r="G44" s="858">
        <v>7.03544120004149</v>
      </c>
      <c r="H44" s="858">
        <v>6.061597760081455</v>
      </c>
      <c r="I44" s="863">
        <v>5.623732121604547</v>
      </c>
      <c r="J44" s="858">
        <v>6.894571041365637</v>
      </c>
      <c r="K44" s="858">
        <v>9.322798895314023</v>
      </c>
      <c r="L44" s="858">
        <v>9.484254569478082</v>
      </c>
      <c r="M44" s="858">
        <v>7.817642622051551</v>
      </c>
      <c r="N44" s="863">
        <v>8.379400447624619</v>
      </c>
      <c r="O44" s="858">
        <v>7.298724633300594</v>
      </c>
      <c r="P44" s="858">
        <v>6.358835167350676</v>
      </c>
      <c r="Q44" s="858">
        <v>2.2270138061983005</v>
      </c>
      <c r="R44" s="858">
        <v>2.9707535395451288</v>
      </c>
      <c r="S44" s="863">
        <v>4.6746123139900675</v>
      </c>
      <c r="T44" s="858">
        <v>2.9140192181288853</v>
      </c>
      <c r="U44" s="858">
        <v>3.0047042184233135</v>
      </c>
      <c r="V44" s="858">
        <v>7.429560837399649</v>
      </c>
      <c r="W44" s="858">
        <v>6.8053732726009315</v>
      </c>
      <c r="X44" s="863">
        <v>5.031857285580443</v>
      </c>
      <c r="Y44" s="858">
        <v>6.984489051094897</v>
      </c>
      <c r="Z44" s="858">
        <v>6.548263124510285</v>
      </c>
      <c r="AA44" s="858">
        <v>5.593406593406598</v>
      </c>
      <c r="AB44" s="858">
        <v>5.2997939932776745</v>
      </c>
      <c r="AC44" s="863">
        <v>6.0936025315987195</v>
      </c>
      <c r="AD44" s="858">
        <v>3.8448964507554706</v>
      </c>
      <c r="AE44" s="858">
        <v>2.763692393892697</v>
      </c>
      <c r="AF44" s="856">
        <v>3.55985707843341</v>
      </c>
      <c r="AG44" s="846">
        <v>1.8486102816505081</v>
      </c>
      <c r="AH44" s="846">
        <v>2.9966963080282767</v>
      </c>
      <c r="AI44" s="858">
        <v>1.2647485559418499</v>
      </c>
      <c r="AJ44" s="858">
        <v>0.4961629159112846</v>
      </c>
      <c r="AK44" s="856">
        <v>-1.089330457036425</v>
      </c>
      <c r="AL44" s="846">
        <v>0.513580912583393</v>
      </c>
      <c r="AM44" s="846">
        <v>0.2899345953617285</v>
      </c>
      <c r="AN44" s="826">
        <v>1.3685206460769166</v>
      </c>
      <c r="AO44" s="826">
        <v>1.8448358828034372</v>
      </c>
      <c r="AP44" s="858">
        <v>2.0666374101205207</v>
      </c>
      <c r="AQ44" s="858">
        <v>1.32938550174444</v>
      </c>
      <c r="AR44" s="856">
        <v>1.651411715128532</v>
      </c>
    </row>
    <row r="45" spans="2:44" ht="15.75" thickBot="1">
      <c r="B45" s="865" t="s">
        <v>48</v>
      </c>
      <c r="C45" s="866"/>
      <c r="D45" s="866"/>
      <c r="E45" s="867">
        <v>-4.523461235512542</v>
      </c>
      <c r="F45" s="867">
        <v>1.7253562595689544</v>
      </c>
      <c r="G45" s="867">
        <v>4.530211572465092</v>
      </c>
      <c r="H45" s="867">
        <v>3.795691706840799</v>
      </c>
      <c r="I45" s="868">
        <v>1.2643610091199804</v>
      </c>
      <c r="J45" s="867">
        <v>10.459634649381272</v>
      </c>
      <c r="K45" s="867">
        <v>10.547033285094074</v>
      </c>
      <c r="L45" s="867">
        <v>12.07419505366309</v>
      </c>
      <c r="M45" s="867">
        <v>13.951437474278322</v>
      </c>
      <c r="N45" s="868">
        <v>11.754729670458204</v>
      </c>
      <c r="O45" s="867">
        <v>8.17284609229128</v>
      </c>
      <c r="P45" s="867">
        <v>6.3832015499816634</v>
      </c>
      <c r="Q45" s="867">
        <v>6.063287186426564</v>
      </c>
      <c r="R45" s="867">
        <v>3.41554019193066</v>
      </c>
      <c r="S45" s="868">
        <v>5.989167691462356</v>
      </c>
      <c r="T45" s="867">
        <v>-1.992405188144204</v>
      </c>
      <c r="U45" s="867">
        <v>14.9340421342784</v>
      </c>
      <c r="V45" s="867">
        <v>1.3298002846066908</v>
      </c>
      <c r="W45" s="867">
        <v>6.565555777289973</v>
      </c>
      <c r="X45" s="868">
        <v>5.205144662782658</v>
      </c>
      <c r="Y45" s="867">
        <v>3.0141397876515867</v>
      </c>
      <c r="Z45" s="869">
        <v>-11.25053533190578</v>
      </c>
      <c r="AA45" s="869">
        <v>5.20096852300243</v>
      </c>
      <c r="AB45" s="869">
        <v>-1.6900749063670446</v>
      </c>
      <c r="AC45" s="868">
        <v>-1.5428296551804976</v>
      </c>
      <c r="AD45" s="867">
        <v>4.826103946854232</v>
      </c>
      <c r="AE45" s="867">
        <v>0.33778893017419875</v>
      </c>
      <c r="AF45" s="867">
        <v>-1.740011047689194</v>
      </c>
      <c r="AG45" s="869">
        <v>1.681032430115721</v>
      </c>
      <c r="AH45" s="868">
        <v>1.2309635596653834</v>
      </c>
      <c r="AI45" s="867">
        <v>0.8620689655172384</v>
      </c>
      <c r="AJ45" s="867">
        <v>1.7938729380079934</v>
      </c>
      <c r="AK45" s="867">
        <v>-3.45263749648646</v>
      </c>
      <c r="AL45" s="846">
        <v>-2.8475084301236393</v>
      </c>
      <c r="AM45" s="846">
        <v>-0.9264164047509666</v>
      </c>
      <c r="AN45" s="826">
        <v>-5.864211952712495</v>
      </c>
      <c r="AO45" s="826">
        <v>2.5608630156956025</v>
      </c>
      <c r="AP45" s="867">
        <v>5.0421000495294805</v>
      </c>
      <c r="AQ45" s="867">
        <v>-3.795667339820085</v>
      </c>
      <c r="AR45" s="867">
        <v>-0.6396055170442452</v>
      </c>
    </row>
    <row r="46" ht="12.75">
      <c r="Y46" s="870"/>
    </row>
    <row r="47" spans="5:8" ht="12.75">
      <c r="E47" s="871"/>
      <c r="F47" s="872"/>
      <c r="G47" s="872"/>
      <c r="H47" s="872"/>
    </row>
    <row r="48" spans="2:8" ht="15.75">
      <c r="B48" s="783" t="s">
        <v>580</v>
      </c>
      <c r="C48" s="647"/>
      <c r="D48" s="647"/>
      <c r="E48" s="647"/>
      <c r="F48" s="647"/>
      <c r="G48" s="647"/>
      <c r="H48" s="647"/>
    </row>
    <row r="49" spans="2:8" ht="16.5" thickBot="1">
      <c r="B49" s="96"/>
      <c r="C49" s="647"/>
      <c r="D49" s="647"/>
      <c r="E49" s="647"/>
      <c r="F49" s="647"/>
      <c r="G49" s="647"/>
      <c r="H49" s="647"/>
    </row>
    <row r="50" spans="2:20" ht="15.75" thickBot="1">
      <c r="B50" s="784"/>
      <c r="C50" s="873">
        <v>2000</v>
      </c>
      <c r="D50" s="873">
        <v>2001</v>
      </c>
      <c r="E50" s="873">
        <v>2002</v>
      </c>
      <c r="F50" s="874">
        <v>2003</v>
      </c>
      <c r="G50" s="873">
        <v>2004</v>
      </c>
      <c r="H50" s="873">
        <v>2005</v>
      </c>
      <c r="I50" s="874">
        <v>2006</v>
      </c>
      <c r="J50" s="873">
        <v>2007</v>
      </c>
      <c r="K50" s="873">
        <v>2008</v>
      </c>
      <c r="L50" s="873">
        <v>2009</v>
      </c>
      <c r="M50" s="873">
        <v>2010</v>
      </c>
      <c r="N50" s="873">
        <v>2011</v>
      </c>
      <c r="O50" s="873">
        <v>2012</v>
      </c>
      <c r="P50" s="873">
        <v>2013</v>
      </c>
      <c r="Q50" s="873">
        <v>2014</v>
      </c>
      <c r="R50" s="873">
        <v>2015</v>
      </c>
      <c r="S50" s="873">
        <v>2016</v>
      </c>
      <c r="T50" s="873">
        <v>2017</v>
      </c>
    </row>
    <row r="51" spans="2:20" ht="33" customHeight="1" thickBot="1">
      <c r="B51" s="875" t="s">
        <v>405</v>
      </c>
      <c r="C51" s="876">
        <v>208531</v>
      </c>
      <c r="D51" s="876">
        <v>225851</v>
      </c>
      <c r="E51" s="876">
        <v>245323</v>
      </c>
      <c r="F51" s="876">
        <v>272345</v>
      </c>
      <c r="G51" s="877">
        <v>307762</v>
      </c>
      <c r="H51" s="877">
        <v>340156</v>
      </c>
      <c r="I51" s="877">
        <v>383898</v>
      </c>
      <c r="J51" s="877">
        <v>431072</v>
      </c>
      <c r="K51" s="877">
        <v>480087</v>
      </c>
      <c r="L51" s="877">
        <v>504647</v>
      </c>
      <c r="M51" s="877">
        <v>544924</v>
      </c>
      <c r="N51" s="877">
        <v>619894</v>
      </c>
      <c r="O51" s="877">
        <v>664240</v>
      </c>
      <c r="P51" s="877">
        <v>710497</v>
      </c>
      <c r="Q51" s="877">
        <v>757065</v>
      </c>
      <c r="R51" s="877">
        <v>799312</v>
      </c>
      <c r="S51" s="877">
        <v>862675</v>
      </c>
      <c r="T51" s="877">
        <v>912525</v>
      </c>
    </row>
    <row r="52" spans="2:20" ht="31.5" customHeight="1" thickBot="1">
      <c r="B52" s="875" t="s">
        <v>578</v>
      </c>
      <c r="C52" s="877">
        <v>99898.70056950524</v>
      </c>
      <c r="D52" s="877">
        <v>98205.90754727647</v>
      </c>
      <c r="E52" s="877">
        <v>97817.7482894464</v>
      </c>
      <c r="F52" s="877">
        <v>94636.85675466244</v>
      </c>
      <c r="G52" s="877">
        <v>117188.20205466413</v>
      </c>
      <c r="H52" s="877">
        <v>146570.31933366944</v>
      </c>
      <c r="I52" s="877">
        <v>162807.73242719547</v>
      </c>
      <c r="J52" s="877">
        <v>207410.6863617774</v>
      </c>
      <c r="K52" s="877">
        <v>244162.5217417839</v>
      </c>
      <c r="L52" s="877">
        <v>234035.34615594018</v>
      </c>
      <c r="M52" s="877">
        <v>287120.9606457698</v>
      </c>
      <c r="N52" s="877">
        <v>335409.62140928593</v>
      </c>
      <c r="O52" s="877">
        <v>369385.45124928403</v>
      </c>
      <c r="P52" s="877">
        <v>380168.54834394564</v>
      </c>
      <c r="Q52" s="877">
        <v>378403.8426934842</v>
      </c>
      <c r="R52" s="877">
        <v>291032.48897675925</v>
      </c>
      <c r="S52" s="877">
        <v>282527.461010932</v>
      </c>
      <c r="T52" s="877">
        <v>309209.9689951375</v>
      </c>
    </row>
    <row r="53" spans="2:20" ht="33.75" customHeight="1" thickBot="1">
      <c r="B53" s="875" t="s">
        <v>579</v>
      </c>
      <c r="C53" s="877">
        <v>2479.1488971007857</v>
      </c>
      <c r="D53" s="877">
        <v>2406.2089478410235</v>
      </c>
      <c r="E53" s="877">
        <v>2366.8166384179335</v>
      </c>
      <c r="F53" s="877">
        <v>2261.390940564673</v>
      </c>
      <c r="G53" s="877">
        <v>2765.928283509571</v>
      </c>
      <c r="H53" s="877">
        <v>3417.466335422469</v>
      </c>
      <c r="I53" s="877">
        <v>3750.815497006804</v>
      </c>
      <c r="J53" s="877">
        <v>4721.7206183882645</v>
      </c>
      <c r="K53" s="877">
        <v>5492.8283794743</v>
      </c>
      <c r="L53" s="877">
        <v>5203.2330709685875</v>
      </c>
      <c r="M53" s="877">
        <v>6309.021867696479</v>
      </c>
      <c r="N53" s="877">
        <v>7284.450600609742</v>
      </c>
      <c r="O53" s="877">
        <v>7929.81956179096</v>
      </c>
      <c r="P53" s="877">
        <v>8067.906672189721</v>
      </c>
      <c r="Q53" s="877">
        <v>7939.354911167813</v>
      </c>
      <c r="R53" s="877">
        <v>6037.5919289676585</v>
      </c>
      <c r="S53" s="877">
        <v>5795.7075850813735</v>
      </c>
      <c r="T53" s="877">
        <v>6273.075179898013</v>
      </c>
    </row>
    <row r="54" spans="2:8" ht="12.75">
      <c r="B54" s="878"/>
      <c r="C54" s="879"/>
      <c r="D54" s="880"/>
      <c r="E54" s="880"/>
      <c r="F54" s="879"/>
      <c r="G54" s="881"/>
      <c r="H54" s="881"/>
    </row>
    <row r="55" spans="5:7" ht="15.75">
      <c r="E55" s="882" t="s">
        <v>137</v>
      </c>
      <c r="G55" s="70"/>
    </row>
    <row r="56" ht="12.75">
      <c r="D56" s="777"/>
    </row>
  </sheetData>
  <sheetProtection/>
  <mergeCells count="16">
    <mergeCell ref="AR20:AR21"/>
    <mergeCell ref="AR35:AR36"/>
    <mergeCell ref="X20:X21"/>
    <mergeCell ref="X35:X36"/>
    <mergeCell ref="AH20:AH21"/>
    <mergeCell ref="AH35:AH36"/>
    <mergeCell ref="AM35:AM36"/>
    <mergeCell ref="AM20:AM21"/>
    <mergeCell ref="AC20:AC21"/>
    <mergeCell ref="AC35:AC36"/>
    <mergeCell ref="I20:I21"/>
    <mergeCell ref="I35:I36"/>
    <mergeCell ref="N20:N21"/>
    <mergeCell ref="N35:N36"/>
    <mergeCell ref="S35:S36"/>
    <mergeCell ref="S20:S21"/>
  </mergeCells>
  <hyperlinks>
    <hyperlink ref="B1" location="'Indice '!A11" display="ÍNDICE "/>
    <hyperlink ref="E4" location="PIB!A15" display="PIB. Variación anual"/>
    <hyperlink ref="E5" location="PIB!A25" display="PIB por actividad económica 2010-2014"/>
    <hyperlink ref="E6" location="PIB!A40" display="PIB por componentes de demanda 2010-2015"/>
    <hyperlink ref="E7" location="PIB!A55" display="PIB anual 2002-2008 (Mllones de pesos y en dólares)"/>
    <hyperlink ref="E55" location="PIB!A9" display="ARRIBA "/>
  </hyperlinks>
  <printOptions/>
  <pageMargins left="0.1968503937007874" right="0.2362204724409449" top="0.15748031496062992" bottom="0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B1:AX106"/>
  <sheetViews>
    <sheetView zoomScale="85" zoomScaleNormal="85" zoomScalePageLayoutView="0" workbookViewId="0" topLeftCell="A1">
      <pane ySplit="2" topLeftCell="A3" activePane="bottomLeft" state="frozen"/>
      <selection pane="topLeft" activeCell="D32" sqref="D32"/>
      <selection pane="bottomLeft" activeCell="F42" sqref="F42"/>
    </sheetView>
  </sheetViews>
  <sheetFormatPr defaultColWidth="11.421875" defaultRowHeight="12.75"/>
  <cols>
    <col min="1" max="1" width="8.8515625" style="7" customWidth="1"/>
    <col min="2" max="2" width="17.8515625" style="7" customWidth="1"/>
    <col min="3" max="3" width="16.8515625" style="7" customWidth="1"/>
    <col min="4" max="4" width="17.421875" style="7" customWidth="1"/>
    <col min="5" max="5" width="14.421875" style="7" customWidth="1"/>
    <col min="6" max="14" width="17.00390625" style="7" customWidth="1"/>
    <col min="15" max="15" width="14.7109375" style="7" customWidth="1"/>
    <col min="16" max="18" width="17.00390625" style="7" customWidth="1"/>
    <col min="19" max="22" width="15.8515625" style="7" customWidth="1"/>
    <col min="23" max="23" width="15.140625" style="7" customWidth="1"/>
    <col min="24" max="24" width="12.8515625" style="7" customWidth="1"/>
    <col min="25" max="25" width="14.8515625" style="7" customWidth="1"/>
    <col min="26" max="26" width="12.421875" style="7" customWidth="1"/>
    <col min="27" max="27" width="15.00390625" style="7" customWidth="1"/>
    <col min="28" max="28" width="13.140625" style="7" customWidth="1"/>
    <col min="29" max="29" width="14.140625" style="7" customWidth="1"/>
    <col min="30" max="30" width="16.28125" style="7" customWidth="1"/>
    <col min="31" max="31" width="10.421875" style="7" customWidth="1"/>
    <col min="32" max="32" width="11.8515625" style="7" customWidth="1"/>
    <col min="33" max="33" width="15.28125" style="7" customWidth="1"/>
    <col min="34" max="36" width="11.421875" style="7" customWidth="1"/>
    <col min="37" max="37" width="13.8515625" style="7" customWidth="1"/>
    <col min="38" max="39" width="11.421875" style="7" customWidth="1"/>
    <col min="40" max="40" width="16.421875" style="7" customWidth="1"/>
    <col min="41" max="41" width="14.28125" style="7" customWidth="1"/>
    <col min="42" max="42" width="13.8515625" style="7" customWidth="1"/>
    <col min="43" max="44" width="11.421875" style="7" customWidth="1"/>
    <col min="45" max="45" width="13.8515625" style="7" bestFit="1" customWidth="1"/>
    <col min="46" max="16384" width="11.421875" style="7" customWidth="1"/>
  </cols>
  <sheetData>
    <row r="1" spans="2:25" ht="12.75">
      <c r="B1" s="41" t="s">
        <v>583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s="20" customFormat="1" ht="15.75">
      <c r="B2" s="1499" t="s">
        <v>157</v>
      </c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1355"/>
      <c r="Y2" s="1355"/>
    </row>
    <row r="3" s="20" customFormat="1" ht="15"/>
    <row r="4" spans="3:25" s="20" customFormat="1" ht="15.75">
      <c r="C4" s="528" t="s">
        <v>158</v>
      </c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  <c r="R4" s="940"/>
      <c r="S4" s="940"/>
      <c r="T4" s="940"/>
      <c r="U4" s="940"/>
      <c r="V4" s="940"/>
      <c r="W4" s="940"/>
      <c r="X4" s="940"/>
      <c r="Y4" s="940"/>
    </row>
    <row r="5" spans="3:25" s="20" customFormat="1" ht="15.75">
      <c r="C5" s="70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3:25" s="20" customFormat="1" ht="15.75">
      <c r="C6" s="44" t="s">
        <v>324</v>
      </c>
      <c r="D6" s="97" t="s">
        <v>892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3:25" s="20" customFormat="1" ht="15.75">
      <c r="C7" s="44" t="s">
        <v>324</v>
      </c>
      <c r="D7" s="98" t="s">
        <v>893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3:25" s="20" customFormat="1" ht="15.75">
      <c r="C8" s="44" t="s">
        <v>324</v>
      </c>
      <c r="D8" s="98" t="s">
        <v>841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3:32" s="20" customFormat="1" ht="15.75" thickBot="1"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  <c r="AA9" s="101"/>
      <c r="AB9" s="101"/>
      <c r="AC9" s="101"/>
      <c r="AD9" s="101"/>
      <c r="AE9" s="101"/>
      <c r="AF9" s="101"/>
    </row>
    <row r="10" spans="2:50" s="20" customFormat="1" ht="24.75" customHeight="1" thickBot="1">
      <c r="B10" s="1503"/>
      <c r="C10" s="1500" t="s">
        <v>263</v>
      </c>
      <c r="D10" s="1502" t="s">
        <v>508</v>
      </c>
      <c r="F10" s="1204"/>
      <c r="G10" s="1494">
        <v>2018</v>
      </c>
      <c r="H10" s="1494"/>
      <c r="I10" s="1494"/>
      <c r="J10" s="1495"/>
      <c r="K10" s="1493">
        <v>2017</v>
      </c>
      <c r="L10" s="1494"/>
      <c r="M10" s="1494"/>
      <c r="N10" s="1495"/>
      <c r="O10" s="1493">
        <v>2016</v>
      </c>
      <c r="P10" s="1494"/>
      <c r="Q10" s="1494"/>
      <c r="R10" s="1495"/>
      <c r="S10" s="1493">
        <v>2015</v>
      </c>
      <c r="T10" s="1494"/>
      <c r="U10" s="1494"/>
      <c r="V10" s="1495"/>
      <c r="W10" s="1493">
        <v>2014</v>
      </c>
      <c r="X10" s="1494"/>
      <c r="Y10" s="1494"/>
      <c r="Z10" s="1495"/>
      <c r="AA10" s="1493">
        <v>2013</v>
      </c>
      <c r="AB10" s="1494"/>
      <c r="AC10" s="1494"/>
      <c r="AD10" s="1495"/>
      <c r="AE10" s="1493">
        <v>2012</v>
      </c>
      <c r="AF10" s="1494"/>
      <c r="AG10" s="1494"/>
      <c r="AH10" s="1495"/>
      <c r="AI10" s="1493">
        <v>2011</v>
      </c>
      <c r="AJ10" s="1494"/>
      <c r="AK10" s="1494"/>
      <c r="AL10" s="1495"/>
      <c r="AM10" s="1493">
        <v>2010</v>
      </c>
      <c r="AN10" s="1494"/>
      <c r="AO10" s="1494"/>
      <c r="AP10" s="1495"/>
      <c r="AQ10" s="1493">
        <v>2009</v>
      </c>
      <c r="AR10" s="1494"/>
      <c r="AS10" s="1494"/>
      <c r="AT10" s="1495"/>
      <c r="AU10" s="1493">
        <v>2008</v>
      </c>
      <c r="AV10" s="1494"/>
      <c r="AW10" s="1494"/>
      <c r="AX10" s="1495"/>
    </row>
    <row r="11" spans="2:50" s="20" customFormat="1" ht="27.75" customHeight="1" thickBot="1">
      <c r="B11" s="1504"/>
      <c r="C11" s="1501"/>
      <c r="D11" s="1501"/>
      <c r="F11" s="102"/>
      <c r="G11" s="103" t="s">
        <v>319</v>
      </c>
      <c r="H11" s="1202" t="s">
        <v>341</v>
      </c>
      <c r="I11" s="1202"/>
      <c r="J11" s="1203"/>
      <c r="K11" s="103" t="s">
        <v>319</v>
      </c>
      <c r="L11" s="1202" t="s">
        <v>341</v>
      </c>
      <c r="M11" s="1202"/>
      <c r="N11" s="1203"/>
      <c r="O11" s="103" t="s">
        <v>319</v>
      </c>
      <c r="P11" s="1497" t="s">
        <v>341</v>
      </c>
      <c r="Q11" s="1497"/>
      <c r="R11" s="1498"/>
      <c r="S11" s="103" t="s">
        <v>319</v>
      </c>
      <c r="T11" s="1497" t="s">
        <v>341</v>
      </c>
      <c r="U11" s="1497"/>
      <c r="V11" s="1498"/>
      <c r="W11" s="103" t="s">
        <v>319</v>
      </c>
      <c r="X11" s="1199" t="s">
        <v>341</v>
      </c>
      <c r="Y11" s="1200"/>
      <c r="Z11" s="1201"/>
      <c r="AA11" s="103" t="s">
        <v>319</v>
      </c>
      <c r="AB11" s="1496" t="s">
        <v>341</v>
      </c>
      <c r="AC11" s="1497"/>
      <c r="AD11" s="1498"/>
      <c r="AE11" s="103" t="s">
        <v>319</v>
      </c>
      <c r="AF11" s="1496" t="s">
        <v>341</v>
      </c>
      <c r="AG11" s="1497"/>
      <c r="AH11" s="1498"/>
      <c r="AI11" s="103" t="s">
        <v>319</v>
      </c>
      <c r="AJ11" s="1496" t="s">
        <v>341</v>
      </c>
      <c r="AK11" s="1497"/>
      <c r="AL11" s="1498"/>
      <c r="AM11" s="103" t="s">
        <v>319</v>
      </c>
      <c r="AN11" s="1496" t="s">
        <v>341</v>
      </c>
      <c r="AO11" s="1497"/>
      <c r="AP11" s="1498"/>
      <c r="AQ11" s="103" t="s">
        <v>23</v>
      </c>
      <c r="AR11" s="1496" t="s">
        <v>341</v>
      </c>
      <c r="AS11" s="1497"/>
      <c r="AT11" s="1498"/>
      <c r="AU11" s="104" t="s">
        <v>23</v>
      </c>
      <c r="AV11" s="1496" t="s">
        <v>341</v>
      </c>
      <c r="AW11" s="1497"/>
      <c r="AX11" s="1498"/>
    </row>
    <row r="12" spans="2:50" s="20" customFormat="1" ht="19.5" thickBot="1">
      <c r="B12" s="105">
        <v>1999</v>
      </c>
      <c r="C12" s="106">
        <v>1758.5771428571431</v>
      </c>
      <c r="D12" s="107">
        <v>23.232362509711656</v>
      </c>
      <c r="F12" s="108"/>
      <c r="G12" s="109"/>
      <c r="H12" s="1273" t="s">
        <v>245</v>
      </c>
      <c r="I12" s="1273" t="s">
        <v>13</v>
      </c>
      <c r="J12" s="1274" t="s">
        <v>11</v>
      </c>
      <c r="K12" s="109"/>
      <c r="L12" s="110" t="s">
        <v>245</v>
      </c>
      <c r="M12" s="111" t="s">
        <v>13</v>
      </c>
      <c r="N12" s="112" t="s">
        <v>11</v>
      </c>
      <c r="O12" s="109"/>
      <c r="P12" s="110" t="s">
        <v>245</v>
      </c>
      <c r="Q12" s="113" t="s">
        <v>13</v>
      </c>
      <c r="R12" s="112" t="s">
        <v>11</v>
      </c>
      <c r="S12" s="109"/>
      <c r="T12" s="110" t="s">
        <v>245</v>
      </c>
      <c r="U12" s="113" t="s">
        <v>13</v>
      </c>
      <c r="V12" s="112" t="s">
        <v>11</v>
      </c>
      <c r="W12" s="114"/>
      <c r="X12" s="110" t="s">
        <v>245</v>
      </c>
      <c r="Y12" s="113" t="s">
        <v>13</v>
      </c>
      <c r="Z12" s="112" t="s">
        <v>11</v>
      </c>
      <c r="AA12" s="114"/>
      <c r="AB12" s="110" t="s">
        <v>245</v>
      </c>
      <c r="AC12" s="113" t="s">
        <v>13</v>
      </c>
      <c r="AD12" s="112" t="s">
        <v>11</v>
      </c>
      <c r="AE12" s="114"/>
      <c r="AF12" s="110" t="s">
        <v>245</v>
      </c>
      <c r="AG12" s="113" t="s">
        <v>13</v>
      </c>
      <c r="AH12" s="112" t="s">
        <v>11</v>
      </c>
      <c r="AI12" s="114"/>
      <c r="AJ12" s="110" t="s">
        <v>245</v>
      </c>
      <c r="AK12" s="113" t="s">
        <v>13</v>
      </c>
      <c r="AL12" s="112" t="s">
        <v>11</v>
      </c>
      <c r="AM12" s="114"/>
      <c r="AN12" s="110" t="s">
        <v>245</v>
      </c>
      <c r="AO12" s="113" t="s">
        <v>13</v>
      </c>
      <c r="AP12" s="112" t="s">
        <v>11</v>
      </c>
      <c r="AQ12" s="114"/>
      <c r="AR12" s="110" t="s">
        <v>245</v>
      </c>
      <c r="AS12" s="113" t="s">
        <v>13</v>
      </c>
      <c r="AT12" s="112" t="s">
        <v>11</v>
      </c>
      <c r="AU12" s="114"/>
      <c r="AV12" s="110" t="s">
        <v>245</v>
      </c>
      <c r="AW12" s="113" t="s">
        <v>13</v>
      </c>
      <c r="AX12" s="112" t="s">
        <v>11</v>
      </c>
    </row>
    <row r="13" spans="2:50" s="20" customFormat="1" ht="15.75">
      <c r="B13" s="115">
        <v>2000</v>
      </c>
      <c r="C13" s="116">
        <v>2087.4245491803276</v>
      </c>
      <c r="D13" s="117">
        <v>18.699629280345896</v>
      </c>
      <c r="F13" s="118" t="s">
        <v>18</v>
      </c>
      <c r="G13" s="1276">
        <v>2844.14</v>
      </c>
      <c r="H13" s="198">
        <v>-4.686997319034858</v>
      </c>
      <c r="I13" s="1275">
        <v>-4.686997319034858</v>
      </c>
      <c r="J13" s="1288">
        <v>-3.1505179353415125</v>
      </c>
      <c r="K13" s="119">
        <v>2936.66</v>
      </c>
      <c r="L13" s="120">
        <v>-2.1344948362221006</v>
      </c>
      <c r="M13" s="121">
        <v>-2.1344948362221006</v>
      </c>
      <c r="N13" s="122">
        <v>-10.6667761786993</v>
      </c>
      <c r="O13" s="119">
        <v>3287.31</v>
      </c>
      <c r="P13" s="120">
        <v>4.376609397771691</v>
      </c>
      <c r="Q13" s="123">
        <v>4.376609397771691</v>
      </c>
      <c r="R13" s="122">
        <v>34.665109991397316</v>
      </c>
      <c r="S13" s="119">
        <v>2441.1</v>
      </c>
      <c r="T13" s="120">
        <v>2.033053844160393</v>
      </c>
      <c r="U13" s="123">
        <v>2.033053844160393</v>
      </c>
      <c r="V13" s="122">
        <v>21.552986167129752</v>
      </c>
      <c r="W13" s="119">
        <v>2008.26</v>
      </c>
      <c r="X13" s="120">
        <v>4.22611231919785</v>
      </c>
      <c r="Y13" s="123">
        <v>4.22611231919785</v>
      </c>
      <c r="Z13" s="122">
        <v>13.253705082222368</v>
      </c>
      <c r="AA13" s="119">
        <v>1773.24</v>
      </c>
      <c r="AB13" s="120">
        <v>0.28333418163926094</v>
      </c>
      <c r="AC13" s="123">
        <v>0.28333418163926094</v>
      </c>
      <c r="AD13" s="122">
        <v>-2.3051325561407765</v>
      </c>
      <c r="AE13" s="119">
        <v>1815.08</v>
      </c>
      <c r="AF13" s="120">
        <v>-6.569207803572352</v>
      </c>
      <c r="AG13" s="123">
        <v>-6.569207803572352</v>
      </c>
      <c r="AH13" s="122">
        <v>-2.3089591922410446</v>
      </c>
      <c r="AI13" s="119">
        <v>1857.98</v>
      </c>
      <c r="AJ13" s="120">
        <v>-2.9258403954064316</v>
      </c>
      <c r="AK13" s="123">
        <v>-2.9258403954064316</v>
      </c>
      <c r="AL13" s="122">
        <v>-6.271029970387776</v>
      </c>
      <c r="AM13" s="119">
        <v>1982.29</v>
      </c>
      <c r="AN13" s="120">
        <v>-3.0299917328284964</v>
      </c>
      <c r="AO13" s="123">
        <v>-3.0299917328284964</v>
      </c>
      <c r="AP13" s="122">
        <v>-18.095989687058424</v>
      </c>
      <c r="AQ13" s="119">
        <v>2420.26</v>
      </c>
      <c r="AR13" s="124">
        <v>7.874433385779045</v>
      </c>
      <c r="AS13" s="123">
        <v>7.874433385779045</v>
      </c>
      <c r="AT13" s="122">
        <v>24.781398226438455</v>
      </c>
      <c r="AU13" s="119">
        <v>1939.6</v>
      </c>
      <c r="AV13" s="124">
        <v>-3.730469137763315</v>
      </c>
      <c r="AW13" s="123">
        <v>-3.730469137763315</v>
      </c>
      <c r="AX13" s="122">
        <v>-14.166356893774445</v>
      </c>
    </row>
    <row r="14" spans="2:50" s="20" customFormat="1" ht="15.75">
      <c r="B14" s="115">
        <v>2001</v>
      </c>
      <c r="C14" s="116">
        <v>2299.77</v>
      </c>
      <c r="D14" s="117">
        <v>10.172604844714229</v>
      </c>
      <c r="F14" s="125" t="s">
        <v>19</v>
      </c>
      <c r="G14" s="1277">
        <v>2867.94</v>
      </c>
      <c r="H14" s="198">
        <v>0.8368083146399252</v>
      </c>
      <c r="I14" s="1275">
        <v>-3.8894101876675635</v>
      </c>
      <c r="J14" s="198">
        <v>-0.9781546609950009</v>
      </c>
      <c r="K14" s="126">
        <v>2896.27</v>
      </c>
      <c r="L14" s="120">
        <v>-1.3753720212758669</v>
      </c>
      <c r="M14" s="120">
        <v>-3.4805096127249913</v>
      </c>
      <c r="N14" s="127">
        <v>-12.393526920750153</v>
      </c>
      <c r="O14" s="126">
        <v>3306</v>
      </c>
      <c r="P14" s="120">
        <v>0.5685499694279006</v>
      </c>
      <c r="Q14" s="120">
        <v>4.970042578592593</v>
      </c>
      <c r="R14" s="127">
        <v>32.39940888830153</v>
      </c>
      <c r="S14" s="126">
        <v>2496.99</v>
      </c>
      <c r="T14" s="120">
        <v>2.2895416000983104</v>
      </c>
      <c r="U14" s="120">
        <v>4.369143057773162</v>
      </c>
      <c r="V14" s="127">
        <v>21.51394228429606</v>
      </c>
      <c r="W14" s="126">
        <v>2054.9</v>
      </c>
      <c r="X14" s="120">
        <v>2.3224084530887534</v>
      </c>
      <c r="Y14" s="128">
        <v>6.646668362024677</v>
      </c>
      <c r="Z14" s="127">
        <v>13.129122119333637</v>
      </c>
      <c r="AA14" s="126">
        <v>1816.42</v>
      </c>
      <c r="AB14" s="120">
        <v>2.4350905686765456</v>
      </c>
      <c r="AC14" s="120">
        <v>2.7253241942507556</v>
      </c>
      <c r="AD14" s="127">
        <v>2.748567452752826</v>
      </c>
      <c r="AE14" s="126">
        <v>1767.83</v>
      </c>
      <c r="AF14" s="120">
        <v>-2.603191043920927</v>
      </c>
      <c r="AG14" s="120">
        <v>-9.001389818294136</v>
      </c>
      <c r="AH14" s="127">
        <v>-6.738378104623433</v>
      </c>
      <c r="AI14" s="126">
        <v>1895.56</v>
      </c>
      <c r="AJ14" s="120">
        <v>2.0226267236461037</v>
      </c>
      <c r="AK14" s="120">
        <v>-0.9623925014890511</v>
      </c>
      <c r="AL14" s="127">
        <v>-1.902376417984597</v>
      </c>
      <c r="AM14" s="126">
        <v>1932.32</v>
      </c>
      <c r="AN14" s="120">
        <v>-2.520821877727275</v>
      </c>
      <c r="AO14" s="120">
        <v>-5.474432916061311</v>
      </c>
      <c r="AP14" s="127">
        <v>-24.397372343880207</v>
      </c>
      <c r="AQ14" s="126">
        <v>2555.89</v>
      </c>
      <c r="AR14" s="129">
        <v>5.603943377984177</v>
      </c>
      <c r="AS14" s="120">
        <v>13.919655552039355</v>
      </c>
      <c r="AT14" s="127">
        <v>38.63657320770888</v>
      </c>
      <c r="AU14" s="126">
        <v>1843.59</v>
      </c>
      <c r="AV14" s="129">
        <v>-4.949989688595591</v>
      </c>
      <c r="AW14" s="120">
        <v>-8.495800988703373</v>
      </c>
      <c r="AX14" s="127">
        <v>-17.10923871014154</v>
      </c>
    </row>
    <row r="15" spans="2:50" s="20" customFormat="1" ht="15.75">
      <c r="B15" s="115">
        <v>2002</v>
      </c>
      <c r="C15" s="116">
        <v>2507.96</v>
      </c>
      <c r="D15" s="117">
        <v>9.052644394874276</v>
      </c>
      <c r="F15" s="130" t="s">
        <v>20</v>
      </c>
      <c r="G15" s="126">
        <v>2780.47</v>
      </c>
      <c r="H15" s="198">
        <v>-3.0499243359345174</v>
      </c>
      <c r="I15" s="1275">
        <v>-6.820710455764079</v>
      </c>
      <c r="J15" s="198">
        <v>-3.463947448823712</v>
      </c>
      <c r="K15" s="126">
        <v>2880.24</v>
      </c>
      <c r="L15" s="120">
        <v>-0.5534704982615657</v>
      </c>
      <c r="M15" s="120">
        <v>-4.0147165170909656</v>
      </c>
      <c r="N15" s="127">
        <v>-4.701970321107751</v>
      </c>
      <c r="O15" s="126">
        <v>3022.35</v>
      </c>
      <c r="P15" s="120">
        <v>-8.579854809437393</v>
      </c>
      <c r="Q15" s="120">
        <v>-4.036234668055261</v>
      </c>
      <c r="R15" s="127">
        <v>17.32497428233146</v>
      </c>
      <c r="S15" s="126">
        <v>2576.05</v>
      </c>
      <c r="T15" s="120">
        <v>3.1662121193917647</v>
      </c>
      <c r="U15" s="120">
        <v>7.673691514173697</v>
      </c>
      <c r="V15" s="127">
        <v>31.075346508456647</v>
      </c>
      <c r="W15" s="126">
        <v>1965.32</v>
      </c>
      <c r="X15" s="120">
        <v>-4.359336220740673</v>
      </c>
      <c r="Y15" s="128">
        <v>1.9975815199057445</v>
      </c>
      <c r="Z15" s="127">
        <v>7.265582360004363</v>
      </c>
      <c r="AA15" s="126">
        <v>1832.2</v>
      </c>
      <c r="AB15" s="120">
        <v>0.8687418108146883</v>
      </c>
      <c r="AC15" s="120">
        <v>3.6177420358211254</v>
      </c>
      <c r="AD15" s="127">
        <v>2.2393098483876273</v>
      </c>
      <c r="AE15" s="126">
        <v>1792.07</v>
      </c>
      <c r="AF15" s="120">
        <v>1.3711725674980135</v>
      </c>
      <c r="AG15" s="120">
        <v>-7.7536418386781385</v>
      </c>
      <c r="AH15" s="127">
        <v>-4.650247144141706</v>
      </c>
      <c r="AI15" s="126">
        <v>1879.47</v>
      </c>
      <c r="AJ15" s="120">
        <v>-0.8488256768448332</v>
      </c>
      <c r="AK15" s="120">
        <v>-1.8030491436692109</v>
      </c>
      <c r="AL15" s="127">
        <v>-2.5469384368891235</v>
      </c>
      <c r="AM15" s="126">
        <v>1928.59</v>
      </c>
      <c r="AN15" s="120">
        <v>-0.19303220998592163</v>
      </c>
      <c r="AO15" s="120">
        <v>-5.656897707205166</v>
      </c>
      <c r="AP15" s="127">
        <v>-24.700044119771512</v>
      </c>
      <c r="AQ15" s="126">
        <v>2561.21</v>
      </c>
      <c r="AR15" s="129">
        <v>0.20814667297888167</v>
      </c>
      <c r="AS15" s="120">
        <v>14.156775524939924</v>
      </c>
      <c r="AT15" s="127">
        <v>40.60221783047871</v>
      </c>
      <c r="AU15" s="126">
        <v>1821.6</v>
      </c>
      <c r="AV15" s="129">
        <v>-1.1927814752737853</v>
      </c>
      <c r="AW15" s="120">
        <v>-9.587246123607773</v>
      </c>
      <c r="AX15" s="127">
        <v>-16.833310505410225</v>
      </c>
    </row>
    <row r="16" spans="2:50" s="20" customFormat="1" ht="15.75">
      <c r="B16" s="115">
        <v>2003</v>
      </c>
      <c r="C16" s="116">
        <v>2877.79</v>
      </c>
      <c r="D16" s="117">
        <v>14.746247946538226</v>
      </c>
      <c r="F16" s="130" t="s">
        <v>21</v>
      </c>
      <c r="G16" s="126">
        <v>2806.28</v>
      </c>
      <c r="H16" s="198">
        <v>0.9282603300880821</v>
      </c>
      <c r="I16" s="1275">
        <v>-5.955764075067016</v>
      </c>
      <c r="J16" s="198">
        <v>-4.802483165697025</v>
      </c>
      <c r="K16" s="126">
        <v>2947.85</v>
      </c>
      <c r="L16" s="120">
        <v>2.347373829958621</v>
      </c>
      <c r="M16" s="120">
        <v>-1.7615830920015618</v>
      </c>
      <c r="N16" s="127">
        <v>3.3919765427162574</v>
      </c>
      <c r="O16" s="126">
        <v>2851.14</v>
      </c>
      <c r="P16" s="120">
        <v>-5.664797260409948</v>
      </c>
      <c r="Q16" s="120">
        <v>-9.472387417565498</v>
      </c>
      <c r="R16" s="127">
        <v>19.391472576065926</v>
      </c>
      <c r="S16" s="126">
        <v>2388.06</v>
      </c>
      <c r="T16" s="120">
        <v>-7.297606801110234</v>
      </c>
      <c r="U16" s="120">
        <v>-0.1839111207710964</v>
      </c>
      <c r="V16" s="127">
        <v>23.40502495943444</v>
      </c>
      <c r="W16" s="126">
        <v>1935.14</v>
      </c>
      <c r="X16" s="120">
        <v>-1.535627785805871</v>
      </c>
      <c r="Y16" s="128">
        <v>0.43127831723608345</v>
      </c>
      <c r="Z16" s="127">
        <v>5.815320512470001</v>
      </c>
      <c r="AA16" s="126">
        <v>1828.79</v>
      </c>
      <c r="AB16" s="120">
        <v>-0.1861150529418265</v>
      </c>
      <c r="AC16" s="120">
        <v>3.424893820374053</v>
      </c>
      <c r="AD16" s="127">
        <v>3.837724278900745</v>
      </c>
      <c r="AE16" s="126">
        <v>1761.2</v>
      </c>
      <c r="AF16" s="120">
        <v>-1.7225889613686873</v>
      </c>
      <c r="AG16" s="120">
        <v>-9.342667421629692</v>
      </c>
      <c r="AH16" s="127">
        <v>-0.3953195075189875</v>
      </c>
      <c r="AI16" s="126">
        <v>1768.19</v>
      </c>
      <c r="AJ16" s="120">
        <v>-5.920818102975833</v>
      </c>
      <c r="AK16" s="120">
        <v>-7.617111986541136</v>
      </c>
      <c r="AL16" s="127">
        <v>-10.232770656174639</v>
      </c>
      <c r="AM16" s="126">
        <v>1969.75</v>
      </c>
      <c r="AN16" s="120">
        <v>2.134201670650593</v>
      </c>
      <c r="AO16" s="120">
        <v>-3.6434256419287436</v>
      </c>
      <c r="AP16" s="127">
        <v>-13.974573421320413</v>
      </c>
      <c r="AQ16" s="126">
        <v>2289.73</v>
      </c>
      <c r="AR16" s="129">
        <v>-10.599677496183446</v>
      </c>
      <c r="AS16" s="120">
        <v>2.0565254792542342</v>
      </c>
      <c r="AT16" s="127">
        <v>28.62134242589358</v>
      </c>
      <c r="AU16" s="126">
        <v>1780.21</v>
      </c>
      <c r="AV16" s="129">
        <v>-2.272178304786998</v>
      </c>
      <c r="AW16" s="120">
        <v>-11.641585101947626</v>
      </c>
      <c r="AX16" s="127">
        <v>-15.656639834744423</v>
      </c>
    </row>
    <row r="17" spans="2:50" s="20" customFormat="1" ht="15.75">
      <c r="B17" s="115">
        <v>2004</v>
      </c>
      <c r="C17" s="116">
        <v>2626.22</v>
      </c>
      <c r="D17" s="117">
        <v>-8.741777544574136</v>
      </c>
      <c r="F17" s="125" t="s">
        <v>22</v>
      </c>
      <c r="G17" s="126">
        <v>2879.32</v>
      </c>
      <c r="H17" s="198">
        <v>2.602733868323903</v>
      </c>
      <c r="I17" s="1275">
        <v>-3.5080428954423537</v>
      </c>
      <c r="J17" s="198">
        <v>-1.4073318221351716</v>
      </c>
      <c r="K17" s="126">
        <v>2920.42</v>
      </c>
      <c r="L17" s="120">
        <v>-0.9305086758145675</v>
      </c>
      <c r="M17" s="120">
        <v>-2.6757000843133816</v>
      </c>
      <c r="N17" s="131">
        <v>-4.846587188067131</v>
      </c>
      <c r="O17" s="126">
        <v>3069.17</v>
      </c>
      <c r="P17" s="120">
        <v>7.647116591959713</v>
      </c>
      <c r="Q17" s="120">
        <v>-2.549635335469136</v>
      </c>
      <c r="R17" s="131">
        <v>21.129612162018162</v>
      </c>
      <c r="S17" s="126">
        <v>2533.79</v>
      </c>
      <c r="T17" s="120">
        <v>6.102442987194623</v>
      </c>
      <c r="U17" s="120">
        <v>5.907308795131372</v>
      </c>
      <c r="V17" s="131">
        <v>33.31246317030052</v>
      </c>
      <c r="W17" s="126">
        <v>1900.64</v>
      </c>
      <c r="X17" s="120">
        <v>-1.7828167471087397</v>
      </c>
      <c r="Y17" s="128">
        <v>-1.3592273319389836</v>
      </c>
      <c r="Z17" s="127">
        <v>0.48427686256264924</v>
      </c>
      <c r="AA17" s="126">
        <v>1891.48</v>
      </c>
      <c r="AB17" s="120">
        <v>3.427949627896054</v>
      </c>
      <c r="AC17" s="120">
        <v>6.970247083241432</v>
      </c>
      <c r="AD17" s="131">
        <v>3.482271327202202</v>
      </c>
      <c r="AE17" s="126">
        <v>1827.83</v>
      </c>
      <c r="AF17" s="120">
        <v>3.783215989098343</v>
      </c>
      <c r="AG17" s="120">
        <v>-5.912904720234735</v>
      </c>
      <c r="AH17" s="127">
        <v>0.5772172515874807</v>
      </c>
      <c r="AI17" s="126">
        <v>1817.34</v>
      </c>
      <c r="AJ17" s="120">
        <v>2.7796786544432406</v>
      </c>
      <c r="AK17" s="120">
        <v>-5.0491645680728166</v>
      </c>
      <c r="AL17" s="127">
        <v>-7.821764601455705</v>
      </c>
      <c r="AM17" s="126">
        <v>1971.55</v>
      </c>
      <c r="AN17" s="120">
        <v>0.09138215509583159</v>
      </c>
      <c r="AO17" s="120">
        <v>-3.555372927703837</v>
      </c>
      <c r="AP17" s="127">
        <v>-7.899900030831608</v>
      </c>
      <c r="AQ17" s="126">
        <v>2140.66</v>
      </c>
      <c r="AR17" s="129">
        <v>-6.510374585649847</v>
      </c>
      <c r="AS17" s="120">
        <v>-4.587736618544403</v>
      </c>
      <c r="AT17" s="127">
        <v>22.743562250216453</v>
      </c>
      <c r="AU17" s="126">
        <v>1744.01</v>
      </c>
      <c r="AV17" s="129">
        <v>-2.0334679616449747</v>
      </c>
      <c r="AW17" s="120">
        <v>-13.438325160316866</v>
      </c>
      <c r="AX17" s="127">
        <v>-9.666742634566782</v>
      </c>
    </row>
    <row r="18" spans="2:50" s="20" customFormat="1" ht="15.75">
      <c r="B18" s="115">
        <v>2005</v>
      </c>
      <c r="C18" s="116">
        <v>2320.77</v>
      </c>
      <c r="D18" s="117">
        <v>-11.630784930432325</v>
      </c>
      <c r="F18" s="125" t="s">
        <v>24</v>
      </c>
      <c r="G18" s="126"/>
      <c r="H18" s="198"/>
      <c r="I18" s="1275"/>
      <c r="J18" s="198"/>
      <c r="K18" s="126">
        <v>3038.26</v>
      </c>
      <c r="L18" s="120">
        <v>4.03503605645763</v>
      </c>
      <c r="M18" s="120">
        <v>1.2513705089795435</v>
      </c>
      <c r="N18" s="131">
        <v>4.18737033417349</v>
      </c>
      <c r="O18" s="126">
        <v>2916.15</v>
      </c>
      <c r="P18" s="120">
        <v>-4.9857127497010545</v>
      </c>
      <c r="Q18" s="120">
        <v>-7.408230591178821</v>
      </c>
      <c r="R18" s="131">
        <v>12.805644634077474</v>
      </c>
      <c r="S18" s="126">
        <v>2585.11</v>
      </c>
      <c r="T18" s="120">
        <v>2.0254243642922276</v>
      </c>
      <c r="U18" s="120">
        <v>8.052381231034179</v>
      </c>
      <c r="V18" s="131">
        <v>37.41886784429005</v>
      </c>
      <c r="W18" s="126">
        <v>1881.19</v>
      </c>
      <c r="X18" s="120">
        <v>-1.0233395066924889</v>
      </c>
      <c r="Y18" s="128">
        <v>-2.3686573283579704</v>
      </c>
      <c r="Z18" s="127">
        <v>-2.478486262312074</v>
      </c>
      <c r="AA18" s="126">
        <v>1929</v>
      </c>
      <c r="AB18" s="120">
        <v>1.9836318649946172</v>
      </c>
      <c r="AC18" s="120">
        <v>9.092142990448071</v>
      </c>
      <c r="AD18" s="131">
        <v>8.091449064216082</v>
      </c>
      <c r="AE18" s="126">
        <v>1784.6</v>
      </c>
      <c r="AF18" s="120">
        <v>-2.3650995989780266</v>
      </c>
      <c r="AG18" s="120">
        <v>-8.138158233386527</v>
      </c>
      <c r="AH18" s="120">
        <v>0.2494157828509591</v>
      </c>
      <c r="AI18" s="126">
        <v>1780.16</v>
      </c>
      <c r="AJ18" s="120">
        <v>-2.0458472272662176</v>
      </c>
      <c r="AK18" s="120">
        <v>-6.991713602023008</v>
      </c>
      <c r="AL18" s="120">
        <v>-7.112071214635318</v>
      </c>
      <c r="AM18" s="126">
        <v>1916.46</v>
      </c>
      <c r="AN18" s="120">
        <v>-2.7942481803656993</v>
      </c>
      <c r="AO18" s="120">
        <v>-6.250275164731955</v>
      </c>
      <c r="AP18" s="120">
        <v>-11.220334743152039</v>
      </c>
      <c r="AQ18" s="126">
        <v>2158.67</v>
      </c>
      <c r="AR18" s="129">
        <v>0.8413293096521723</v>
      </c>
      <c r="AS18" s="120">
        <v>-3.7850052817136826</v>
      </c>
      <c r="AT18" s="127">
        <v>12.254162723216622</v>
      </c>
      <c r="AU18" s="126">
        <v>1923.02</v>
      </c>
      <c r="AV18" s="129">
        <v>10.2642760075917</v>
      </c>
      <c r="AW18" s="120">
        <v>-4.553395937977722</v>
      </c>
      <c r="AX18" s="127">
        <v>-1.9172604444535057</v>
      </c>
    </row>
    <row r="19" spans="2:50" s="20" customFormat="1" ht="15.75">
      <c r="B19" s="115">
        <v>2006</v>
      </c>
      <c r="C19" s="116">
        <v>2357.9838271604935</v>
      </c>
      <c r="D19" s="117">
        <v>1.603512074031177</v>
      </c>
      <c r="F19" s="130" t="s">
        <v>32</v>
      </c>
      <c r="G19" s="126"/>
      <c r="H19" s="198"/>
      <c r="I19" s="1275"/>
      <c r="J19" s="198"/>
      <c r="K19" s="126">
        <v>2995.23</v>
      </c>
      <c r="L19" s="120">
        <v>-1.4162711552006768</v>
      </c>
      <c r="M19" s="120">
        <v>-0.18262344578450218</v>
      </c>
      <c r="N19" s="131">
        <v>-2.8074957410562207</v>
      </c>
      <c r="O19" s="126">
        <v>3081.75</v>
      </c>
      <c r="P19" s="120">
        <v>5.678720230440826</v>
      </c>
      <c r="Q19" s="120">
        <v>-2.1502030500369806</v>
      </c>
      <c r="R19" s="131">
        <v>7.526412750694345</v>
      </c>
      <c r="S19" s="126">
        <v>2866.04</v>
      </c>
      <c r="T19" s="120">
        <v>10.867235823620657</v>
      </c>
      <c r="U19" s="120">
        <v>19.79468831244826</v>
      </c>
      <c r="V19" s="131">
        <v>53.06526812751344</v>
      </c>
      <c r="W19" s="126">
        <v>1872.43</v>
      </c>
      <c r="X19" s="120">
        <v>-0.4656626922320495</v>
      </c>
      <c r="Y19" s="128">
        <v>-2.823290067105033</v>
      </c>
      <c r="Z19" s="120">
        <v>-0.94692461104674</v>
      </c>
      <c r="AA19" s="126">
        <v>1890.33</v>
      </c>
      <c r="AB19" s="120">
        <v>-2.0046656298600363</v>
      </c>
      <c r="AC19" s="120">
        <v>6.905210295040809</v>
      </c>
      <c r="AD19" s="131">
        <v>5.66287688231546</v>
      </c>
      <c r="AE19" s="126">
        <v>1789.02</v>
      </c>
      <c r="AF19" s="120">
        <v>0.24767454891851948</v>
      </c>
      <c r="AG19" s="120">
        <v>-7.910639831162813</v>
      </c>
      <c r="AH19" s="120">
        <v>0.6299850378553629</v>
      </c>
      <c r="AI19" s="126">
        <v>1777.82</v>
      </c>
      <c r="AJ19" s="120">
        <v>-0.13144885852958144</v>
      </c>
      <c r="AK19" s="120">
        <v>-7.113971932831065</v>
      </c>
      <c r="AL19" s="120">
        <v>-3.5256323292399028</v>
      </c>
      <c r="AM19" s="126">
        <v>1842.79</v>
      </c>
      <c r="AN19" s="120">
        <v>-3.844066664579493</v>
      </c>
      <c r="AO19" s="120">
        <v>-9.854077085259494</v>
      </c>
      <c r="AP19" s="120">
        <v>-9.816137067687203</v>
      </c>
      <c r="AQ19" s="126">
        <v>2043.37</v>
      </c>
      <c r="AR19" s="129">
        <v>-5.341251789296198</v>
      </c>
      <c r="AS19" s="120">
        <v>-8.92409040867539</v>
      </c>
      <c r="AT19" s="127">
        <v>14.01207427576663</v>
      </c>
      <c r="AU19" s="126">
        <v>1792.24</v>
      </c>
      <c r="AV19" s="129">
        <v>-6.800761302534553</v>
      </c>
      <c r="AW19" s="120">
        <v>-11.04449165161111</v>
      </c>
      <c r="AX19" s="127">
        <v>-9.10640024343239</v>
      </c>
    </row>
    <row r="20" spans="2:50" s="20" customFormat="1" ht="15.75">
      <c r="B20" s="132">
        <v>2007</v>
      </c>
      <c r="C20" s="133">
        <v>2078.35</v>
      </c>
      <c r="D20" s="134">
        <v>-11.859022268919938</v>
      </c>
      <c r="F20" s="130" t="s">
        <v>33</v>
      </c>
      <c r="G20" s="126"/>
      <c r="H20" s="198"/>
      <c r="I20" s="1275"/>
      <c r="J20" s="198"/>
      <c r="K20" s="126">
        <v>2937.09</v>
      </c>
      <c r="L20" s="120">
        <v>-1.941086327260344</v>
      </c>
      <c r="M20" s="120">
        <v>-2.1201648943083407</v>
      </c>
      <c r="N20" s="131">
        <v>0.11145878070228932</v>
      </c>
      <c r="O20" s="126">
        <v>2933.82</v>
      </c>
      <c r="P20" s="120">
        <v>-4.800194694572879</v>
      </c>
      <c r="Q20" s="120">
        <v>-6.847183811879443</v>
      </c>
      <c r="R20" s="131">
        <v>-5.394214955983356</v>
      </c>
      <c r="S20" s="126">
        <v>3101.1</v>
      </c>
      <c r="T20" s="120">
        <v>8.201560341097824</v>
      </c>
      <c r="U20" s="120">
        <v>29.619721959823764</v>
      </c>
      <c r="V20" s="131">
        <v>61.63179785470807</v>
      </c>
      <c r="W20" s="126">
        <v>1918.62</v>
      </c>
      <c r="X20" s="120">
        <v>2.4668478928451254</v>
      </c>
      <c r="Y20" s="128">
        <v>-0.4260884457891967</v>
      </c>
      <c r="Z20" s="120">
        <v>-0.8685408410534223</v>
      </c>
      <c r="AA20" s="126">
        <v>1935.43</v>
      </c>
      <c r="AB20" s="120">
        <v>2.3858268133077454</v>
      </c>
      <c r="AC20" s="120">
        <v>9.455783467082913</v>
      </c>
      <c r="AD20" s="131">
        <v>5.732313575525816</v>
      </c>
      <c r="AE20" s="126">
        <v>1830.5</v>
      </c>
      <c r="AF20" s="120">
        <v>2.3185878302087293</v>
      </c>
      <c r="AG20" s="120">
        <v>-5.775467133371082</v>
      </c>
      <c r="AH20" s="120">
        <v>2.6260610205980806</v>
      </c>
      <c r="AI20" s="126">
        <v>1783.66</v>
      </c>
      <c r="AJ20" s="120">
        <v>0.32849219831030396</v>
      </c>
      <c r="AK20" s="120">
        <v>-6.8088485773101</v>
      </c>
      <c r="AL20" s="120">
        <v>-2.1976816870825866</v>
      </c>
      <c r="AM20" s="126">
        <v>1823.74</v>
      </c>
      <c r="AN20" s="120">
        <v>-1.0337585943053673</v>
      </c>
      <c r="AO20" s="120">
        <v>-10.785968310806515</v>
      </c>
      <c r="AP20" s="120">
        <v>-10.381326781326782</v>
      </c>
      <c r="AQ20" s="126">
        <v>2035</v>
      </c>
      <c r="AR20" s="129">
        <v>-0.4096174456902024</v>
      </c>
      <c r="AS20" s="120">
        <v>-9.297153223182498</v>
      </c>
      <c r="AT20" s="127">
        <v>5.32036021115827</v>
      </c>
      <c r="AU20" s="126">
        <v>1932.2</v>
      </c>
      <c r="AV20" s="129">
        <v>7.809221979199221</v>
      </c>
      <c r="AW20" s="120">
        <v>-4.097758541960328</v>
      </c>
      <c r="AX20" s="127">
        <v>-11.088410018544337</v>
      </c>
    </row>
    <row r="21" spans="2:50" s="20" customFormat="1" ht="15.75">
      <c r="B21" s="132">
        <v>2008</v>
      </c>
      <c r="C21" s="133">
        <v>1966.26</v>
      </c>
      <c r="D21" s="134">
        <v>-5.393220583636049</v>
      </c>
      <c r="E21" s="100"/>
      <c r="F21" s="125" t="s">
        <v>37</v>
      </c>
      <c r="G21" s="126"/>
      <c r="H21" s="198"/>
      <c r="I21" s="1275"/>
      <c r="J21" s="198"/>
      <c r="K21" s="126">
        <v>2936.67</v>
      </c>
      <c r="L21" s="120">
        <v>-0.0142998682369333</v>
      </c>
      <c r="M21" s="120">
        <v>-2.1341615817589865</v>
      </c>
      <c r="N21" s="131">
        <v>1.9694786367818962</v>
      </c>
      <c r="O21" s="126">
        <v>2879.95</v>
      </c>
      <c r="P21" s="120">
        <v>-1.8361726349946594</v>
      </c>
      <c r="Q21" s="120">
        <v>-8.557630331452593</v>
      </c>
      <c r="R21" s="131">
        <v>-7.7512700436267234</v>
      </c>
      <c r="S21" s="126">
        <v>3121.94</v>
      </c>
      <c r="T21" s="120">
        <v>0.6720196059462724</v>
      </c>
      <c r="U21" s="120">
        <v>30.490791904566848</v>
      </c>
      <c r="V21" s="131">
        <v>53.90538728506073</v>
      </c>
      <c r="W21" s="126">
        <v>2028.48</v>
      </c>
      <c r="X21" s="120">
        <v>5.725990555711924</v>
      </c>
      <c r="Y21" s="128">
        <v>5.2755043257578516</v>
      </c>
      <c r="Z21" s="120">
        <v>5.945211918627424</v>
      </c>
      <c r="AA21" s="126">
        <v>1914.65</v>
      </c>
      <c r="AB21" s="120">
        <v>-1.0736632169595417</v>
      </c>
      <c r="AC21" s="120">
        <v>8.280596981161947</v>
      </c>
      <c r="AD21" s="131">
        <v>6.338724368515769</v>
      </c>
      <c r="AE21" s="126">
        <v>1800.52</v>
      </c>
      <c r="AF21" s="120">
        <v>-1.6378038787216664</v>
      </c>
      <c r="AG21" s="120">
        <v>-7.3186801873680984</v>
      </c>
      <c r="AH21" s="120">
        <v>-5.9829773902146055</v>
      </c>
      <c r="AI21" s="126">
        <v>1915.1</v>
      </c>
      <c r="AJ21" s="120">
        <v>7.369117432694572</v>
      </c>
      <c r="AK21" s="120">
        <v>0.05851680790811553</v>
      </c>
      <c r="AL21" s="120">
        <v>6.40094672452205</v>
      </c>
      <c r="AM21" s="126">
        <v>1799.89</v>
      </c>
      <c r="AN21" s="120">
        <v>-1.3077522015199516</v>
      </c>
      <c r="AO21" s="120">
        <v>-11.952666774286646</v>
      </c>
      <c r="AP21" s="120">
        <v>-6.353277835587923</v>
      </c>
      <c r="AQ21" s="126">
        <v>1922</v>
      </c>
      <c r="AR21" s="129">
        <v>-5.552825552825558</v>
      </c>
      <c r="AS21" s="120">
        <v>-14.333724076145826</v>
      </c>
      <c r="AT21" s="127">
        <v>-11.616742235425036</v>
      </c>
      <c r="AU21" s="126">
        <v>2174.62</v>
      </c>
      <c r="AV21" s="129">
        <v>12.546320256702192</v>
      </c>
      <c r="AW21" s="120">
        <v>7.934443804721147</v>
      </c>
      <c r="AX21" s="127">
        <v>7.484714732674624</v>
      </c>
    </row>
    <row r="22" spans="2:50" s="20" customFormat="1" ht="15.75" customHeight="1">
      <c r="B22" s="132">
        <v>2009</v>
      </c>
      <c r="C22" s="133">
        <v>2156.2854</v>
      </c>
      <c r="D22" s="134">
        <v>9.664306856672077</v>
      </c>
      <c r="E22" s="135"/>
      <c r="F22" s="125" t="s">
        <v>38</v>
      </c>
      <c r="G22" s="126"/>
      <c r="H22" s="198"/>
      <c r="I22" s="1275"/>
      <c r="J22" s="198"/>
      <c r="K22" s="126">
        <v>3011.44</v>
      </c>
      <c r="L22" s="120">
        <v>2.5460811054698107</v>
      </c>
      <c r="M22" s="120">
        <v>0.3575820389174478</v>
      </c>
      <c r="N22" s="131">
        <v>1.4752363815262015</v>
      </c>
      <c r="O22" s="126">
        <v>2967.66</v>
      </c>
      <c r="P22" s="120">
        <v>3.045538985051821</v>
      </c>
      <c r="Q22" s="120">
        <v>-5.772717314341779</v>
      </c>
      <c r="R22" s="131">
        <v>2.409734180403955</v>
      </c>
      <c r="S22" s="126">
        <v>2897.83</v>
      </c>
      <c r="T22" s="120">
        <v>-7.178549235411314</v>
      </c>
      <c r="U22" s="120">
        <v>21.123446160019398</v>
      </c>
      <c r="V22" s="131">
        <v>41.321713516571414</v>
      </c>
      <c r="W22" s="126">
        <v>2050.52</v>
      </c>
      <c r="X22" s="120">
        <v>1.0865278435084447</v>
      </c>
      <c r="Y22" s="128">
        <v>6.419351992651134</v>
      </c>
      <c r="Z22" s="120">
        <v>8.835175100580672</v>
      </c>
      <c r="AA22" s="126">
        <v>1884.06</v>
      </c>
      <c r="AB22" s="120">
        <v>-1.5976810383098838</v>
      </c>
      <c r="AC22" s="120">
        <v>6.5506184150252</v>
      </c>
      <c r="AD22" s="131">
        <v>2.9602872303799543</v>
      </c>
      <c r="AE22" s="126">
        <v>1829.89</v>
      </c>
      <c r="AF22" s="120">
        <v>1.6311954324306432</v>
      </c>
      <c r="AG22" s="120">
        <v>-5.806866731868022</v>
      </c>
      <c r="AH22" s="120">
        <v>-1.780404281128889</v>
      </c>
      <c r="AI22" s="126">
        <v>1863.06</v>
      </c>
      <c r="AJ22" s="120">
        <v>-2.717351574330318</v>
      </c>
      <c r="AK22" s="120">
        <v>-2.6604248738231417</v>
      </c>
      <c r="AL22" s="120">
        <v>1.715402590028603</v>
      </c>
      <c r="AM22" s="126">
        <v>1831.64</v>
      </c>
      <c r="AN22" s="120">
        <v>1.76399668868652</v>
      </c>
      <c r="AO22" s="120">
        <v>-10.39951473170827</v>
      </c>
      <c r="AP22" s="120">
        <v>-8.13321296017654</v>
      </c>
      <c r="AQ22" s="126">
        <v>1993.8</v>
      </c>
      <c r="AR22" s="129">
        <v>3.7356919875130012</v>
      </c>
      <c r="AS22" s="120">
        <v>-11.133495870457622</v>
      </c>
      <c r="AT22" s="120">
        <v>-15.499762663592598</v>
      </c>
      <c r="AU22" s="126">
        <v>2359.52</v>
      </c>
      <c r="AV22" s="129">
        <v>8.502634943116494</v>
      </c>
      <c r="AW22" s="120">
        <v>17.111715539319828</v>
      </c>
      <c r="AX22" s="127">
        <v>18.009042531908936</v>
      </c>
    </row>
    <row r="23" spans="2:50" s="20" customFormat="1" ht="15.75" customHeight="1">
      <c r="B23" s="132">
        <v>2010</v>
      </c>
      <c r="C23" s="133">
        <v>1897.89</v>
      </c>
      <c r="D23" s="134">
        <v>-11.9833580471305</v>
      </c>
      <c r="F23" s="130" t="s">
        <v>39</v>
      </c>
      <c r="G23" s="126"/>
      <c r="H23" s="198"/>
      <c r="I23" s="1275"/>
      <c r="J23" s="198"/>
      <c r="K23" s="126">
        <v>3006.09</v>
      </c>
      <c r="L23" s="120">
        <v>-0.1776558722737298</v>
      </c>
      <c r="M23" s="120">
        <v>0.17929090115340607</v>
      </c>
      <c r="N23" s="131">
        <v>-5.023553832592443</v>
      </c>
      <c r="O23" s="126">
        <v>3165.09</v>
      </c>
      <c r="P23" s="120">
        <v>6.652716281514737</v>
      </c>
      <c r="Q23" s="120">
        <v>0.49595646251592296</v>
      </c>
      <c r="R23" s="131">
        <v>2.063461352423346</v>
      </c>
      <c r="S23" s="126">
        <v>3101.1</v>
      </c>
      <c r="T23" s="120">
        <v>7.014559170137646</v>
      </c>
      <c r="U23" s="120">
        <v>29.619721959823764</v>
      </c>
      <c r="V23" s="131">
        <v>40.56359606380229</v>
      </c>
      <c r="W23" s="126">
        <v>2206.19</v>
      </c>
      <c r="X23" s="120">
        <v>7.5917328287458785</v>
      </c>
      <c r="Y23" s="128">
        <v>14.49842487401587</v>
      </c>
      <c r="Z23" s="120">
        <v>14.199122098681084</v>
      </c>
      <c r="AA23" s="126">
        <v>1931.88</v>
      </c>
      <c r="AB23" s="120">
        <v>2.538135728161528</v>
      </c>
      <c r="AC23" s="120">
        <v>9.255017729594005</v>
      </c>
      <c r="AD23" s="131">
        <v>6.268118134361611</v>
      </c>
      <c r="AE23" s="126">
        <v>1817.93</v>
      </c>
      <c r="AF23" s="120">
        <v>-0.6535911994710042</v>
      </c>
      <c r="AG23" s="120">
        <v>-6.422504761414527</v>
      </c>
      <c r="AH23" s="120">
        <v>-7.587002714545699</v>
      </c>
      <c r="AI23" s="126">
        <v>1967.18</v>
      </c>
      <c r="AJ23" s="120">
        <v>5.588655223127548</v>
      </c>
      <c r="AK23" s="120">
        <v>2.7795483756361206</v>
      </c>
      <c r="AL23" s="120">
        <v>2.6197729738753006</v>
      </c>
      <c r="AM23" s="126">
        <v>1916.96</v>
      </c>
      <c r="AN23" s="120">
        <v>4.658120591382575</v>
      </c>
      <c r="AO23" s="120">
        <v>-6.225816077447255</v>
      </c>
      <c r="AP23" s="120">
        <v>-4.030598707364819</v>
      </c>
      <c r="AQ23" s="126">
        <v>1997.47</v>
      </c>
      <c r="AR23" s="129">
        <v>0.1840706189186525</v>
      </c>
      <c r="AS23" s="120">
        <v>-10.969918746295004</v>
      </c>
      <c r="AT23" s="127">
        <v>-13.827868852459012</v>
      </c>
      <c r="AU23" s="126">
        <v>2318</v>
      </c>
      <c r="AV23" s="129">
        <v>-1.7596799349020142</v>
      </c>
      <c r="AW23" s="120">
        <v>15.050924179554892</v>
      </c>
      <c r="AX23" s="127">
        <v>12.501334679337228</v>
      </c>
    </row>
    <row r="24" spans="2:50" s="20" customFormat="1" ht="16.5" thickBot="1">
      <c r="B24" s="132">
        <v>2011</v>
      </c>
      <c r="C24" s="133">
        <v>1848.17</v>
      </c>
      <c r="D24" s="134">
        <v>-2.619751408142723</v>
      </c>
      <c r="F24" s="136" t="s">
        <v>40</v>
      </c>
      <c r="G24" s="137"/>
      <c r="H24" s="203"/>
      <c r="I24" s="1289"/>
      <c r="J24" s="203"/>
      <c r="K24" s="137">
        <v>2984</v>
      </c>
      <c r="L24" s="138">
        <v>-0.7348416048754358</v>
      </c>
      <c r="M24" s="138">
        <v>-0.5568682078574749</v>
      </c>
      <c r="N24" s="139">
        <v>-0.5568682078574749</v>
      </c>
      <c r="O24" s="137">
        <v>3000.71</v>
      </c>
      <c r="P24" s="138">
        <v>-5.193533201267586</v>
      </c>
      <c r="Q24" s="138">
        <v>-4.723334402296253</v>
      </c>
      <c r="R24" s="139">
        <v>-4.723334402296253</v>
      </c>
      <c r="S24" s="137">
        <v>3149.47</v>
      </c>
      <c r="T24" s="138">
        <v>1.5597691141852943</v>
      </c>
      <c r="U24" s="138">
        <v>31.641490348845956</v>
      </c>
      <c r="V24" s="139">
        <v>31.641490348845956</v>
      </c>
      <c r="W24" s="137">
        <v>2392.46</v>
      </c>
      <c r="X24" s="138">
        <v>8.443062474220264</v>
      </c>
      <c r="Y24" s="138">
        <v>24.1655984181272</v>
      </c>
      <c r="Z24" s="139">
        <v>24.1655984181272</v>
      </c>
      <c r="AA24" s="137">
        <v>1926.83</v>
      </c>
      <c r="AB24" s="138">
        <v>-0.2614033997970999</v>
      </c>
      <c r="AC24" s="138">
        <v>8.969421398799927</v>
      </c>
      <c r="AD24" s="139">
        <v>8.969421398799927</v>
      </c>
      <c r="AE24" s="137">
        <v>1768.23</v>
      </c>
      <c r="AF24" s="140">
        <v>-2.7338786421919448</v>
      </c>
      <c r="AG24" s="138">
        <v>-8.980799917640404</v>
      </c>
      <c r="AH24" s="139">
        <v>-8.980799917640404</v>
      </c>
      <c r="AI24" s="137">
        <v>1942.7</v>
      </c>
      <c r="AJ24" s="140">
        <v>-1.2444209477526225</v>
      </c>
      <c r="AK24" s="138">
        <v>1.500538145644148</v>
      </c>
      <c r="AL24" s="139">
        <v>1.500538145644148</v>
      </c>
      <c r="AM24" s="137">
        <v>1913.98</v>
      </c>
      <c r="AN24" s="140">
        <v>-0.1554544695768323</v>
      </c>
      <c r="AO24" s="138">
        <v>-6.371592237664059</v>
      </c>
      <c r="AP24" s="139">
        <v>-6.371592237664059</v>
      </c>
      <c r="AQ24" s="137">
        <v>2044.23</v>
      </c>
      <c r="AR24" s="141">
        <v>2.340961316064827</v>
      </c>
      <c r="AS24" s="142">
        <v>-8.885758984484692</v>
      </c>
      <c r="AT24" s="143">
        <v>-8.885758984484692</v>
      </c>
      <c r="AU24" s="137">
        <v>2243.59</v>
      </c>
      <c r="AV24" s="141">
        <v>-3.2100949094046483</v>
      </c>
      <c r="AW24" s="142">
        <v>11.357680319243979</v>
      </c>
      <c r="AX24" s="143">
        <v>11.357680319243979</v>
      </c>
    </row>
    <row r="25" spans="2:9" s="20" customFormat="1" ht="15.75">
      <c r="B25" s="132">
        <v>2012</v>
      </c>
      <c r="C25" s="133">
        <v>1798.23</v>
      </c>
      <c r="D25" s="134">
        <f>100*(C25/C24-1)</f>
        <v>-2.702132379597122</v>
      </c>
      <c r="I25" s="1211"/>
    </row>
    <row r="26" spans="2:4" s="20" customFormat="1" ht="15.75">
      <c r="B26" s="132">
        <v>2013</v>
      </c>
      <c r="C26" s="133">
        <v>1868.9</v>
      </c>
      <c r="D26" s="134">
        <f>100*(C26/C25-1)</f>
        <v>3.9299755871051056</v>
      </c>
    </row>
    <row r="27" spans="2:28" s="20" customFormat="1" ht="15.75">
      <c r="B27" s="132">
        <v>2014</v>
      </c>
      <c r="C27" s="133">
        <v>2000.68</v>
      </c>
      <c r="D27" s="134">
        <f>100*(C27/C26-1)</f>
        <v>7.051206592113002</v>
      </c>
      <c r="AA27" s="144"/>
      <c r="AB27" s="144"/>
    </row>
    <row r="28" spans="2:28" s="20" customFormat="1" ht="15.75">
      <c r="B28" s="132">
        <v>2015</v>
      </c>
      <c r="C28" s="1058">
        <v>2746.47</v>
      </c>
      <c r="D28" s="117">
        <v>37.27682587920105</v>
      </c>
      <c r="AA28" s="144"/>
      <c r="AB28" s="144"/>
    </row>
    <row r="29" spans="2:28" s="20" customFormat="1" ht="15.75">
      <c r="B29" s="115">
        <v>2016</v>
      </c>
      <c r="C29" s="116">
        <v>3053.42</v>
      </c>
      <c r="D29" s="117">
        <f>(C29/C28-1)*100</f>
        <v>11.176164312736002</v>
      </c>
      <c r="AA29" s="144"/>
      <c r="AB29" s="144"/>
    </row>
    <row r="30" spans="2:28" s="20" customFormat="1" ht="16.5" thickBot="1">
      <c r="B30" s="1164">
        <v>2017</v>
      </c>
      <c r="C30" s="1057">
        <v>2951.15</v>
      </c>
      <c r="D30" s="1057">
        <v>-3.349359079327441</v>
      </c>
      <c r="E30" s="1056"/>
      <c r="AA30" s="144"/>
      <c r="AB30" s="144"/>
    </row>
    <row r="31" spans="2:28" s="20" customFormat="1" ht="16.5" thickBot="1">
      <c r="B31" s="217"/>
      <c r="C31" s="145"/>
      <c r="D31" s="941"/>
      <c r="AA31" s="144"/>
      <c r="AB31" s="144"/>
    </row>
    <row r="32" spans="3:30" s="20" customFormat="1" ht="15.75" customHeight="1" thickBot="1">
      <c r="C32" s="528" t="s">
        <v>840</v>
      </c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AD32" s="146"/>
    </row>
    <row r="33" spans="2:36" s="20" customFormat="1" ht="28.5" customHeight="1">
      <c r="B33" s="1507"/>
      <c r="C33" s="147">
        <v>2018</v>
      </c>
      <c r="D33" s="1205" t="s">
        <v>446</v>
      </c>
      <c r="E33" s="1206"/>
      <c r="F33" s="147">
        <v>2017</v>
      </c>
      <c r="G33" s="1205" t="s">
        <v>446</v>
      </c>
      <c r="H33" s="1206"/>
      <c r="I33" s="147">
        <v>2016</v>
      </c>
      <c r="J33" s="1505" t="s">
        <v>446</v>
      </c>
      <c r="K33" s="1506"/>
      <c r="L33" s="147">
        <v>2015</v>
      </c>
      <c r="M33" s="1505" t="s">
        <v>446</v>
      </c>
      <c r="N33" s="1506"/>
      <c r="O33" s="147">
        <v>2014</v>
      </c>
      <c r="P33" s="1505" t="s">
        <v>446</v>
      </c>
      <c r="Q33" s="1506"/>
      <c r="R33" s="147">
        <v>2013</v>
      </c>
      <c r="S33" s="1505" t="s">
        <v>446</v>
      </c>
      <c r="T33" s="1506"/>
      <c r="U33" s="147">
        <v>2012</v>
      </c>
      <c r="V33" s="1491" t="s">
        <v>446</v>
      </c>
      <c r="W33" s="1492"/>
      <c r="X33" s="147">
        <v>2011</v>
      </c>
      <c r="Y33" s="1491" t="s">
        <v>446</v>
      </c>
      <c r="Z33" s="1492"/>
      <c r="AA33" s="147">
        <v>2010</v>
      </c>
      <c r="AB33" s="1491" t="s">
        <v>446</v>
      </c>
      <c r="AC33" s="1492"/>
      <c r="AD33" s="147">
        <v>2009</v>
      </c>
      <c r="AE33" s="1491" t="s">
        <v>446</v>
      </c>
      <c r="AF33" s="1492"/>
      <c r="AG33" s="147">
        <v>2008</v>
      </c>
      <c r="AH33" s="1491" t="s">
        <v>446</v>
      </c>
      <c r="AI33" s="1492"/>
      <c r="AJ33" s="148">
        <v>2007</v>
      </c>
    </row>
    <row r="34" spans="2:36" s="20" customFormat="1" ht="15" customHeight="1" thickBot="1">
      <c r="B34" s="1508"/>
      <c r="C34" s="149"/>
      <c r="D34" s="150" t="s">
        <v>245</v>
      </c>
      <c r="E34" s="151" t="s">
        <v>11</v>
      </c>
      <c r="F34" s="149"/>
      <c r="G34" s="150" t="s">
        <v>245</v>
      </c>
      <c r="H34" s="151" t="s">
        <v>11</v>
      </c>
      <c r="I34" s="149"/>
      <c r="J34" s="150" t="s">
        <v>245</v>
      </c>
      <c r="K34" s="151" t="s">
        <v>11</v>
      </c>
      <c r="L34" s="149"/>
      <c r="M34" s="150" t="s">
        <v>245</v>
      </c>
      <c r="N34" s="151" t="s">
        <v>11</v>
      </c>
      <c r="O34" s="149"/>
      <c r="P34" s="150" t="s">
        <v>245</v>
      </c>
      <c r="Q34" s="151" t="s">
        <v>11</v>
      </c>
      <c r="R34" s="149"/>
      <c r="S34" s="150" t="s">
        <v>245</v>
      </c>
      <c r="T34" s="151" t="s">
        <v>11</v>
      </c>
      <c r="U34" s="149"/>
      <c r="V34" s="150" t="s">
        <v>245</v>
      </c>
      <c r="W34" s="151" t="s">
        <v>11</v>
      </c>
      <c r="X34" s="149"/>
      <c r="Y34" s="150" t="s">
        <v>245</v>
      </c>
      <c r="Z34" s="151" t="s">
        <v>11</v>
      </c>
      <c r="AA34" s="149"/>
      <c r="AB34" s="150" t="s">
        <v>245</v>
      </c>
      <c r="AC34" s="151" t="s">
        <v>11</v>
      </c>
      <c r="AD34" s="149"/>
      <c r="AE34" s="150" t="s">
        <v>245</v>
      </c>
      <c r="AF34" s="151" t="s">
        <v>11</v>
      </c>
      <c r="AG34" s="149"/>
      <c r="AH34" s="150" t="s">
        <v>245</v>
      </c>
      <c r="AI34" s="151" t="s">
        <v>11</v>
      </c>
      <c r="AJ34" s="152"/>
    </row>
    <row r="35" spans="2:36" s="20" customFormat="1" ht="15" customHeight="1">
      <c r="B35" s="153" t="s">
        <v>18</v>
      </c>
      <c r="C35" s="154">
        <v>126.31</v>
      </c>
      <c r="D35" s="1282">
        <v>0.08716323296353856</v>
      </c>
      <c r="E35" s="156">
        <v>4.509349660764528</v>
      </c>
      <c r="F35" s="154">
        <v>120.86</v>
      </c>
      <c r="G35" s="155">
        <v>0.44045541427739643</v>
      </c>
      <c r="H35" s="156">
        <v>-7.344372891750995</v>
      </c>
      <c r="I35" s="154">
        <v>130.44</v>
      </c>
      <c r="J35" s="155">
        <v>0.43890043890042474</v>
      </c>
      <c r="K35" s="156">
        <v>13.337388131027893</v>
      </c>
      <c r="L35" s="154">
        <v>115.03</v>
      </c>
      <c r="M35" s="155">
        <v>0.7003414164405086</v>
      </c>
      <c r="N35" s="156">
        <v>6.204413258240238</v>
      </c>
      <c r="O35" s="154">
        <v>108.31</v>
      </c>
      <c r="P35" s="155">
        <v>1.9772149515111748</v>
      </c>
      <c r="Q35" s="156">
        <v>7.375830276593631</v>
      </c>
      <c r="R35" s="154">
        <v>100.87</v>
      </c>
      <c r="S35" s="155">
        <v>0.8296681327468969</v>
      </c>
      <c r="T35" s="156">
        <v>-0.17812963879266785</v>
      </c>
      <c r="U35" s="154">
        <v>101.05</v>
      </c>
      <c r="V35" s="155">
        <v>-1.7501215362177858</v>
      </c>
      <c r="W35" s="156">
        <v>-1.3376293692638153</v>
      </c>
      <c r="X35" s="154">
        <v>102.42</v>
      </c>
      <c r="Y35" s="155">
        <v>-1.5002885170225078</v>
      </c>
      <c r="Z35" s="156">
        <v>-2.6518391787852758</v>
      </c>
      <c r="AA35" s="154">
        <v>105.21</v>
      </c>
      <c r="AB35" s="155">
        <v>-2.790353876004814</v>
      </c>
      <c r="AC35" s="156">
        <v>-5.666636779341882</v>
      </c>
      <c r="AD35" s="154">
        <v>111.53</v>
      </c>
      <c r="AE35" s="155">
        <v>0.17064846416381396</v>
      </c>
      <c r="AF35" s="156">
        <v>-2.0893687999297694</v>
      </c>
      <c r="AG35" s="154">
        <v>113.91</v>
      </c>
      <c r="AH35" s="155">
        <v>-0.4544262868129034</v>
      </c>
      <c r="AI35" s="156">
        <v>0.4054649625385487</v>
      </c>
      <c r="AJ35" s="157">
        <v>113.45</v>
      </c>
    </row>
    <row r="36" spans="2:36" s="20" customFormat="1" ht="15">
      <c r="B36" s="158" t="s">
        <v>19</v>
      </c>
      <c r="C36" s="154">
        <v>124.04</v>
      </c>
      <c r="D36" s="1282">
        <v>-1.797165703428072</v>
      </c>
      <c r="E36" s="156">
        <v>3.478768666054899</v>
      </c>
      <c r="F36" s="159">
        <v>119.87</v>
      </c>
      <c r="G36" s="160">
        <v>-0.8191295714049307</v>
      </c>
      <c r="H36" s="156">
        <v>-9.333635882308455</v>
      </c>
      <c r="I36" s="159">
        <v>132.21</v>
      </c>
      <c r="J36" s="160">
        <v>1.35694572217111</v>
      </c>
      <c r="K36" s="156">
        <v>17.384355855455922</v>
      </c>
      <c r="L36" s="159">
        <v>112.53</v>
      </c>
      <c r="M36" s="160">
        <v>-2.1733460836303564</v>
      </c>
      <c r="N36" s="161">
        <v>0.9599856450744682</v>
      </c>
      <c r="O36" s="159">
        <v>111.46</v>
      </c>
      <c r="P36" s="160">
        <v>2.9083187148001066</v>
      </c>
      <c r="Q36" s="161">
        <v>10.083950617283953</v>
      </c>
      <c r="R36" s="159">
        <v>101.25</v>
      </c>
      <c r="S36" s="160">
        <v>0.37672251412708135</v>
      </c>
      <c r="T36" s="161">
        <v>2.417560186121781</v>
      </c>
      <c r="U36" s="159">
        <v>98.86</v>
      </c>
      <c r="V36" s="160">
        <v>-2.1672439386442366</v>
      </c>
      <c r="W36" s="161">
        <v>-4.279628195197526</v>
      </c>
      <c r="X36" s="159">
        <v>103.28</v>
      </c>
      <c r="Y36" s="160">
        <v>0.8396797500488162</v>
      </c>
      <c r="Z36" s="161">
        <v>2.328346378678292</v>
      </c>
      <c r="AA36" s="159">
        <v>100.93</v>
      </c>
      <c r="AB36" s="160">
        <v>-4.068054367455554</v>
      </c>
      <c r="AC36" s="161">
        <v>-15.596253554106031</v>
      </c>
      <c r="AD36" s="159">
        <v>119.58</v>
      </c>
      <c r="AE36" s="160">
        <v>7.217788935712366</v>
      </c>
      <c r="AF36" s="161">
        <v>9.475418840977756</v>
      </c>
      <c r="AG36" s="159">
        <v>109.23</v>
      </c>
      <c r="AH36" s="160">
        <v>-4.108506715828275</v>
      </c>
      <c r="AI36" s="161">
        <v>-4.502535408288155</v>
      </c>
      <c r="AJ36" s="162">
        <v>114.38</v>
      </c>
    </row>
    <row r="37" spans="2:36" s="20" customFormat="1" ht="15">
      <c r="B37" s="158" t="s">
        <v>20</v>
      </c>
      <c r="C37" s="154">
        <v>122.7</v>
      </c>
      <c r="D37" s="1282">
        <v>-1.0802966784908108</v>
      </c>
      <c r="E37" s="156">
        <v>0.5572856908703461</v>
      </c>
      <c r="F37" s="159">
        <v>122.02</v>
      </c>
      <c r="G37" s="160">
        <v>1.7936097438892018</v>
      </c>
      <c r="H37" s="156">
        <v>-3.1125932983960602</v>
      </c>
      <c r="I37" s="159">
        <v>125.94</v>
      </c>
      <c r="J37" s="160">
        <v>-4.742455184933069</v>
      </c>
      <c r="K37" s="156">
        <v>8.888120352758078</v>
      </c>
      <c r="L37" s="159">
        <v>115.55</v>
      </c>
      <c r="M37" s="160">
        <v>2.683728783435524</v>
      </c>
      <c r="N37" s="161">
        <v>6.389835190129811</v>
      </c>
      <c r="O37" s="159">
        <v>108.61</v>
      </c>
      <c r="P37" s="160">
        <v>-2.5569711107123583</v>
      </c>
      <c r="Q37" s="161">
        <v>7.887156054435285</v>
      </c>
      <c r="R37" s="159">
        <v>100.67</v>
      </c>
      <c r="S37" s="160">
        <v>-0.5728395061728397</v>
      </c>
      <c r="T37" s="161">
        <v>2.5779498675361667</v>
      </c>
      <c r="U37" s="159">
        <v>98.14</v>
      </c>
      <c r="V37" s="160">
        <v>-0.7283026502124201</v>
      </c>
      <c r="W37" s="161">
        <v>-5.815738963531669</v>
      </c>
      <c r="X37" s="159">
        <v>104.2</v>
      </c>
      <c r="Y37" s="160">
        <v>0.8907823392718894</v>
      </c>
      <c r="Z37" s="161">
        <v>5.093292990418563</v>
      </c>
      <c r="AA37" s="159">
        <v>99.15</v>
      </c>
      <c r="AB37" s="160">
        <v>-1.7635985336371784</v>
      </c>
      <c r="AC37" s="161">
        <v>-15.767564353071094</v>
      </c>
      <c r="AD37" s="159">
        <v>117.71</v>
      </c>
      <c r="AE37" s="160">
        <v>-1.56380665663155</v>
      </c>
      <c r="AF37" s="161">
        <v>11.541741684828954</v>
      </c>
      <c r="AG37" s="159">
        <v>105.53</v>
      </c>
      <c r="AH37" s="160">
        <v>-3.3873477982239386</v>
      </c>
      <c r="AI37" s="161">
        <v>-7.316002107851749</v>
      </c>
      <c r="AJ37" s="162">
        <v>113.86</v>
      </c>
    </row>
    <row r="38" spans="2:36" s="20" customFormat="1" ht="15">
      <c r="B38" s="158" t="s">
        <v>21</v>
      </c>
      <c r="C38" s="154">
        <v>119.15</v>
      </c>
      <c r="D38" s="1282">
        <v>-2.893235533822325</v>
      </c>
      <c r="E38" s="156">
        <v>-0.8652966136949769</v>
      </c>
      <c r="F38" s="159">
        <v>120.19</v>
      </c>
      <c r="G38" s="160">
        <v>-1.4997541386657876</v>
      </c>
      <c r="H38" s="156">
        <v>-1.0048595667572657</v>
      </c>
      <c r="I38" s="159">
        <v>121.41</v>
      </c>
      <c r="J38" s="160">
        <v>-3.59695092901382</v>
      </c>
      <c r="K38" s="156">
        <v>7.671159985810561</v>
      </c>
      <c r="L38" s="159">
        <v>112.65</v>
      </c>
      <c r="M38" s="160">
        <v>-2.5097360450021533</v>
      </c>
      <c r="N38" s="161">
        <v>8.348562085216905</v>
      </c>
      <c r="O38" s="159">
        <v>103.97</v>
      </c>
      <c r="P38" s="160">
        <v>-4.272166467176131</v>
      </c>
      <c r="Q38" s="161">
        <v>2.001373491611891</v>
      </c>
      <c r="R38" s="159">
        <v>101.93</v>
      </c>
      <c r="S38" s="160">
        <v>1.2516141849607587</v>
      </c>
      <c r="T38" s="161">
        <v>3.999591878379749</v>
      </c>
      <c r="U38" s="159">
        <v>98.01</v>
      </c>
      <c r="V38" s="160">
        <v>-0.1324638271856471</v>
      </c>
      <c r="W38" s="161">
        <v>-4.202912716254515</v>
      </c>
      <c r="X38" s="159">
        <v>102.31</v>
      </c>
      <c r="Y38" s="160">
        <v>-1.8138195777351207</v>
      </c>
      <c r="Z38" s="161">
        <v>0.9771022502961024</v>
      </c>
      <c r="AA38" s="159">
        <v>101.32</v>
      </c>
      <c r="AB38" s="160">
        <v>2.188603126575872</v>
      </c>
      <c r="AC38" s="161">
        <v>-11.97219808861859</v>
      </c>
      <c r="AD38" s="159">
        <v>115.1</v>
      </c>
      <c r="AE38" s="160">
        <v>-2.217313737150628</v>
      </c>
      <c r="AF38" s="161">
        <v>9.30674264007596</v>
      </c>
      <c r="AG38" s="159">
        <v>105.3</v>
      </c>
      <c r="AH38" s="160">
        <v>-0.21794750307969624</v>
      </c>
      <c r="AI38" s="161">
        <v>-6.772908366533869</v>
      </c>
      <c r="AJ38" s="162">
        <v>112.95</v>
      </c>
    </row>
    <row r="39" spans="2:36" s="20" customFormat="1" ht="15">
      <c r="B39" s="158" t="s">
        <v>22</v>
      </c>
      <c r="C39" s="154">
        <v>119.47</v>
      </c>
      <c r="D39" s="1282">
        <v>0.26856903063365856</v>
      </c>
      <c r="E39" s="156">
        <v>-2.017551053883382</v>
      </c>
      <c r="F39" s="159">
        <v>121.93</v>
      </c>
      <c r="G39" s="160">
        <v>1.4477077959896834</v>
      </c>
      <c r="H39" s="156">
        <v>1.6506877865777536</v>
      </c>
      <c r="I39" s="159">
        <v>119.95</v>
      </c>
      <c r="J39" s="160">
        <v>-1.2025368585783625</v>
      </c>
      <c r="K39" s="156">
        <v>7.079093019103744</v>
      </c>
      <c r="L39" s="159">
        <v>111.91</v>
      </c>
      <c r="M39" s="160">
        <v>-0.6569019085663652</v>
      </c>
      <c r="N39" s="161">
        <v>8.76664398872582</v>
      </c>
      <c r="O39" s="159">
        <v>102.89</v>
      </c>
      <c r="P39" s="160">
        <v>-1.0387611811099373</v>
      </c>
      <c r="Q39" s="161">
        <v>0.49814416878297685</v>
      </c>
      <c r="R39" s="159">
        <v>102.38</v>
      </c>
      <c r="S39" s="160">
        <v>0.4414794466790717</v>
      </c>
      <c r="T39" s="161">
        <v>5.40512714918151</v>
      </c>
      <c r="U39" s="159">
        <v>97.13</v>
      </c>
      <c r="V39" s="160">
        <v>-0.8978675645342382</v>
      </c>
      <c r="W39" s="161">
        <v>-3.822160609961378</v>
      </c>
      <c r="X39" s="159">
        <v>100.99</v>
      </c>
      <c r="Y39" s="160">
        <v>-1.29019646173395</v>
      </c>
      <c r="Z39" s="161">
        <v>-0.20750988142292925</v>
      </c>
      <c r="AA39" s="159">
        <v>101.2</v>
      </c>
      <c r="AB39" s="160">
        <v>-0.11843663639952151</v>
      </c>
      <c r="AC39" s="161">
        <v>-8.507368230720546</v>
      </c>
      <c r="AD39" s="159">
        <v>110.61</v>
      </c>
      <c r="AE39" s="160">
        <v>-3.9009556907037335</v>
      </c>
      <c r="AF39" s="161">
        <v>4.496929617383105</v>
      </c>
      <c r="AG39" s="159">
        <v>105.85</v>
      </c>
      <c r="AH39" s="160">
        <v>0.5223171889838563</v>
      </c>
      <c r="AI39" s="161">
        <v>-1.7815718660109559</v>
      </c>
      <c r="AJ39" s="162">
        <v>107.77</v>
      </c>
    </row>
    <row r="40" spans="2:36" s="20" customFormat="1" ht="15">
      <c r="B40" s="158" t="s">
        <v>24</v>
      </c>
      <c r="C40" s="154"/>
      <c r="D40" s="1282"/>
      <c r="E40" s="156"/>
      <c r="F40" s="159">
        <v>122.73</v>
      </c>
      <c r="G40" s="160">
        <v>0.6561141638645074</v>
      </c>
      <c r="H40" s="156">
        <v>2.814777582307104</v>
      </c>
      <c r="I40" s="159">
        <v>119.37</v>
      </c>
      <c r="J40" s="160">
        <v>-0.48353480616923905</v>
      </c>
      <c r="K40" s="156">
        <v>2.6485510362025844</v>
      </c>
      <c r="L40" s="159">
        <v>116.17</v>
      </c>
      <c r="M40" s="160">
        <v>3.8066303279421065</v>
      </c>
      <c r="N40" s="161">
        <v>14.509610645638249</v>
      </c>
      <c r="O40" s="159">
        <v>101.45</v>
      </c>
      <c r="P40" s="160">
        <v>-1.3995529205948043</v>
      </c>
      <c r="Q40" s="161">
        <v>-2.9372368924607706</v>
      </c>
      <c r="R40" s="159">
        <v>104.52</v>
      </c>
      <c r="S40" s="160">
        <v>2.090252002344206</v>
      </c>
      <c r="T40" s="161">
        <v>7.908321288457554</v>
      </c>
      <c r="U40" s="159">
        <v>96.86</v>
      </c>
      <c r="V40" s="160">
        <v>-0.27797796767218275</v>
      </c>
      <c r="W40" s="161">
        <v>-3.1980811513092178</v>
      </c>
      <c r="X40" s="159">
        <v>100.06</v>
      </c>
      <c r="Y40" s="160">
        <v>-0.9208832557678903</v>
      </c>
      <c r="Z40" s="161">
        <v>1.9979612640163236</v>
      </c>
      <c r="AA40" s="159">
        <v>98.1</v>
      </c>
      <c r="AB40" s="160">
        <v>-3.063241106719372</v>
      </c>
      <c r="AC40" s="161">
        <v>-8.292044498457518</v>
      </c>
      <c r="AD40" s="159">
        <v>106.97</v>
      </c>
      <c r="AE40" s="160">
        <v>-3.290841696049185</v>
      </c>
      <c r="AF40" s="161">
        <v>4.810895551636296</v>
      </c>
      <c r="AG40" s="159">
        <v>102.06</v>
      </c>
      <c r="AH40" s="160">
        <v>-3.5805384978743415</v>
      </c>
      <c r="AI40" s="161">
        <v>-2.4842346646283153</v>
      </c>
      <c r="AJ40" s="162">
        <v>104.66</v>
      </c>
    </row>
    <row r="41" spans="2:36" s="20" customFormat="1" ht="15">
      <c r="B41" s="158" t="s">
        <v>32</v>
      </c>
      <c r="C41" s="154"/>
      <c r="D41" s="1282"/>
      <c r="E41" s="156"/>
      <c r="F41" s="159">
        <v>126.44</v>
      </c>
      <c r="G41" s="160">
        <v>3.022895787501012</v>
      </c>
      <c r="H41" s="156">
        <v>6.673416012823763</v>
      </c>
      <c r="I41" s="159">
        <v>118.53</v>
      </c>
      <c r="J41" s="160">
        <v>-0.7036943955767816</v>
      </c>
      <c r="K41" s="156">
        <v>-2.740625256420781</v>
      </c>
      <c r="L41" s="159">
        <v>121.75</v>
      </c>
      <c r="M41" s="160">
        <v>4.803305500559518</v>
      </c>
      <c r="N41" s="161">
        <v>21.567648527209183</v>
      </c>
      <c r="O41" s="159">
        <v>100.15</v>
      </c>
      <c r="P41" s="160">
        <v>-1.2814194184327277</v>
      </c>
      <c r="Q41" s="161">
        <v>-3.8221453951790885</v>
      </c>
      <c r="R41" s="159">
        <v>104.13</v>
      </c>
      <c r="S41" s="160">
        <v>-0.3731343283582045</v>
      </c>
      <c r="T41" s="161">
        <v>7.085561497326198</v>
      </c>
      <c r="U41" s="159">
        <v>97.24</v>
      </c>
      <c r="V41" s="160">
        <v>0.3923188106545572</v>
      </c>
      <c r="W41" s="161">
        <v>-3.031511767052264</v>
      </c>
      <c r="X41" s="159">
        <v>100.28</v>
      </c>
      <c r="Y41" s="160">
        <v>0.2198680791525076</v>
      </c>
      <c r="Z41" s="161">
        <v>2.872384078785384</v>
      </c>
      <c r="AA41" s="159">
        <v>97.48</v>
      </c>
      <c r="AB41" s="160">
        <v>-0.6320081549439305</v>
      </c>
      <c r="AC41" s="161">
        <v>-7.241412122942236</v>
      </c>
      <c r="AD41" s="159">
        <v>105.09</v>
      </c>
      <c r="AE41" s="160">
        <v>-1.7575021033934712</v>
      </c>
      <c r="AF41" s="161">
        <v>-2.414337450088211</v>
      </c>
      <c r="AG41" s="159">
        <v>107.69</v>
      </c>
      <c r="AH41" s="160">
        <v>5.516362923770335</v>
      </c>
      <c r="AI41" s="161">
        <v>-0.34240236905422883</v>
      </c>
      <c r="AJ41" s="162">
        <v>108.06</v>
      </c>
    </row>
    <row r="42" spans="2:36" s="20" customFormat="1" ht="15" customHeight="1">
      <c r="B42" s="158" t="s">
        <v>33</v>
      </c>
      <c r="C42" s="154"/>
      <c r="D42" s="1282"/>
      <c r="E42" s="156"/>
      <c r="F42" s="159">
        <v>124.71</v>
      </c>
      <c r="G42" s="160">
        <v>-1.3682378993989275</v>
      </c>
      <c r="H42" s="156">
        <v>3.73481949758776</v>
      </c>
      <c r="I42" s="159">
        <v>120.22</v>
      </c>
      <c r="J42" s="160">
        <v>1.425799375685477</v>
      </c>
      <c r="K42" s="156">
        <v>-7.237654320987652</v>
      </c>
      <c r="L42" s="159">
        <v>129.47</v>
      </c>
      <c r="M42" s="160">
        <v>6.340862422997939</v>
      </c>
      <c r="N42" s="161">
        <v>28.353326063249717</v>
      </c>
      <c r="O42" s="159">
        <v>100.87</v>
      </c>
      <c r="P42" s="160">
        <v>0.7189216175736313</v>
      </c>
      <c r="Q42" s="161">
        <v>-3.0469050365244166</v>
      </c>
      <c r="R42" s="159">
        <v>104.04</v>
      </c>
      <c r="S42" s="160">
        <v>-0.08643042350906516</v>
      </c>
      <c r="T42" s="161">
        <v>5.271678640089039</v>
      </c>
      <c r="U42" s="159">
        <v>98.83</v>
      </c>
      <c r="V42" s="160">
        <v>1.6351295763060492</v>
      </c>
      <c r="W42" s="161">
        <v>-1.8764892772041297</v>
      </c>
      <c r="X42" s="159">
        <v>100.72</v>
      </c>
      <c r="Y42" s="160">
        <v>0.43877143996808865</v>
      </c>
      <c r="Z42" s="161">
        <v>5.190600522193201</v>
      </c>
      <c r="AA42" s="159">
        <v>95.75</v>
      </c>
      <c r="AB42" s="160">
        <v>-1.7747230201066944</v>
      </c>
      <c r="AC42" s="161">
        <v>-9.907790741437717</v>
      </c>
      <c r="AD42" s="159">
        <v>106.28</v>
      </c>
      <c r="AE42" s="160">
        <v>1.1323627367018751</v>
      </c>
      <c r="AF42" s="161">
        <v>-2.46856933100853</v>
      </c>
      <c r="AG42" s="159">
        <v>108.97</v>
      </c>
      <c r="AH42" s="160">
        <v>1.1885968985049677</v>
      </c>
      <c r="AI42" s="161">
        <v>-3.5919667344952666</v>
      </c>
      <c r="AJ42" s="162">
        <v>113.03</v>
      </c>
    </row>
    <row r="43" spans="2:36" s="20" customFormat="1" ht="15" customHeight="1">
      <c r="B43" s="158" t="s">
        <v>37</v>
      </c>
      <c r="C43" s="154"/>
      <c r="D43" s="1282"/>
      <c r="E43" s="156"/>
      <c r="F43" s="159">
        <v>123.84</v>
      </c>
      <c r="G43" s="160">
        <v>-0.697618474861672</v>
      </c>
      <c r="H43" s="156">
        <v>4.330244313395104</v>
      </c>
      <c r="I43" s="159">
        <v>118.7</v>
      </c>
      <c r="J43" s="160">
        <v>-1.2643486940608906</v>
      </c>
      <c r="K43" s="156">
        <v>-8.169580690082</v>
      </c>
      <c r="L43" s="159">
        <v>129.15</v>
      </c>
      <c r="M43" s="160">
        <v>-0.2471615045956499</v>
      </c>
      <c r="N43" s="161">
        <v>25.181738877580706</v>
      </c>
      <c r="O43" s="159">
        <v>103.17</v>
      </c>
      <c r="P43" s="160">
        <v>2.280162585506096</v>
      </c>
      <c r="Q43" s="161">
        <v>-2.0506978068926207</v>
      </c>
      <c r="R43" s="159">
        <v>105.33</v>
      </c>
      <c r="S43" s="160">
        <v>1.239907727796985</v>
      </c>
      <c r="T43" s="161">
        <v>6.040471156750216</v>
      </c>
      <c r="U43" s="159">
        <v>99.33</v>
      </c>
      <c r="V43" s="160">
        <v>0.5059192552868463</v>
      </c>
      <c r="W43" s="161">
        <v>-1.750741839762604</v>
      </c>
      <c r="X43" s="159">
        <v>101.1</v>
      </c>
      <c r="Y43" s="160">
        <v>0.37728355837967076</v>
      </c>
      <c r="Z43" s="161">
        <v>4.723430702299547</v>
      </c>
      <c r="AA43" s="159">
        <v>96.54</v>
      </c>
      <c r="AB43" s="160">
        <v>0.8250652741514486</v>
      </c>
      <c r="AC43" s="161">
        <v>-9.47111777944486</v>
      </c>
      <c r="AD43" s="159">
        <v>106.64</v>
      </c>
      <c r="AE43" s="160">
        <v>0.33872788859616865</v>
      </c>
      <c r="AF43" s="161">
        <v>-8.479231033299007</v>
      </c>
      <c r="AG43" s="159">
        <v>116.52</v>
      </c>
      <c r="AH43" s="160">
        <v>6.928512434615031</v>
      </c>
      <c r="AI43" s="161">
        <v>-0.17990233873040884</v>
      </c>
      <c r="AJ43" s="162">
        <v>116.73</v>
      </c>
    </row>
    <row r="44" spans="2:36" s="20" customFormat="1" ht="15">
      <c r="B44" s="158" t="s">
        <v>38</v>
      </c>
      <c r="C44" s="154"/>
      <c r="D44" s="1282"/>
      <c r="E44" s="156"/>
      <c r="F44" s="159">
        <v>124.26</v>
      </c>
      <c r="G44" s="160">
        <v>0.33914728682171713</v>
      </c>
      <c r="H44" s="156">
        <v>4.631188952509269</v>
      </c>
      <c r="I44" s="159">
        <v>118.76</v>
      </c>
      <c r="J44" s="160">
        <v>0.05054759898905914</v>
      </c>
      <c r="K44" s="156">
        <v>-3.7757251660994973</v>
      </c>
      <c r="L44" s="159">
        <v>123.36</v>
      </c>
      <c r="M44" s="160">
        <v>-4.483159117305469</v>
      </c>
      <c r="N44" s="161">
        <v>17.77735344662976</v>
      </c>
      <c r="O44" s="159">
        <v>104.74</v>
      </c>
      <c r="P44" s="160">
        <v>1.5217602016089904</v>
      </c>
      <c r="Q44" s="161">
        <v>0.46038749280643554</v>
      </c>
      <c r="R44" s="159">
        <v>104.26</v>
      </c>
      <c r="S44" s="160">
        <v>-1.0158549321180987</v>
      </c>
      <c r="T44" s="161">
        <v>4.878784830499949</v>
      </c>
      <c r="U44" s="159">
        <v>99.41</v>
      </c>
      <c r="V44" s="160">
        <v>0.08053961542333621</v>
      </c>
      <c r="W44" s="161">
        <v>-3.4948063294825804</v>
      </c>
      <c r="X44" s="159">
        <v>103.01</v>
      </c>
      <c r="Y44" s="160">
        <v>1.8892185954500595</v>
      </c>
      <c r="Z44" s="161">
        <v>3.8093318552856914</v>
      </c>
      <c r="AA44" s="159">
        <v>99.23</v>
      </c>
      <c r="AB44" s="160">
        <v>2.7864097783302233</v>
      </c>
      <c r="AC44" s="161">
        <v>-4.540644540644534</v>
      </c>
      <c r="AD44" s="159">
        <v>103.95</v>
      </c>
      <c r="AE44" s="160">
        <v>-2.5225056264066015</v>
      </c>
      <c r="AF44" s="161">
        <v>-12.003724710065178</v>
      </c>
      <c r="AG44" s="159">
        <v>118.13</v>
      </c>
      <c r="AH44" s="160">
        <v>1.3817370408513607</v>
      </c>
      <c r="AI44" s="161">
        <v>4.976450724251302</v>
      </c>
      <c r="AJ44" s="162">
        <v>112.53</v>
      </c>
    </row>
    <row r="45" spans="2:36" s="20" customFormat="1" ht="15">
      <c r="B45" s="158" t="s">
        <v>39</v>
      </c>
      <c r="C45" s="154"/>
      <c r="D45" s="1282"/>
      <c r="E45" s="156"/>
      <c r="F45" s="1061">
        <v>126.19</v>
      </c>
      <c r="G45" s="1062">
        <v>1.5531949138902323</v>
      </c>
      <c r="H45" s="1063">
        <v>2.560143042912877</v>
      </c>
      <c r="I45" s="159">
        <v>123.04</v>
      </c>
      <c r="J45" s="160">
        <v>3.603907039407206</v>
      </c>
      <c r="K45" s="156">
        <v>-0.03249918752030734</v>
      </c>
      <c r="L45" s="159">
        <v>123.07</v>
      </c>
      <c r="M45" s="160">
        <v>-0.23508430609598951</v>
      </c>
      <c r="N45" s="161">
        <v>14.697110904007449</v>
      </c>
      <c r="O45" s="159">
        <v>107.3</v>
      </c>
      <c r="P45" s="160">
        <v>2.444147412640829</v>
      </c>
      <c r="Q45" s="161">
        <v>2.297645152064054</v>
      </c>
      <c r="R45" s="159">
        <v>104.89</v>
      </c>
      <c r="S45" s="160">
        <v>0.6042585843084591</v>
      </c>
      <c r="T45" s="161">
        <v>4.816628360147912</v>
      </c>
      <c r="U45" s="159">
        <v>100.07</v>
      </c>
      <c r="V45" s="160">
        <v>0.6639171109546371</v>
      </c>
      <c r="W45" s="161">
        <v>-3.014150029075413</v>
      </c>
      <c r="X45" s="159">
        <v>103.18</v>
      </c>
      <c r="Y45" s="160">
        <v>0.16503252111446098</v>
      </c>
      <c r="Z45" s="161">
        <v>1.6151270435296405</v>
      </c>
      <c r="AA45" s="159">
        <v>101.54</v>
      </c>
      <c r="AB45" s="160">
        <v>2.327925022674604</v>
      </c>
      <c r="AC45" s="161">
        <v>-6.059765010639284</v>
      </c>
      <c r="AD45" s="159">
        <v>108.09</v>
      </c>
      <c r="AE45" s="160">
        <v>3.9826839826839766</v>
      </c>
      <c r="AF45" s="161">
        <v>-6.52888273953649</v>
      </c>
      <c r="AG45" s="159">
        <v>115.64</v>
      </c>
      <c r="AH45" s="160">
        <v>-2.107847286887321</v>
      </c>
      <c r="AI45" s="161">
        <v>-1.1116812040362523</v>
      </c>
      <c r="AJ45" s="162">
        <v>116.94</v>
      </c>
    </row>
    <row r="46" spans="2:36" s="20" customFormat="1" ht="15.75" thickBot="1">
      <c r="B46" s="163" t="s">
        <v>40</v>
      </c>
      <c r="C46" s="1064"/>
      <c r="D46" s="1065"/>
      <c r="E46" s="1066"/>
      <c r="F46" s="1064">
        <v>126.28</v>
      </c>
      <c r="G46" s="1065">
        <v>0.0713210238529216</v>
      </c>
      <c r="H46" s="1066">
        <v>4.944735311227455</v>
      </c>
      <c r="I46" s="164">
        <v>120.33</v>
      </c>
      <c r="J46" s="165">
        <v>-2.2025357607282303</v>
      </c>
      <c r="K46" s="166">
        <v>-7.345807345807353</v>
      </c>
      <c r="L46" s="164">
        <v>129.81</v>
      </c>
      <c r="M46" s="165">
        <v>5.47655805639069</v>
      </c>
      <c r="N46" s="166">
        <v>13.639149085179024</v>
      </c>
      <c r="O46" s="164">
        <v>114.23</v>
      </c>
      <c r="P46" s="165">
        <v>6.458527493010258</v>
      </c>
      <c r="Q46" s="166">
        <v>7.55107805291404</v>
      </c>
      <c r="R46" s="164">
        <v>106.21</v>
      </c>
      <c r="S46" s="165">
        <v>1.2584612451139288</v>
      </c>
      <c r="T46" s="166">
        <v>6.1675329868052575</v>
      </c>
      <c r="U46" s="164">
        <v>100.04</v>
      </c>
      <c r="V46" s="165">
        <v>-0.029979014689707206</v>
      </c>
      <c r="W46" s="166">
        <v>-2.7321341759844353</v>
      </c>
      <c r="X46" s="164">
        <v>102.85</v>
      </c>
      <c r="Y46" s="165">
        <v>-0.31982942430704986</v>
      </c>
      <c r="Z46" s="166">
        <v>-1.086747451432979</v>
      </c>
      <c r="AA46" s="164">
        <v>103.98</v>
      </c>
      <c r="AB46" s="165">
        <v>2.402993894031913</v>
      </c>
      <c r="AC46" s="166">
        <v>-3.9268225076226515</v>
      </c>
      <c r="AD46" s="164">
        <v>108.23</v>
      </c>
      <c r="AE46" s="165">
        <v>0.12952169488389398</v>
      </c>
      <c r="AF46" s="166">
        <v>-2.793245913418363</v>
      </c>
      <c r="AG46" s="164">
        <v>111.34</v>
      </c>
      <c r="AH46" s="165">
        <v>-3.718436527153235</v>
      </c>
      <c r="AI46" s="166">
        <v>-2.700340819715108</v>
      </c>
      <c r="AJ46" s="167">
        <v>114.43</v>
      </c>
    </row>
    <row r="47" s="20" customFormat="1" ht="15"/>
    <row r="48" spans="2:21" s="20" customFormat="1" ht="15"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</row>
    <row r="49" spans="2:23" s="20" customFormat="1" ht="15">
      <c r="B49" s="169" t="s">
        <v>137</v>
      </c>
      <c r="W49" s="170"/>
    </row>
    <row r="50" s="20" customFormat="1" ht="15"/>
    <row r="51" s="20" customFormat="1" ht="15"/>
    <row r="52" s="20" customFormat="1" ht="15"/>
    <row r="53" s="20" customFormat="1" ht="15">
      <c r="E53" s="171"/>
    </row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>
      <c r="D70" s="47"/>
    </row>
    <row r="71" s="20" customFormat="1" ht="15.75">
      <c r="B71" s="172"/>
    </row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pans="2:3" s="20" customFormat="1" ht="15.75">
      <c r="B85" s="172"/>
      <c r="C85" s="173"/>
    </row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>
      <c r="C98" s="173"/>
    </row>
    <row r="99" s="20" customFormat="1" ht="15.75">
      <c r="B99" s="172"/>
    </row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3.5" customHeight="1"/>
    <row r="106" spans="5:22" ht="1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</sheetData>
  <sheetProtection/>
  <mergeCells count="33">
    <mergeCell ref="B33:B34"/>
    <mergeCell ref="J33:K33"/>
    <mergeCell ref="M33:N33"/>
    <mergeCell ref="P33:Q33"/>
    <mergeCell ref="S10:V10"/>
    <mergeCell ref="W10:Z10"/>
    <mergeCell ref="AA10:AD10"/>
    <mergeCell ref="AB33:AC33"/>
    <mergeCell ref="K10:N10"/>
    <mergeCell ref="AE33:AF33"/>
    <mergeCell ref="Y33:Z33"/>
    <mergeCell ref="V33:W33"/>
    <mergeCell ref="S33:T33"/>
    <mergeCell ref="AR11:AT11"/>
    <mergeCell ref="B2:Y2"/>
    <mergeCell ref="C10:C11"/>
    <mergeCell ref="D10:D11"/>
    <mergeCell ref="P11:R11"/>
    <mergeCell ref="O10:R10"/>
    <mergeCell ref="B10:B11"/>
    <mergeCell ref="T11:V11"/>
    <mergeCell ref="G10:J10"/>
    <mergeCell ref="AB11:AD11"/>
    <mergeCell ref="AH33:AI33"/>
    <mergeCell ref="AE10:AH10"/>
    <mergeCell ref="AI10:AL10"/>
    <mergeCell ref="AM10:AP10"/>
    <mergeCell ref="AQ10:AT10"/>
    <mergeCell ref="AU10:AX10"/>
    <mergeCell ref="AV11:AX11"/>
    <mergeCell ref="AF11:AH11"/>
    <mergeCell ref="AJ11:AL11"/>
    <mergeCell ref="AN11:AP11"/>
  </mergeCells>
  <hyperlinks>
    <hyperlink ref="B1" location="'Indice '!A1" display="INDICE "/>
    <hyperlink ref="D6" location="'Mercado Cambiario '!F16" display="Tasa de cambio fin de mes 2009"/>
    <hyperlink ref="D7" location="'Mercado Cambiario '!A16" display="TRM promedio anual 1999-2008"/>
    <hyperlink ref="D8" location="'Mercado Cambiario '!A33" display="Tasa de cambio real Base 1994"/>
    <hyperlink ref="B49" location="'Mercado Cambiario '!A8" display="ARRIBA "/>
  </hyperlinks>
  <printOptions/>
  <pageMargins left="0.38" right="0.25" top="0.38" bottom="0.39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CX3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H7"/>
    </sheetView>
  </sheetViews>
  <sheetFormatPr defaultColWidth="11.421875" defaultRowHeight="12.75"/>
  <cols>
    <col min="1" max="1" width="3.421875" style="7" customWidth="1"/>
    <col min="2" max="2" width="13.8515625" style="7" customWidth="1"/>
    <col min="3" max="3" width="20.00390625" style="7" customWidth="1"/>
    <col min="4" max="4" width="12.421875" style="7" customWidth="1"/>
    <col min="5" max="5" width="11.421875" style="7" customWidth="1"/>
    <col min="6" max="6" width="11.28125" style="7" bestFit="1" customWidth="1"/>
    <col min="7" max="8" width="12.8515625" style="7" bestFit="1" customWidth="1"/>
    <col min="9" max="10" width="13.28125" style="7" bestFit="1" customWidth="1"/>
    <col min="11" max="12" width="13.7109375" style="7" bestFit="1" customWidth="1"/>
    <col min="13" max="13" width="12.28125" style="7" bestFit="1" customWidth="1"/>
    <col min="14" max="14" width="12.8515625" style="7" bestFit="1" customWidth="1"/>
    <col min="15" max="16" width="12.7109375" style="7" bestFit="1" customWidth="1"/>
    <col min="17" max="17" width="12.140625" style="7" bestFit="1" customWidth="1"/>
    <col min="18" max="18" width="12.8515625" style="7" bestFit="1" customWidth="1"/>
    <col min="19" max="19" width="11.7109375" style="7" bestFit="1" customWidth="1"/>
    <col min="20" max="20" width="11.28125" style="7" bestFit="1" customWidth="1"/>
    <col min="21" max="21" width="12.8515625" style="7" bestFit="1" customWidth="1"/>
    <col min="22" max="22" width="12.28125" style="7" bestFit="1" customWidth="1"/>
    <col min="23" max="23" width="13.28125" style="7" bestFit="1" customWidth="1"/>
    <col min="24" max="24" width="12.421875" style="7" bestFit="1" customWidth="1"/>
    <col min="25" max="25" width="13.7109375" style="7" bestFit="1" customWidth="1"/>
    <col min="26" max="26" width="12.28125" style="7" bestFit="1" customWidth="1"/>
    <col min="27" max="27" width="11.421875" style="7" bestFit="1" customWidth="1"/>
    <col min="28" max="28" width="12.8515625" style="7" bestFit="1" customWidth="1"/>
    <col min="29" max="29" width="12.7109375" style="7" bestFit="1" customWidth="1"/>
    <col min="30" max="30" width="12.140625" style="7" bestFit="1" customWidth="1"/>
    <col min="31" max="31" width="12.8515625" style="7" bestFit="1" customWidth="1"/>
    <col min="32" max="32" width="11.7109375" style="7" bestFit="1" customWidth="1"/>
    <col min="33" max="33" width="11.28125" style="7" bestFit="1" customWidth="1"/>
    <col min="34" max="34" width="12.8515625" style="7" bestFit="1" customWidth="1"/>
    <col min="35" max="35" width="12.28125" style="7" bestFit="1" customWidth="1"/>
    <col min="36" max="36" width="13.28125" style="7" bestFit="1" customWidth="1"/>
    <col min="37" max="37" width="12.421875" style="7" bestFit="1" customWidth="1"/>
    <col min="38" max="38" width="13.7109375" style="7" bestFit="1" customWidth="1"/>
    <col min="39" max="39" width="12.28125" style="7" bestFit="1" customWidth="1"/>
    <col min="40" max="40" width="11.421875" style="7" bestFit="1" customWidth="1"/>
    <col min="41" max="41" width="12.8515625" style="7" bestFit="1" customWidth="1"/>
    <col min="42" max="42" width="12.7109375" style="7" bestFit="1" customWidth="1"/>
    <col min="43" max="43" width="13.28125" style="7" customWidth="1"/>
    <col min="44" max="44" width="12.8515625" style="7" bestFit="1" customWidth="1"/>
    <col min="45" max="45" width="11.421875" style="7" customWidth="1"/>
    <col min="46" max="46" width="13.28125" style="7" customWidth="1"/>
    <col min="47" max="47" width="12.8515625" style="7" customWidth="1"/>
    <col min="48" max="48" width="13.8515625" style="7" customWidth="1"/>
    <col min="49" max="49" width="13.421875" style="7" customWidth="1"/>
    <col min="50" max="50" width="14.28125" style="7" customWidth="1"/>
    <col min="51" max="51" width="13.7109375" style="7" bestFit="1" customWidth="1"/>
    <col min="52" max="52" width="17.421875" style="7" customWidth="1"/>
    <col min="53" max="53" width="15.140625" style="7" customWidth="1"/>
    <col min="54" max="55" width="12.7109375" style="7" bestFit="1" customWidth="1"/>
    <col min="56" max="56" width="15.57421875" style="7" customWidth="1"/>
    <col min="57" max="57" width="12.8515625" style="7" bestFit="1" customWidth="1"/>
    <col min="58" max="58" width="12.140625" style="7" bestFit="1" customWidth="1"/>
    <col min="59" max="59" width="11.421875" style="7" customWidth="1"/>
    <col min="60" max="60" width="14.28125" style="7" customWidth="1"/>
    <col min="61" max="61" width="13.00390625" style="7" customWidth="1"/>
    <col min="62" max="62" width="14.00390625" style="7" customWidth="1"/>
    <col min="63" max="63" width="13.57421875" style="7" customWidth="1"/>
    <col min="64" max="64" width="13.7109375" style="7" bestFit="1" customWidth="1"/>
    <col min="65" max="65" width="12.28125" style="7" bestFit="1" customWidth="1"/>
    <col min="66" max="66" width="11.421875" style="7" customWidth="1"/>
    <col min="67" max="68" width="12.8515625" style="7" bestFit="1" customWidth="1"/>
    <col min="69" max="69" width="12.8515625" style="7" customWidth="1"/>
    <col min="70" max="70" width="14.140625" style="7" customWidth="1"/>
    <col min="71" max="71" width="15.00390625" style="7" customWidth="1"/>
    <col min="72" max="72" width="11.421875" style="7" customWidth="1"/>
    <col min="73" max="73" width="12.8515625" style="7" bestFit="1" customWidth="1"/>
    <col min="74" max="74" width="12.28125" style="7" bestFit="1" customWidth="1"/>
    <col min="75" max="75" width="13.28125" style="7" bestFit="1" customWidth="1"/>
    <col min="76" max="76" width="12.421875" style="7" bestFit="1" customWidth="1"/>
    <col min="77" max="77" width="13.7109375" style="7" bestFit="1" customWidth="1"/>
    <col min="78" max="78" width="12.28125" style="7" bestFit="1" customWidth="1"/>
    <col min="79" max="79" width="11.421875" style="7" customWidth="1"/>
    <col min="80" max="80" width="12.8515625" style="7" bestFit="1" customWidth="1"/>
    <col min="81" max="81" width="12.7109375" style="7" bestFit="1" customWidth="1"/>
    <col min="82" max="82" width="12.140625" style="7" bestFit="1" customWidth="1"/>
    <col min="83" max="83" width="14.28125" style="7" customWidth="1"/>
    <col min="84" max="84" width="11.421875" style="7" customWidth="1"/>
    <col min="85" max="85" width="12.8515625" style="7" bestFit="1" customWidth="1"/>
    <col min="86" max="86" width="12.28125" style="7" bestFit="1" customWidth="1"/>
    <col min="87" max="87" width="13.28125" style="7" bestFit="1" customWidth="1"/>
    <col min="88" max="88" width="12.421875" style="7" bestFit="1" customWidth="1"/>
    <col min="89" max="89" width="13.7109375" style="7" bestFit="1" customWidth="1"/>
    <col min="90" max="90" width="12.28125" style="7" bestFit="1" customWidth="1"/>
    <col min="91" max="16384" width="11.421875" style="7" customWidth="1"/>
  </cols>
  <sheetData>
    <row r="1" ht="12.75">
      <c r="B1" s="41" t="s">
        <v>136</v>
      </c>
    </row>
    <row r="2" ht="15.75">
      <c r="B2" s="42" t="s">
        <v>569</v>
      </c>
    </row>
    <row r="3" spans="1:9" s="20" customFormat="1" ht="17.25">
      <c r="A3" s="43"/>
      <c r="B3" s="43"/>
      <c r="C3" s="43"/>
      <c r="D3" s="43"/>
      <c r="E3" s="43"/>
      <c r="F3" s="43"/>
      <c r="G3" s="43"/>
      <c r="H3" s="43"/>
      <c r="I3" s="43"/>
    </row>
    <row r="4" spans="1:9" s="20" customFormat="1" ht="17.25">
      <c r="A4" s="43"/>
      <c r="B4" s="43"/>
      <c r="C4" s="43"/>
      <c r="D4" s="44" t="s">
        <v>324</v>
      </c>
      <c r="E4" s="45" t="s">
        <v>329</v>
      </c>
      <c r="F4" s="43"/>
      <c r="G4" s="43"/>
      <c r="H4" s="43"/>
      <c r="I4" s="43"/>
    </row>
    <row r="5" spans="1:9" s="20" customFormat="1" ht="17.25">
      <c r="A5" s="43"/>
      <c r="B5" s="43"/>
      <c r="C5" s="43"/>
      <c r="D5" s="44" t="s">
        <v>324</v>
      </c>
      <c r="E5" s="46" t="s">
        <v>916</v>
      </c>
      <c r="F5" s="43"/>
      <c r="G5" s="43"/>
      <c r="H5" s="43"/>
      <c r="I5" s="43"/>
    </row>
    <row r="6" s="20" customFormat="1" ht="15">
      <c r="C6" s="47"/>
    </row>
    <row r="7" spans="2:8" s="20" customFormat="1" ht="15.75">
      <c r="B7" s="1384" t="s">
        <v>264</v>
      </c>
      <c r="C7" s="1384"/>
      <c r="D7" s="1384"/>
      <c r="E7" s="1384"/>
      <c r="F7" s="1384"/>
      <c r="G7" s="1384"/>
      <c r="H7" s="1384"/>
    </row>
    <row r="8" spans="2:3" s="20" customFormat="1" ht="19.5" thickBot="1">
      <c r="B8" s="48"/>
      <c r="C8" s="49"/>
    </row>
    <row r="9" spans="2:17" s="20" customFormat="1" ht="15.75" thickBot="1">
      <c r="B9" s="50"/>
      <c r="C9" s="51">
        <v>2004</v>
      </c>
      <c r="D9" s="51">
        <v>2005</v>
      </c>
      <c r="E9" s="51">
        <v>2006</v>
      </c>
      <c r="F9" s="52">
        <v>2007</v>
      </c>
      <c r="G9" s="53">
        <v>2008</v>
      </c>
      <c r="H9" s="53">
        <v>2009</v>
      </c>
      <c r="I9" s="53">
        <v>2010</v>
      </c>
      <c r="J9" s="53">
        <v>2011</v>
      </c>
      <c r="K9" s="53">
        <v>2012</v>
      </c>
      <c r="L9" s="53">
        <v>2013</v>
      </c>
      <c r="M9" s="53">
        <v>2014</v>
      </c>
      <c r="N9" s="53">
        <v>2015</v>
      </c>
      <c r="O9" s="53">
        <v>2016</v>
      </c>
      <c r="P9" s="53">
        <v>2017</v>
      </c>
      <c r="Q9" s="53">
        <v>2018</v>
      </c>
    </row>
    <row r="10" spans="2:17" s="20" customFormat="1" ht="15">
      <c r="B10" s="54" t="s">
        <v>18</v>
      </c>
      <c r="C10" s="55">
        <v>11238.45</v>
      </c>
      <c r="D10" s="55">
        <v>13738.41</v>
      </c>
      <c r="E10" s="55">
        <v>14741.24</v>
      </c>
      <c r="F10" s="56">
        <v>16446.58</v>
      </c>
      <c r="G10" s="57">
        <v>21367.99244563</v>
      </c>
      <c r="H10" s="58">
        <v>23621.15180517</v>
      </c>
      <c r="I10" s="58">
        <v>25259.19348164</v>
      </c>
      <c r="J10" s="58">
        <v>28896.213797219996</v>
      </c>
      <c r="K10" s="58">
        <v>32518.33368344</v>
      </c>
      <c r="L10" s="58">
        <v>37862.511211209996</v>
      </c>
      <c r="M10" s="58">
        <v>43710.501691920006</v>
      </c>
      <c r="N10" s="58">
        <v>47067.15645907</v>
      </c>
      <c r="O10" s="58">
        <v>46734.29443576</v>
      </c>
      <c r="P10" s="58">
        <v>46981.58866254</v>
      </c>
      <c r="Q10" s="58">
        <v>47783.92828078</v>
      </c>
    </row>
    <row r="11" spans="2:17" s="20" customFormat="1" ht="15">
      <c r="B11" s="59" t="s">
        <v>19</v>
      </c>
      <c r="C11" s="60">
        <v>11288.97</v>
      </c>
      <c r="D11" s="60">
        <v>13838.88</v>
      </c>
      <c r="E11" s="60">
        <v>15103.27</v>
      </c>
      <c r="F11" s="61">
        <v>17590.77</v>
      </c>
      <c r="G11" s="58">
        <v>21843.11329572</v>
      </c>
      <c r="H11" s="58">
        <v>23341.546554499997</v>
      </c>
      <c r="I11" s="58">
        <v>25205.29795711</v>
      </c>
      <c r="J11" s="58">
        <v>29311.899167580003</v>
      </c>
      <c r="K11" s="58">
        <v>32818.293916849994</v>
      </c>
      <c r="L11" s="58">
        <v>38535.78854906</v>
      </c>
      <c r="M11" s="58">
        <v>44026.86165039</v>
      </c>
      <c r="N11" s="58">
        <v>47055.25609891</v>
      </c>
      <c r="O11" s="58">
        <v>46849.39326763</v>
      </c>
      <c r="P11" s="58">
        <v>46985.58374122</v>
      </c>
      <c r="Q11" s="58">
        <v>47636.76310555</v>
      </c>
    </row>
    <row r="12" spans="2:17" s="20" customFormat="1" ht="15">
      <c r="B12" s="59" t="s">
        <v>20</v>
      </c>
      <c r="C12" s="60">
        <v>11329.89</v>
      </c>
      <c r="D12" s="60">
        <v>12779.62</v>
      </c>
      <c r="E12" s="60">
        <v>15153.2</v>
      </c>
      <c r="F12" s="61">
        <v>18993.18</v>
      </c>
      <c r="G12" s="58">
        <v>22130.06062787</v>
      </c>
      <c r="H12" s="58">
        <v>23840.956199809996</v>
      </c>
      <c r="I12" s="58">
        <v>25501.03547147</v>
      </c>
      <c r="J12" s="58">
        <v>29846.610429170003</v>
      </c>
      <c r="K12" s="58">
        <v>33121.73533704</v>
      </c>
      <c r="L12" s="58">
        <v>39334.92705327</v>
      </c>
      <c r="M12" s="58">
        <v>44298.38236066</v>
      </c>
      <c r="N12" s="58">
        <v>46913.632414420004</v>
      </c>
      <c r="O12" s="58">
        <v>47224.95956759</v>
      </c>
      <c r="P12" s="58">
        <v>46931.685589639994</v>
      </c>
      <c r="Q12" s="58">
        <v>47608.30864201999</v>
      </c>
    </row>
    <row r="13" spans="2:17" s="20" customFormat="1" ht="15">
      <c r="B13" s="59" t="s">
        <v>21</v>
      </c>
      <c r="C13" s="60">
        <v>11429.94</v>
      </c>
      <c r="D13" s="60">
        <v>13274.39</v>
      </c>
      <c r="E13" s="60">
        <v>15106.4</v>
      </c>
      <c r="F13" s="61">
        <v>19775.82</v>
      </c>
      <c r="G13" s="58">
        <v>22209.34535381</v>
      </c>
      <c r="H13" s="58">
        <v>23413.65965449</v>
      </c>
      <c r="I13" s="58">
        <v>25905.52198144</v>
      </c>
      <c r="J13" s="58">
        <v>30555.51142631</v>
      </c>
      <c r="K13" s="58">
        <v>33554.52303138</v>
      </c>
      <c r="L13" s="58">
        <v>40089.662205689994</v>
      </c>
      <c r="M13" s="58">
        <v>44642.40032625</v>
      </c>
      <c r="N13" s="58">
        <v>47172.99045877</v>
      </c>
      <c r="O13" s="58">
        <v>47292.94976493</v>
      </c>
      <c r="P13" s="58">
        <v>46935.77455147</v>
      </c>
      <c r="Q13" s="58">
        <v>47504.24849702</v>
      </c>
    </row>
    <row r="14" spans="2:17" s="20" customFormat="1" ht="15">
      <c r="B14" s="59" t="s">
        <v>22</v>
      </c>
      <c r="C14" s="60">
        <v>11364.60398378</v>
      </c>
      <c r="D14" s="60">
        <v>13404.54</v>
      </c>
      <c r="E14" s="60">
        <v>14595.4</v>
      </c>
      <c r="F14" s="61">
        <v>20409.35</v>
      </c>
      <c r="G14" s="58">
        <v>22377.80792933</v>
      </c>
      <c r="H14" s="58">
        <v>23584.689629469998</v>
      </c>
      <c r="I14" s="58">
        <v>25933.86099508</v>
      </c>
      <c r="J14" s="58">
        <v>30811.647341239997</v>
      </c>
      <c r="K14" s="58">
        <v>33669.15465741</v>
      </c>
      <c r="L14" s="58">
        <v>40509.259158910005</v>
      </c>
      <c r="M14" s="58">
        <v>45036.16826776</v>
      </c>
      <c r="N14" s="58">
        <v>47005.46656512</v>
      </c>
      <c r="O14" s="58">
        <v>47532.46250514</v>
      </c>
      <c r="P14" s="58">
        <v>47152.53980738</v>
      </c>
      <c r="Q14" s="58">
        <v>47603.01289761</v>
      </c>
    </row>
    <row r="15" spans="2:17" s="20" customFormat="1" ht="15">
      <c r="B15" s="59" t="s">
        <v>44</v>
      </c>
      <c r="C15" s="60">
        <v>11587.829061</v>
      </c>
      <c r="D15" s="60">
        <v>13725.1</v>
      </c>
      <c r="E15" s="60">
        <v>14461.24</v>
      </c>
      <c r="F15" s="61">
        <v>19994.41</v>
      </c>
      <c r="G15" s="58">
        <v>22847.51256434</v>
      </c>
      <c r="H15" s="58">
        <v>23723.36067806</v>
      </c>
      <c r="I15" s="58">
        <v>26402.21885834</v>
      </c>
      <c r="J15" s="58">
        <v>31197.828753060003</v>
      </c>
      <c r="K15" s="58">
        <v>34265.52676951</v>
      </c>
      <c r="L15" s="58">
        <v>40816.74644978</v>
      </c>
      <c r="M15" s="58">
        <v>45501.635568369995</v>
      </c>
      <c r="N15" s="58">
        <v>46975.765324240005</v>
      </c>
      <c r="O15" s="58">
        <v>47025.08497470999</v>
      </c>
      <c r="P15" s="58">
        <v>47234.34658908001</v>
      </c>
      <c r="Q15" s="58"/>
    </row>
    <row r="16" spans="2:17" s="20" customFormat="1" ht="15">
      <c r="B16" s="62" t="s">
        <v>50</v>
      </c>
      <c r="C16" s="60">
        <v>11763.55102929</v>
      </c>
      <c r="D16" s="60">
        <v>13862.98</v>
      </c>
      <c r="E16" s="60">
        <v>14688.43</v>
      </c>
      <c r="F16" s="61">
        <v>20195.71</v>
      </c>
      <c r="G16" s="58">
        <v>23345.58240486</v>
      </c>
      <c r="H16" s="58">
        <v>24122.439692829998</v>
      </c>
      <c r="I16" s="58">
        <v>26665.02190603</v>
      </c>
      <c r="J16" s="58">
        <v>32144.60143853</v>
      </c>
      <c r="K16" s="58">
        <v>34712.562788100004</v>
      </c>
      <c r="L16" s="58">
        <v>41524.02907456</v>
      </c>
      <c r="M16" s="58">
        <v>46091.98264266</v>
      </c>
      <c r="N16" s="58">
        <v>46845.79515359001</v>
      </c>
      <c r="O16" s="58">
        <v>47091.18591187</v>
      </c>
      <c r="P16" s="58">
        <v>47531.091863769994</v>
      </c>
      <c r="Q16" s="58"/>
    </row>
    <row r="17" spans="2:17" s="20" customFormat="1" ht="15">
      <c r="B17" s="63" t="s">
        <v>333</v>
      </c>
      <c r="C17" s="60">
        <v>12106.66778509</v>
      </c>
      <c r="D17" s="60">
        <v>15076.66</v>
      </c>
      <c r="E17" s="60">
        <v>14982.42</v>
      </c>
      <c r="F17" s="61">
        <v>20110.68</v>
      </c>
      <c r="G17" s="58">
        <v>23638.88199396</v>
      </c>
      <c r="H17" s="58">
        <v>25238.935800429997</v>
      </c>
      <c r="I17" s="58">
        <v>26701.899479969998</v>
      </c>
      <c r="J17" s="58">
        <v>32355.269486650002</v>
      </c>
      <c r="K17" s="58">
        <v>35270.043504530004</v>
      </c>
      <c r="L17" s="58">
        <v>42092.88634036</v>
      </c>
      <c r="M17" s="58">
        <v>46705.06165644</v>
      </c>
      <c r="N17" s="58">
        <v>46703.27593727</v>
      </c>
      <c r="O17" s="58">
        <v>47036.52510325</v>
      </c>
      <c r="P17" s="58">
        <v>47568.61012524</v>
      </c>
      <c r="Q17" s="58"/>
    </row>
    <row r="18" spans="2:17" s="20" customFormat="1" ht="15">
      <c r="B18" s="59" t="s">
        <v>37</v>
      </c>
      <c r="C18" s="60">
        <v>12115.25</v>
      </c>
      <c r="D18" s="60">
        <v>14932.65</v>
      </c>
      <c r="E18" s="60">
        <v>15013.29</v>
      </c>
      <c r="F18" s="61">
        <v>20547.94</v>
      </c>
      <c r="G18" s="58">
        <v>24082.28907569</v>
      </c>
      <c r="H18" s="58">
        <v>25122.60362607</v>
      </c>
      <c r="I18" s="58">
        <v>27286.078621710003</v>
      </c>
      <c r="J18" s="58">
        <v>32434.11189599</v>
      </c>
      <c r="K18" s="58">
        <v>35829.45571903</v>
      </c>
      <c r="L18" s="58">
        <v>43064.726187529996</v>
      </c>
      <c r="M18" s="58">
        <v>47106.54181152</v>
      </c>
      <c r="N18" s="58">
        <v>46726.36542524</v>
      </c>
      <c r="O18" s="58">
        <v>47106.05252746</v>
      </c>
      <c r="P18" s="58">
        <v>47514.564082499994</v>
      </c>
      <c r="Q18" s="58"/>
    </row>
    <row r="19" spans="2:17" s="20" customFormat="1" ht="15">
      <c r="B19" s="63" t="s">
        <v>38</v>
      </c>
      <c r="C19" s="60">
        <v>12284.23</v>
      </c>
      <c r="D19" s="60">
        <v>14226.53</v>
      </c>
      <c r="E19" s="60">
        <v>15135.6</v>
      </c>
      <c r="F19" s="61">
        <v>20661.24</v>
      </c>
      <c r="G19" s="58">
        <v>23407.491392320004</v>
      </c>
      <c r="H19" s="58">
        <v>25185.765944799998</v>
      </c>
      <c r="I19" s="58">
        <v>27838.8638902</v>
      </c>
      <c r="J19" s="58">
        <v>32739.02123993</v>
      </c>
      <c r="K19" s="58">
        <v>36395.333158120004</v>
      </c>
      <c r="L19" s="58">
        <v>43292.85357125</v>
      </c>
      <c r="M19" s="58">
        <v>47364.57671511</v>
      </c>
      <c r="N19" s="58">
        <v>46826.329197449995</v>
      </c>
      <c r="O19" s="58">
        <v>46966.37843613</v>
      </c>
      <c r="P19" s="58">
        <v>47407.83676281001</v>
      </c>
      <c r="Q19" s="58"/>
    </row>
    <row r="20" spans="2:17" s="20" customFormat="1" ht="15">
      <c r="B20" s="64" t="s">
        <v>334</v>
      </c>
      <c r="C20" s="60">
        <v>12967.3</v>
      </c>
      <c r="D20" s="60">
        <v>14742.15</v>
      </c>
      <c r="E20" s="60">
        <v>15452.62</v>
      </c>
      <c r="F20" s="61">
        <v>20882.4</v>
      </c>
      <c r="G20" s="58">
        <v>23604.497893750002</v>
      </c>
      <c r="H20" s="58">
        <v>25440.54479453</v>
      </c>
      <c r="I20" s="58">
        <v>27871.05764469</v>
      </c>
      <c r="J20" s="58">
        <v>32588.955340930002</v>
      </c>
      <c r="K20" s="58">
        <v>36889.85158343</v>
      </c>
      <c r="L20" s="58">
        <v>43417.3054098</v>
      </c>
      <c r="M20" s="58">
        <v>47380.19653123</v>
      </c>
      <c r="N20" s="58">
        <v>46757.767711919994</v>
      </c>
      <c r="O20" s="58">
        <v>46742.27823794</v>
      </c>
      <c r="P20" s="58">
        <v>47395.261965440004</v>
      </c>
      <c r="Q20" s="58"/>
    </row>
    <row r="21" spans="2:17" s="20" customFormat="1" ht="15.75" thickBot="1">
      <c r="B21" s="65" t="s">
        <v>40</v>
      </c>
      <c r="C21" s="66">
        <v>13535.76</v>
      </c>
      <c r="D21" s="66">
        <v>14947.31</v>
      </c>
      <c r="E21" s="66">
        <v>15435.49</v>
      </c>
      <c r="F21" s="67">
        <v>20948.68</v>
      </c>
      <c r="G21" s="68">
        <v>24029.69176258</v>
      </c>
      <c r="H21" s="68">
        <v>25355.744258960003</v>
      </c>
      <c r="I21" s="68">
        <v>28451.8351745</v>
      </c>
      <c r="J21" s="68">
        <v>32300.43579856</v>
      </c>
      <c r="K21" s="68">
        <v>37466.606281780005</v>
      </c>
      <c r="L21" s="68">
        <v>43632.737165549996</v>
      </c>
      <c r="M21" s="68">
        <v>47323.08771022</v>
      </c>
      <c r="N21" s="68">
        <v>46731.1081997</v>
      </c>
      <c r="O21" s="68">
        <v>46674.63250434</v>
      </c>
      <c r="P21" s="68">
        <v>47629.0448049</v>
      </c>
      <c r="Q21" s="68"/>
    </row>
    <row r="22" s="20" customFormat="1" ht="15"/>
    <row r="23" spans="1:14" s="20" customFormat="1" ht="15.75">
      <c r="A23" s="1384" t="s">
        <v>570</v>
      </c>
      <c r="B23" s="1384"/>
      <c r="C23" s="1384"/>
      <c r="D23" s="1384"/>
      <c r="E23" s="1384"/>
      <c r="F23" s="1384"/>
      <c r="G23" s="1384"/>
      <c r="H23" s="1384"/>
      <c r="I23" s="1384"/>
      <c r="J23" s="1384"/>
      <c r="K23" s="1384"/>
      <c r="L23" s="69"/>
      <c r="M23" s="69"/>
      <c r="N23" s="69"/>
    </row>
    <row r="24" spans="1:14" s="20" customFormat="1" ht="15.75">
      <c r="A24" s="1433" t="s">
        <v>571</v>
      </c>
      <c r="B24" s="1433"/>
      <c r="C24" s="1433"/>
      <c r="D24" s="1433"/>
      <c r="E24" s="1433"/>
      <c r="F24" s="1433"/>
      <c r="G24" s="1433"/>
      <c r="H24" s="1433"/>
      <c r="I24" s="1433"/>
      <c r="J24" s="1433"/>
      <c r="K24" s="1433"/>
      <c r="L24" s="70"/>
      <c r="M24" s="70"/>
      <c r="N24" s="70"/>
    </row>
    <row r="25" s="20" customFormat="1" ht="15.75" thickBot="1"/>
    <row r="26" spans="2:102" s="20" customFormat="1" ht="28.5" customHeight="1" thickBot="1">
      <c r="B26" s="71"/>
      <c r="C26" s="72"/>
      <c r="D26" s="942">
        <v>2007</v>
      </c>
      <c r="E26" s="943">
        <v>2008</v>
      </c>
      <c r="F26" s="943">
        <v>2009</v>
      </c>
      <c r="G26" s="944">
        <v>40179</v>
      </c>
      <c r="H26" s="73">
        <v>40544</v>
      </c>
      <c r="I26" s="73">
        <v>40575</v>
      </c>
      <c r="J26" s="73">
        <v>40603</v>
      </c>
      <c r="K26" s="73">
        <v>40634</v>
      </c>
      <c r="L26" s="73">
        <v>40664</v>
      </c>
      <c r="M26" s="73">
        <v>40695</v>
      </c>
      <c r="N26" s="73">
        <v>40725</v>
      </c>
      <c r="O26" s="73">
        <v>40756</v>
      </c>
      <c r="P26" s="73">
        <v>40787</v>
      </c>
      <c r="Q26" s="73">
        <v>40817</v>
      </c>
      <c r="R26" s="73">
        <v>40848</v>
      </c>
      <c r="S26" s="73">
        <v>40878</v>
      </c>
      <c r="T26" s="953">
        <v>2011</v>
      </c>
      <c r="U26" s="73">
        <v>40909</v>
      </c>
      <c r="V26" s="73">
        <v>40940</v>
      </c>
      <c r="W26" s="73">
        <v>40969</v>
      </c>
      <c r="X26" s="73">
        <v>41000</v>
      </c>
      <c r="Y26" s="73">
        <v>41030</v>
      </c>
      <c r="Z26" s="73">
        <v>41061</v>
      </c>
      <c r="AA26" s="73">
        <v>41091</v>
      </c>
      <c r="AB26" s="73">
        <v>41122</v>
      </c>
      <c r="AC26" s="73">
        <v>41153</v>
      </c>
      <c r="AD26" s="73">
        <v>41183</v>
      </c>
      <c r="AE26" s="73">
        <v>41214</v>
      </c>
      <c r="AF26" s="73">
        <v>41244</v>
      </c>
      <c r="AG26" s="953">
        <v>2012</v>
      </c>
      <c r="AH26" s="73">
        <v>41275</v>
      </c>
      <c r="AI26" s="73">
        <v>41306</v>
      </c>
      <c r="AJ26" s="73">
        <v>41334</v>
      </c>
      <c r="AK26" s="73">
        <v>41365</v>
      </c>
      <c r="AL26" s="73">
        <v>41395</v>
      </c>
      <c r="AM26" s="73">
        <v>41426</v>
      </c>
      <c r="AN26" s="73">
        <v>41456</v>
      </c>
      <c r="AO26" s="73">
        <v>41487</v>
      </c>
      <c r="AP26" s="73">
        <v>41518</v>
      </c>
      <c r="AQ26" s="73">
        <v>41548</v>
      </c>
      <c r="AR26" s="73">
        <v>41579</v>
      </c>
      <c r="AS26" s="73">
        <v>41609</v>
      </c>
      <c r="AT26" s="953">
        <v>2013</v>
      </c>
      <c r="AU26" s="73">
        <v>41640</v>
      </c>
      <c r="AV26" s="73">
        <v>41671</v>
      </c>
      <c r="AW26" s="73">
        <v>41699</v>
      </c>
      <c r="AX26" s="73">
        <v>41730</v>
      </c>
      <c r="AY26" s="73">
        <v>41760</v>
      </c>
      <c r="AZ26" s="73">
        <v>41791</v>
      </c>
      <c r="BA26" s="73">
        <v>41821</v>
      </c>
      <c r="BB26" s="73">
        <v>41852</v>
      </c>
      <c r="BC26" s="73">
        <v>41883</v>
      </c>
      <c r="BD26" s="73">
        <v>41913</v>
      </c>
      <c r="BE26" s="73">
        <v>41944</v>
      </c>
      <c r="BF26" s="73">
        <v>41974</v>
      </c>
      <c r="BG26" s="953">
        <v>2014</v>
      </c>
      <c r="BH26" s="73">
        <v>42005</v>
      </c>
      <c r="BI26" s="73">
        <v>42036</v>
      </c>
      <c r="BJ26" s="73">
        <v>42064</v>
      </c>
      <c r="BK26" s="73">
        <v>42095</v>
      </c>
      <c r="BL26" s="73">
        <v>42125</v>
      </c>
      <c r="BM26" s="73">
        <v>42156</v>
      </c>
      <c r="BN26" s="73">
        <v>42186</v>
      </c>
      <c r="BO26" s="73">
        <v>42217</v>
      </c>
      <c r="BP26" s="73">
        <v>42248</v>
      </c>
      <c r="BQ26" s="73">
        <v>42278</v>
      </c>
      <c r="BR26" s="73">
        <v>42309</v>
      </c>
      <c r="BS26" s="73">
        <v>42339</v>
      </c>
      <c r="BT26" s="953">
        <v>2015</v>
      </c>
      <c r="BU26" s="73">
        <v>42370</v>
      </c>
      <c r="BV26" s="73">
        <v>42401</v>
      </c>
      <c r="BW26" s="73">
        <v>42430</v>
      </c>
      <c r="BX26" s="73">
        <v>42461</v>
      </c>
      <c r="BY26" s="73">
        <v>42491</v>
      </c>
      <c r="BZ26" s="73">
        <v>42522</v>
      </c>
      <c r="CA26" s="73">
        <v>42552</v>
      </c>
      <c r="CB26" s="73">
        <v>42583</v>
      </c>
      <c r="CC26" s="73">
        <v>42614</v>
      </c>
      <c r="CD26" s="73">
        <v>42644</v>
      </c>
      <c r="CE26" s="73">
        <v>42675</v>
      </c>
      <c r="CF26" s="73">
        <v>42705</v>
      </c>
      <c r="CG26" s="73">
        <v>42736</v>
      </c>
      <c r="CH26" s="73">
        <v>42767</v>
      </c>
      <c r="CI26" s="73">
        <v>42795</v>
      </c>
      <c r="CJ26" s="73">
        <v>42826</v>
      </c>
      <c r="CK26" s="73">
        <v>42856</v>
      </c>
      <c r="CL26" s="73">
        <v>42887</v>
      </c>
      <c r="CM26" s="73">
        <v>42917</v>
      </c>
      <c r="CN26" s="73">
        <v>42948</v>
      </c>
      <c r="CO26" s="73">
        <v>42979</v>
      </c>
      <c r="CP26" s="73">
        <v>43009</v>
      </c>
      <c r="CQ26" s="73">
        <v>43040</v>
      </c>
      <c r="CR26" s="73">
        <v>43070</v>
      </c>
      <c r="CS26" s="1313" t="s">
        <v>859</v>
      </c>
      <c r="CT26" s="73">
        <v>43101</v>
      </c>
      <c r="CU26" s="73">
        <v>43132</v>
      </c>
      <c r="CV26" s="73">
        <v>43160</v>
      </c>
      <c r="CW26" s="73">
        <v>43191</v>
      </c>
      <c r="CX26" s="1313" t="s">
        <v>859</v>
      </c>
    </row>
    <row r="27" spans="2:102" s="20" customFormat="1" ht="15.75" thickBot="1">
      <c r="B27" s="74" t="s">
        <v>99</v>
      </c>
      <c r="C27" s="75"/>
      <c r="D27" s="945">
        <v>5081.9</v>
      </c>
      <c r="E27" s="945">
        <v>2381.25</v>
      </c>
      <c r="F27" s="946">
        <v>539.4</v>
      </c>
      <c r="G27" s="946">
        <v>3060</v>
      </c>
      <c r="H27" s="76">
        <v>400</v>
      </c>
      <c r="I27" s="76">
        <v>399.9</v>
      </c>
      <c r="J27" s="76">
        <v>440.1</v>
      </c>
      <c r="K27" s="76">
        <v>380</v>
      </c>
      <c r="L27" s="76">
        <v>440</v>
      </c>
      <c r="M27" s="76">
        <v>399.9</v>
      </c>
      <c r="N27" s="76">
        <v>380.1</v>
      </c>
      <c r="O27" s="76">
        <v>440</v>
      </c>
      <c r="P27" s="76">
        <v>439.9</v>
      </c>
      <c r="Q27" s="76">
        <v>0</v>
      </c>
      <c r="R27" s="76">
        <v>0</v>
      </c>
      <c r="S27" s="76">
        <v>0</v>
      </c>
      <c r="T27" s="946">
        <v>3719.9</v>
      </c>
      <c r="U27" s="76">
        <v>0</v>
      </c>
      <c r="V27" s="76">
        <v>360</v>
      </c>
      <c r="W27" s="76">
        <v>419.90000000000003</v>
      </c>
      <c r="X27" s="76">
        <v>380.1</v>
      </c>
      <c r="Y27" s="76">
        <v>420</v>
      </c>
      <c r="Z27" s="76">
        <v>379.9</v>
      </c>
      <c r="AA27" s="76">
        <v>400.1</v>
      </c>
      <c r="AB27" s="76">
        <v>480</v>
      </c>
      <c r="AC27" s="76">
        <v>539.8000000000001</v>
      </c>
      <c r="AD27" s="76">
        <v>579.1</v>
      </c>
      <c r="AE27" s="76">
        <v>449.9</v>
      </c>
      <c r="AF27" s="76">
        <v>435</v>
      </c>
      <c r="AG27" s="946">
        <v>4843.8</v>
      </c>
      <c r="AH27" s="76">
        <v>569.8</v>
      </c>
      <c r="AI27" s="76">
        <v>819.9</v>
      </c>
      <c r="AJ27" s="76">
        <v>722.9999999999999</v>
      </c>
      <c r="AK27" s="76">
        <v>758</v>
      </c>
      <c r="AL27" s="76">
        <v>698.7999999999998</v>
      </c>
      <c r="AM27" s="76">
        <v>550</v>
      </c>
      <c r="AN27" s="76">
        <v>569.8</v>
      </c>
      <c r="AO27" s="76">
        <v>630</v>
      </c>
      <c r="AP27" s="76">
        <v>750.1</v>
      </c>
      <c r="AQ27" s="76">
        <v>229.1</v>
      </c>
      <c r="AR27" s="76">
        <v>209.8</v>
      </c>
      <c r="AS27" s="76">
        <v>261.1</v>
      </c>
      <c r="AT27" s="946">
        <v>6769.4</v>
      </c>
      <c r="AU27" s="76">
        <v>200</v>
      </c>
      <c r="AV27" s="76">
        <v>190</v>
      </c>
      <c r="AW27" s="76">
        <v>210</v>
      </c>
      <c r="AX27" s="76">
        <v>277.90000000000003</v>
      </c>
      <c r="AY27" s="76">
        <v>380.1</v>
      </c>
      <c r="AZ27" s="76">
        <v>341.8</v>
      </c>
      <c r="BA27" s="76">
        <v>708</v>
      </c>
      <c r="BB27" s="76">
        <v>608</v>
      </c>
      <c r="BC27" s="76">
        <v>684</v>
      </c>
      <c r="BD27" s="76">
        <v>222</v>
      </c>
      <c r="BE27" s="76">
        <v>165</v>
      </c>
      <c r="BF27" s="76">
        <v>70.8</v>
      </c>
      <c r="BG27" s="946">
        <v>4057.6000000000004</v>
      </c>
      <c r="BH27" s="76">
        <v>0</v>
      </c>
      <c r="BI27" s="76">
        <v>0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946">
        <v>0</v>
      </c>
      <c r="BU27" s="76">
        <v>0</v>
      </c>
      <c r="BV27" s="76">
        <v>0</v>
      </c>
      <c r="BW27" s="76">
        <v>0</v>
      </c>
      <c r="BX27" s="76">
        <v>0</v>
      </c>
      <c r="BY27" s="76">
        <v>0</v>
      </c>
      <c r="BZ27" s="76">
        <v>0</v>
      </c>
      <c r="CA27" s="76">
        <v>0</v>
      </c>
      <c r="CB27" s="76">
        <v>0</v>
      </c>
      <c r="CC27" s="76">
        <v>0</v>
      </c>
      <c r="CD27" s="76">
        <v>0</v>
      </c>
      <c r="CE27" s="76">
        <v>0</v>
      </c>
      <c r="CF27" s="76">
        <v>0</v>
      </c>
      <c r="CG27" s="76">
        <v>0</v>
      </c>
      <c r="CH27" s="76">
        <v>0</v>
      </c>
      <c r="CI27" s="76">
        <v>0</v>
      </c>
      <c r="CJ27" s="76">
        <v>0</v>
      </c>
      <c r="CK27" s="76">
        <v>0</v>
      </c>
      <c r="CL27" s="76">
        <v>0</v>
      </c>
      <c r="CM27" s="76">
        <v>0</v>
      </c>
      <c r="CN27" s="76">
        <v>0</v>
      </c>
      <c r="CO27" s="76">
        <v>0</v>
      </c>
      <c r="CP27" s="76">
        <v>0</v>
      </c>
      <c r="CQ27" s="76">
        <v>0</v>
      </c>
      <c r="CR27" s="76">
        <v>0</v>
      </c>
      <c r="CS27" s="76">
        <v>0</v>
      </c>
      <c r="CT27" s="76">
        <v>0</v>
      </c>
      <c r="CU27" s="76">
        <v>0</v>
      </c>
      <c r="CV27" s="76">
        <v>0</v>
      </c>
      <c r="CW27" s="76">
        <v>0</v>
      </c>
      <c r="CX27" s="76">
        <v>0</v>
      </c>
    </row>
    <row r="28" spans="2:102" s="20" customFormat="1" ht="15.75" thickBot="1">
      <c r="B28" s="77" t="s">
        <v>102</v>
      </c>
      <c r="C28" s="78"/>
      <c r="D28" s="947">
        <v>554.5</v>
      </c>
      <c r="E28" s="947">
        <v>965.45</v>
      </c>
      <c r="F28" s="947">
        <v>539.4</v>
      </c>
      <c r="G28" s="947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947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947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947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947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79">
        <v>0</v>
      </c>
      <c r="BP28" s="79">
        <v>0</v>
      </c>
      <c r="BQ28" s="79">
        <v>0</v>
      </c>
      <c r="BR28" s="79">
        <v>0</v>
      </c>
      <c r="BS28" s="79">
        <v>0</v>
      </c>
      <c r="BT28" s="947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79">
        <v>0</v>
      </c>
      <c r="CG28" s="79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0</v>
      </c>
      <c r="CN28" s="79">
        <v>0</v>
      </c>
      <c r="CO28" s="79">
        <v>0</v>
      </c>
      <c r="CP28" s="79">
        <v>0</v>
      </c>
      <c r="CQ28" s="79">
        <v>0</v>
      </c>
      <c r="CR28" s="79">
        <v>0</v>
      </c>
      <c r="CS28" s="79">
        <v>0</v>
      </c>
      <c r="CT28" s="79">
        <v>0</v>
      </c>
      <c r="CU28" s="79">
        <v>0</v>
      </c>
      <c r="CV28" s="79">
        <v>0</v>
      </c>
      <c r="CW28" s="79">
        <v>0</v>
      </c>
      <c r="CX28" s="79">
        <v>0</v>
      </c>
    </row>
    <row r="29" spans="2:102" s="20" customFormat="1" ht="15" customHeight="1" thickBot="1">
      <c r="B29" s="80" t="s">
        <v>103</v>
      </c>
      <c r="C29" s="81"/>
      <c r="D29" s="948">
        <v>0</v>
      </c>
      <c r="E29" s="948">
        <v>450</v>
      </c>
      <c r="F29" s="948">
        <v>0</v>
      </c>
      <c r="G29" s="947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947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947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947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947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947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79">
        <v>0</v>
      </c>
      <c r="CG29" s="79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1059">
        <v>0</v>
      </c>
      <c r="CQ29" s="79">
        <v>0</v>
      </c>
      <c r="CR29" s="79">
        <v>0</v>
      </c>
      <c r="CS29" s="1059">
        <v>0</v>
      </c>
      <c r="CT29" s="79">
        <v>0</v>
      </c>
      <c r="CU29" s="79">
        <v>0</v>
      </c>
      <c r="CV29" s="79">
        <v>0</v>
      </c>
      <c r="CW29" s="79">
        <v>0</v>
      </c>
      <c r="CX29" s="1059">
        <v>0</v>
      </c>
    </row>
    <row r="30" spans="2:102" s="20" customFormat="1" ht="14.25" customHeight="1">
      <c r="B30" s="82" t="s">
        <v>104</v>
      </c>
      <c r="C30" s="83"/>
      <c r="D30" s="949">
        <v>554.5</v>
      </c>
      <c r="E30" s="949">
        <v>515.45</v>
      </c>
      <c r="F30" s="949">
        <v>539.4</v>
      </c>
      <c r="G30" s="947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947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947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947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947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947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79">
        <v>0</v>
      </c>
      <c r="CB30" s="79">
        <v>0</v>
      </c>
      <c r="CC30" s="79">
        <v>0</v>
      </c>
      <c r="CD30" s="79">
        <v>0</v>
      </c>
      <c r="CE30" s="79">
        <v>0</v>
      </c>
      <c r="CF30" s="79">
        <v>0</v>
      </c>
      <c r="CG30" s="79">
        <v>0</v>
      </c>
      <c r="CH30" s="79">
        <v>0</v>
      </c>
      <c r="CI30" s="79">
        <v>0</v>
      </c>
      <c r="CJ30" s="79">
        <v>0</v>
      </c>
      <c r="CK30" s="79">
        <v>0</v>
      </c>
      <c r="CL30" s="79">
        <v>0</v>
      </c>
      <c r="CM30" s="79">
        <v>0</v>
      </c>
      <c r="CN30" s="79">
        <v>0</v>
      </c>
      <c r="CO30" s="79">
        <v>0</v>
      </c>
      <c r="CP30" s="94">
        <v>0</v>
      </c>
      <c r="CQ30" s="79">
        <v>0</v>
      </c>
      <c r="CR30" s="79">
        <v>0</v>
      </c>
      <c r="CS30" s="94">
        <v>0</v>
      </c>
      <c r="CT30" s="79">
        <v>0</v>
      </c>
      <c r="CU30" s="79">
        <v>0</v>
      </c>
      <c r="CV30" s="79">
        <v>0</v>
      </c>
      <c r="CW30" s="79">
        <v>0</v>
      </c>
      <c r="CX30" s="94">
        <v>0</v>
      </c>
    </row>
    <row r="31" spans="2:102" s="20" customFormat="1" ht="14.25" customHeight="1">
      <c r="B31" s="84" t="s">
        <v>265</v>
      </c>
      <c r="C31" s="83"/>
      <c r="D31" s="949">
        <v>0</v>
      </c>
      <c r="E31" s="949">
        <v>1415.8</v>
      </c>
      <c r="F31" s="949">
        <v>0</v>
      </c>
      <c r="G31" s="949">
        <v>3060</v>
      </c>
      <c r="H31" s="85">
        <v>400</v>
      </c>
      <c r="I31" s="85">
        <v>399.9</v>
      </c>
      <c r="J31" s="85">
        <v>440.1</v>
      </c>
      <c r="K31" s="85">
        <v>380</v>
      </c>
      <c r="L31" s="85">
        <v>440</v>
      </c>
      <c r="M31" s="85">
        <v>399.9</v>
      </c>
      <c r="N31" s="85">
        <v>380.1</v>
      </c>
      <c r="O31" s="85">
        <v>440</v>
      </c>
      <c r="P31" s="85">
        <v>439.9</v>
      </c>
      <c r="Q31" s="85">
        <v>0</v>
      </c>
      <c r="R31" s="85">
        <v>0</v>
      </c>
      <c r="S31" s="85">
        <v>0</v>
      </c>
      <c r="T31" s="949">
        <v>3719.9</v>
      </c>
      <c r="U31" s="85">
        <v>0</v>
      </c>
      <c r="V31" s="85">
        <v>360</v>
      </c>
      <c r="W31" s="85">
        <v>419.90000000000003</v>
      </c>
      <c r="X31" s="85">
        <v>380.1</v>
      </c>
      <c r="Y31" s="85">
        <v>420</v>
      </c>
      <c r="Z31" s="85">
        <v>379.9</v>
      </c>
      <c r="AA31" s="85">
        <v>400.1</v>
      </c>
      <c r="AB31" s="85">
        <v>480</v>
      </c>
      <c r="AC31" s="85">
        <v>539.8000000000001</v>
      </c>
      <c r="AD31" s="85">
        <v>579.1</v>
      </c>
      <c r="AE31" s="85">
        <v>449.9</v>
      </c>
      <c r="AF31" s="85">
        <v>435</v>
      </c>
      <c r="AG31" s="949">
        <v>4843.8</v>
      </c>
      <c r="AH31" s="85">
        <v>569.8</v>
      </c>
      <c r="AI31" s="85">
        <v>819.9</v>
      </c>
      <c r="AJ31" s="85">
        <v>722.9999999999999</v>
      </c>
      <c r="AK31" s="85">
        <v>758</v>
      </c>
      <c r="AL31" s="85">
        <v>698.7999999999998</v>
      </c>
      <c r="AM31" s="85">
        <v>550</v>
      </c>
      <c r="AN31" s="85">
        <v>569.8</v>
      </c>
      <c r="AO31" s="85">
        <v>630</v>
      </c>
      <c r="AP31" s="85">
        <v>750.1</v>
      </c>
      <c r="AQ31" s="85">
        <v>229.1</v>
      </c>
      <c r="AR31" s="85">
        <v>209.8</v>
      </c>
      <c r="AS31" s="85">
        <v>261.1</v>
      </c>
      <c r="AT31" s="949">
        <v>6769.4</v>
      </c>
      <c r="AU31" s="85">
        <v>200</v>
      </c>
      <c r="AV31" s="85">
        <v>190</v>
      </c>
      <c r="AW31" s="85">
        <v>210</v>
      </c>
      <c r="AX31" s="85">
        <v>277.90000000000003</v>
      </c>
      <c r="AY31" s="85">
        <v>380.1</v>
      </c>
      <c r="AZ31" s="85">
        <v>341.8</v>
      </c>
      <c r="BA31" s="85">
        <v>708</v>
      </c>
      <c r="BB31" s="85">
        <v>608</v>
      </c>
      <c r="BC31" s="85">
        <v>684</v>
      </c>
      <c r="BD31" s="85">
        <v>222</v>
      </c>
      <c r="BE31" s="85">
        <v>165</v>
      </c>
      <c r="BF31" s="85">
        <v>70.8</v>
      </c>
      <c r="BG31" s="949">
        <v>4057.6000000000004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85">
        <v>0</v>
      </c>
      <c r="BS31" s="85">
        <v>0</v>
      </c>
      <c r="BT31" s="949">
        <v>0</v>
      </c>
      <c r="BU31" s="85">
        <v>0</v>
      </c>
      <c r="BV31" s="85">
        <v>0</v>
      </c>
      <c r="BW31" s="85">
        <v>0</v>
      </c>
      <c r="BX31" s="85">
        <v>0</v>
      </c>
      <c r="BY31" s="85">
        <v>0</v>
      </c>
      <c r="BZ31" s="85">
        <v>0</v>
      </c>
      <c r="CA31" s="85">
        <v>0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>
        <v>0</v>
      </c>
      <c r="CH31" s="85">
        <v>0</v>
      </c>
      <c r="CI31" s="85">
        <v>0</v>
      </c>
      <c r="CJ31" s="85">
        <v>0</v>
      </c>
      <c r="CK31" s="85">
        <v>0</v>
      </c>
      <c r="CL31" s="85">
        <v>0</v>
      </c>
      <c r="CM31" s="85">
        <v>0</v>
      </c>
      <c r="CN31" s="85">
        <v>0</v>
      </c>
      <c r="CO31" s="85">
        <v>0</v>
      </c>
      <c r="CP31" s="85">
        <v>0</v>
      </c>
      <c r="CQ31" s="85">
        <v>0</v>
      </c>
      <c r="CR31" s="85">
        <v>0</v>
      </c>
      <c r="CS31" s="85">
        <v>0</v>
      </c>
      <c r="CT31" s="85">
        <v>0</v>
      </c>
      <c r="CU31" s="85">
        <v>0</v>
      </c>
      <c r="CV31" s="85">
        <v>0</v>
      </c>
      <c r="CW31" s="85">
        <v>0</v>
      </c>
      <c r="CX31" s="85">
        <v>0</v>
      </c>
    </row>
    <row r="32" spans="2:102" s="20" customFormat="1" ht="14.25" customHeight="1">
      <c r="B32" s="86" t="s">
        <v>447</v>
      </c>
      <c r="C32" s="83"/>
      <c r="D32" s="949">
        <v>4527.4</v>
      </c>
      <c r="E32" s="949">
        <v>0</v>
      </c>
      <c r="F32" s="949">
        <v>0</v>
      </c>
      <c r="G32" s="949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949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949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949">
        <v>0</v>
      </c>
      <c r="AU32" s="85">
        <v>0</v>
      </c>
      <c r="AV32" s="85">
        <v>0</v>
      </c>
      <c r="AW32" s="85">
        <v>0</v>
      </c>
      <c r="AX32" s="85">
        <v>0</v>
      </c>
      <c r="AY32" s="85">
        <v>0</v>
      </c>
      <c r="AZ32" s="85">
        <v>0</v>
      </c>
      <c r="BA32" s="85">
        <v>0</v>
      </c>
      <c r="BB32" s="85">
        <v>0</v>
      </c>
      <c r="BC32" s="85">
        <v>0</v>
      </c>
      <c r="BD32" s="85">
        <v>0</v>
      </c>
      <c r="BE32" s="85">
        <v>0</v>
      </c>
      <c r="BF32" s="85">
        <v>0</v>
      </c>
      <c r="BG32" s="949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85">
        <v>0</v>
      </c>
      <c r="BS32" s="85">
        <v>0</v>
      </c>
      <c r="BT32" s="949">
        <v>0</v>
      </c>
      <c r="BU32" s="85">
        <v>0</v>
      </c>
      <c r="BV32" s="85">
        <v>0</v>
      </c>
      <c r="BW32" s="85">
        <v>0</v>
      </c>
      <c r="BX32" s="85">
        <v>0</v>
      </c>
      <c r="BY32" s="85">
        <v>0</v>
      </c>
      <c r="BZ32" s="85">
        <v>0</v>
      </c>
      <c r="CA32" s="85">
        <v>0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>
        <v>0</v>
      </c>
      <c r="CH32" s="85">
        <v>0</v>
      </c>
      <c r="CI32" s="85">
        <v>0</v>
      </c>
      <c r="CJ32" s="85">
        <v>0</v>
      </c>
      <c r="CK32" s="85">
        <v>0</v>
      </c>
      <c r="CL32" s="85">
        <v>0</v>
      </c>
      <c r="CM32" s="85">
        <v>0</v>
      </c>
      <c r="CN32" s="85">
        <v>0</v>
      </c>
      <c r="CO32" s="85">
        <v>0</v>
      </c>
      <c r="CP32" s="85">
        <v>0</v>
      </c>
      <c r="CQ32" s="85">
        <v>0</v>
      </c>
      <c r="CR32" s="85">
        <v>0</v>
      </c>
      <c r="CS32" s="85">
        <v>0</v>
      </c>
      <c r="CT32" s="85">
        <v>0</v>
      </c>
      <c r="CU32" s="85">
        <v>0</v>
      </c>
      <c r="CV32" s="85">
        <v>0</v>
      </c>
      <c r="CW32" s="85">
        <v>0</v>
      </c>
      <c r="CX32" s="85">
        <v>0</v>
      </c>
    </row>
    <row r="33" spans="2:102" s="20" customFormat="1" ht="15.75" thickBot="1">
      <c r="B33" s="87"/>
      <c r="C33" s="88"/>
      <c r="D33" s="950"/>
      <c r="E33" s="950"/>
      <c r="F33" s="950"/>
      <c r="G33" s="950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950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950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950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950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950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</row>
    <row r="34" spans="2:102" s="20" customFormat="1" ht="15.75" thickBot="1">
      <c r="B34" s="90" t="s">
        <v>16</v>
      </c>
      <c r="C34" s="91"/>
      <c r="D34" s="951">
        <v>368.9</v>
      </c>
      <c r="E34" s="951">
        <v>234.55</v>
      </c>
      <c r="F34" s="951">
        <v>368.5</v>
      </c>
      <c r="G34" s="951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51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51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51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51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0</v>
      </c>
      <c r="BS34" s="92">
        <v>0</v>
      </c>
      <c r="BT34" s="951">
        <v>0</v>
      </c>
      <c r="BU34" s="92">
        <v>0</v>
      </c>
      <c r="BV34" s="92">
        <v>0</v>
      </c>
      <c r="BW34" s="92">
        <v>0</v>
      </c>
      <c r="BX34" s="92">
        <v>0</v>
      </c>
      <c r="BY34" s="92">
        <v>255.6</v>
      </c>
      <c r="BZ34" s="92">
        <v>0</v>
      </c>
      <c r="CA34" s="92">
        <v>0</v>
      </c>
      <c r="CB34" s="92">
        <v>0</v>
      </c>
      <c r="CC34" s="92">
        <v>0</v>
      </c>
      <c r="CD34" s="92">
        <v>0</v>
      </c>
      <c r="CE34" s="92">
        <v>0</v>
      </c>
      <c r="CF34" s="92">
        <v>0</v>
      </c>
      <c r="CG34" s="92">
        <v>0</v>
      </c>
      <c r="CH34" s="92">
        <v>0</v>
      </c>
      <c r="CI34" s="92">
        <v>0</v>
      </c>
      <c r="CJ34" s="92">
        <v>0</v>
      </c>
      <c r="CK34" s="92">
        <v>0</v>
      </c>
      <c r="CL34" s="92">
        <v>0</v>
      </c>
      <c r="CM34" s="92">
        <v>0</v>
      </c>
      <c r="CN34" s="92">
        <v>0</v>
      </c>
      <c r="CO34" s="92">
        <v>0</v>
      </c>
      <c r="CP34" s="92">
        <v>0</v>
      </c>
      <c r="CQ34" s="92">
        <v>0</v>
      </c>
      <c r="CR34" s="92">
        <v>0</v>
      </c>
      <c r="CS34" s="92">
        <v>0</v>
      </c>
      <c r="CT34" s="92">
        <v>0</v>
      </c>
      <c r="CU34" s="92">
        <v>0</v>
      </c>
      <c r="CV34" s="92">
        <v>0</v>
      </c>
      <c r="CW34" s="92">
        <v>0</v>
      </c>
      <c r="CX34" s="92">
        <v>0</v>
      </c>
    </row>
    <row r="35" spans="2:102" s="20" customFormat="1" ht="15">
      <c r="B35" s="80" t="s">
        <v>105</v>
      </c>
      <c r="C35" s="93"/>
      <c r="D35" s="948">
        <v>368.9</v>
      </c>
      <c r="E35" s="948">
        <v>234.55</v>
      </c>
      <c r="F35" s="948">
        <v>368.5</v>
      </c>
      <c r="G35" s="948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8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8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8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8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8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255.6</v>
      </c>
      <c r="BZ35" s="94">
        <v>0</v>
      </c>
      <c r="CA35" s="94">
        <v>0</v>
      </c>
      <c r="CB35" s="94">
        <v>0</v>
      </c>
      <c r="CC35" s="94">
        <v>0</v>
      </c>
      <c r="CD35" s="94">
        <v>0</v>
      </c>
      <c r="CE35" s="94">
        <v>0</v>
      </c>
      <c r="CF35" s="94">
        <v>0</v>
      </c>
      <c r="CG35" s="94">
        <v>0</v>
      </c>
      <c r="CH35" s="94">
        <v>0</v>
      </c>
      <c r="CI35" s="94">
        <v>0</v>
      </c>
      <c r="CJ35" s="94">
        <v>0</v>
      </c>
      <c r="CK35" s="94">
        <v>0</v>
      </c>
      <c r="CL35" s="94">
        <v>0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</row>
    <row r="36" spans="2:102" s="20" customFormat="1" ht="14.25" customHeight="1">
      <c r="B36" s="82" t="s">
        <v>104</v>
      </c>
      <c r="C36" s="83"/>
      <c r="D36" s="949">
        <v>368.9</v>
      </c>
      <c r="E36" s="949">
        <v>234.55</v>
      </c>
      <c r="F36" s="949">
        <v>368.5</v>
      </c>
      <c r="G36" s="949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949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949">
        <v>0</v>
      </c>
      <c r="AH36" s="85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5">
        <v>0</v>
      </c>
      <c r="AR36" s="85">
        <v>0</v>
      </c>
      <c r="AS36" s="85">
        <v>0</v>
      </c>
      <c r="AT36" s="949">
        <v>0</v>
      </c>
      <c r="AU36" s="85">
        <v>0</v>
      </c>
      <c r="AV36" s="85">
        <v>0</v>
      </c>
      <c r="AW36" s="85">
        <v>0</v>
      </c>
      <c r="AX36" s="85">
        <v>0</v>
      </c>
      <c r="AY36" s="85">
        <v>0</v>
      </c>
      <c r="AZ36" s="85">
        <v>0</v>
      </c>
      <c r="BA36" s="85">
        <v>0</v>
      </c>
      <c r="BB36" s="85">
        <v>0</v>
      </c>
      <c r="BC36" s="85">
        <v>0</v>
      </c>
      <c r="BD36" s="85">
        <v>0</v>
      </c>
      <c r="BE36" s="85">
        <v>0</v>
      </c>
      <c r="BF36" s="85">
        <v>0</v>
      </c>
      <c r="BG36" s="949">
        <v>0</v>
      </c>
      <c r="BH36" s="85">
        <v>0</v>
      </c>
      <c r="BI36" s="85">
        <v>0</v>
      </c>
      <c r="BJ36" s="85">
        <v>0</v>
      </c>
      <c r="BK36" s="85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85">
        <v>0</v>
      </c>
      <c r="BT36" s="949">
        <v>0</v>
      </c>
      <c r="BU36" s="85">
        <v>0</v>
      </c>
      <c r="BV36" s="85">
        <v>0</v>
      </c>
      <c r="BW36" s="85">
        <v>0</v>
      </c>
      <c r="BX36" s="85">
        <v>0</v>
      </c>
      <c r="BY36" s="85">
        <v>255.6</v>
      </c>
      <c r="BZ36" s="85">
        <v>0</v>
      </c>
      <c r="CA36" s="85">
        <v>0</v>
      </c>
      <c r="CB36" s="85">
        <v>0</v>
      </c>
      <c r="CC36" s="85">
        <v>0</v>
      </c>
      <c r="CD36" s="85">
        <v>0</v>
      </c>
      <c r="CE36" s="85">
        <v>0</v>
      </c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85">
        <v>0</v>
      </c>
      <c r="CO36" s="85">
        <v>0</v>
      </c>
      <c r="CP36" s="85">
        <v>0</v>
      </c>
      <c r="CQ36" s="85">
        <v>0</v>
      </c>
      <c r="CR36" s="85">
        <v>0</v>
      </c>
      <c r="CS36" s="85">
        <v>0</v>
      </c>
      <c r="CT36" s="85">
        <v>0</v>
      </c>
      <c r="CU36" s="85">
        <v>0</v>
      </c>
      <c r="CV36" s="85">
        <v>0</v>
      </c>
      <c r="CW36" s="85">
        <v>0</v>
      </c>
      <c r="CX36" s="85">
        <v>0</v>
      </c>
    </row>
    <row r="37" spans="2:102" s="20" customFormat="1" ht="15">
      <c r="B37" s="82" t="s">
        <v>101</v>
      </c>
      <c r="C37" s="95"/>
      <c r="D37" s="949">
        <v>0</v>
      </c>
      <c r="E37" s="949">
        <v>0</v>
      </c>
      <c r="F37" s="949">
        <v>0</v>
      </c>
      <c r="G37" s="949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949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949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85">
        <v>0</v>
      </c>
      <c r="AT37" s="949">
        <v>0</v>
      </c>
      <c r="AU37" s="85">
        <v>0</v>
      </c>
      <c r="AV37" s="85">
        <v>0</v>
      </c>
      <c r="AW37" s="85">
        <v>0</v>
      </c>
      <c r="AX37" s="85">
        <v>0</v>
      </c>
      <c r="AY37" s="85">
        <v>0</v>
      </c>
      <c r="AZ37" s="85">
        <v>0</v>
      </c>
      <c r="BA37" s="85">
        <v>0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949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85">
        <v>0</v>
      </c>
      <c r="BS37" s="85">
        <v>0</v>
      </c>
      <c r="BT37" s="949">
        <v>0</v>
      </c>
      <c r="BU37" s="85">
        <v>0</v>
      </c>
      <c r="BV37" s="85">
        <v>0</v>
      </c>
      <c r="BW37" s="85">
        <v>0</v>
      </c>
      <c r="BX37" s="85">
        <v>0</v>
      </c>
      <c r="BY37" s="85">
        <v>0</v>
      </c>
      <c r="BZ37" s="85">
        <v>0</v>
      </c>
      <c r="CA37" s="85">
        <v>0</v>
      </c>
      <c r="CB37" s="85">
        <v>0</v>
      </c>
      <c r="CC37" s="85">
        <v>0</v>
      </c>
      <c r="CD37" s="85">
        <v>0</v>
      </c>
      <c r="CE37" s="85">
        <v>0</v>
      </c>
      <c r="CF37" s="85">
        <v>0</v>
      </c>
      <c r="CG37" s="85">
        <v>0</v>
      </c>
      <c r="CH37" s="85">
        <v>0</v>
      </c>
      <c r="CI37" s="85">
        <v>0</v>
      </c>
      <c r="CJ37" s="85">
        <v>0</v>
      </c>
      <c r="CK37" s="85">
        <v>0</v>
      </c>
      <c r="CL37" s="85">
        <v>0</v>
      </c>
      <c r="CM37" s="85">
        <v>0</v>
      </c>
      <c r="CN37" s="85">
        <v>0</v>
      </c>
      <c r="CO37" s="85">
        <v>0</v>
      </c>
      <c r="CP37" s="85">
        <v>0</v>
      </c>
      <c r="CQ37" s="85">
        <v>0</v>
      </c>
      <c r="CR37" s="85">
        <v>0</v>
      </c>
      <c r="CS37" s="85">
        <v>0</v>
      </c>
      <c r="CT37" s="85">
        <v>0</v>
      </c>
      <c r="CU37" s="85">
        <v>0</v>
      </c>
      <c r="CV37" s="85">
        <v>0</v>
      </c>
      <c r="CW37" s="85">
        <v>0</v>
      </c>
      <c r="CX37" s="85">
        <v>0</v>
      </c>
    </row>
    <row r="38" spans="2:102" s="20" customFormat="1" ht="15.75" thickBot="1">
      <c r="B38" s="87"/>
      <c r="C38" s="88"/>
      <c r="D38" s="952"/>
      <c r="E38" s="950"/>
      <c r="F38" s="950"/>
      <c r="G38" s="950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50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50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950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50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50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1060"/>
      <c r="CQ38" s="89"/>
      <c r="CR38" s="89"/>
      <c r="CS38" s="1060"/>
      <c r="CT38" s="89"/>
      <c r="CU38" s="89"/>
      <c r="CV38" s="89"/>
      <c r="CW38" s="89"/>
      <c r="CX38" s="1060"/>
    </row>
    <row r="39" spans="2:102" s="20" customFormat="1" ht="15.75" thickBot="1">
      <c r="B39" s="90" t="s">
        <v>100</v>
      </c>
      <c r="C39" s="91"/>
      <c r="D39" s="951">
        <v>4713</v>
      </c>
      <c r="E39" s="951">
        <v>2146.7</v>
      </c>
      <c r="F39" s="951">
        <v>170.9</v>
      </c>
      <c r="G39" s="951">
        <v>3060</v>
      </c>
      <c r="H39" s="92">
        <v>400</v>
      </c>
      <c r="I39" s="92">
        <v>399.9</v>
      </c>
      <c r="J39" s="92">
        <v>440.1</v>
      </c>
      <c r="K39" s="92">
        <v>380</v>
      </c>
      <c r="L39" s="92">
        <v>440</v>
      </c>
      <c r="M39" s="92">
        <v>399.9</v>
      </c>
      <c r="N39" s="92">
        <v>380.1</v>
      </c>
      <c r="O39" s="92">
        <v>440</v>
      </c>
      <c r="P39" s="92">
        <v>439.9</v>
      </c>
      <c r="Q39" s="92">
        <v>0</v>
      </c>
      <c r="R39" s="92">
        <v>0</v>
      </c>
      <c r="S39" s="92">
        <v>0</v>
      </c>
      <c r="T39" s="951">
        <v>3719.9</v>
      </c>
      <c r="U39" s="92">
        <v>0</v>
      </c>
      <c r="V39" s="92">
        <v>360</v>
      </c>
      <c r="W39" s="92">
        <v>419.90000000000003</v>
      </c>
      <c r="X39" s="92">
        <v>380.1</v>
      </c>
      <c r="Y39" s="92">
        <v>420</v>
      </c>
      <c r="Z39" s="92">
        <v>379.9</v>
      </c>
      <c r="AA39" s="92">
        <v>400.1</v>
      </c>
      <c r="AB39" s="92">
        <v>480</v>
      </c>
      <c r="AC39" s="92">
        <v>539.8000000000001</v>
      </c>
      <c r="AD39" s="92">
        <v>579.1</v>
      </c>
      <c r="AE39" s="92">
        <v>449.9</v>
      </c>
      <c r="AF39" s="92">
        <v>435</v>
      </c>
      <c r="AG39" s="951">
        <v>4843.8</v>
      </c>
      <c r="AH39" s="92">
        <v>569.8</v>
      </c>
      <c r="AI39" s="92">
        <v>819.9</v>
      </c>
      <c r="AJ39" s="92">
        <v>722.9999999999999</v>
      </c>
      <c r="AK39" s="92">
        <v>758</v>
      </c>
      <c r="AL39" s="92">
        <v>698.7999999999998</v>
      </c>
      <c r="AM39" s="92">
        <v>550</v>
      </c>
      <c r="AN39" s="92">
        <v>569.8</v>
      </c>
      <c r="AO39" s="92">
        <v>630</v>
      </c>
      <c r="AP39" s="92">
        <v>750.1</v>
      </c>
      <c r="AQ39" s="92">
        <v>229.1</v>
      </c>
      <c r="AR39" s="92">
        <v>209.8</v>
      </c>
      <c r="AS39" s="92">
        <v>261.1</v>
      </c>
      <c r="AT39" s="951">
        <v>6769.4</v>
      </c>
      <c r="AU39" s="92">
        <v>200</v>
      </c>
      <c r="AV39" s="92">
        <v>190</v>
      </c>
      <c r="AW39" s="92">
        <v>210</v>
      </c>
      <c r="AX39" s="92">
        <v>277.90000000000003</v>
      </c>
      <c r="AY39" s="92">
        <v>380.1</v>
      </c>
      <c r="AZ39" s="92">
        <v>341.8</v>
      </c>
      <c r="BA39" s="92">
        <v>708</v>
      </c>
      <c r="BB39" s="92">
        <v>608</v>
      </c>
      <c r="BC39" s="92">
        <v>684</v>
      </c>
      <c r="BD39" s="92">
        <v>222</v>
      </c>
      <c r="BE39" s="92">
        <v>165</v>
      </c>
      <c r="BF39" s="92">
        <v>70.8</v>
      </c>
      <c r="BG39" s="951">
        <v>4057.6000000000004</v>
      </c>
      <c r="BH39" s="92">
        <v>0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2">
        <v>0</v>
      </c>
      <c r="BR39" s="92">
        <v>0</v>
      </c>
      <c r="BS39" s="92">
        <v>0</v>
      </c>
      <c r="BT39" s="951">
        <v>0</v>
      </c>
      <c r="BU39" s="92">
        <v>0</v>
      </c>
      <c r="BV39" s="92">
        <v>0</v>
      </c>
      <c r="BW39" s="92">
        <v>0</v>
      </c>
      <c r="BX39" s="92">
        <v>0</v>
      </c>
      <c r="BY39" s="92">
        <v>-255.6</v>
      </c>
      <c r="BZ39" s="92">
        <v>0</v>
      </c>
      <c r="CA39" s="92">
        <v>0</v>
      </c>
      <c r="CB39" s="92">
        <v>0</v>
      </c>
      <c r="CC39" s="92">
        <v>0</v>
      </c>
      <c r="CD39" s="92">
        <v>0</v>
      </c>
      <c r="CE39" s="92">
        <v>0</v>
      </c>
      <c r="CF39" s="92">
        <v>0</v>
      </c>
      <c r="CG39" s="92">
        <v>0</v>
      </c>
      <c r="CH39" s="92">
        <v>0</v>
      </c>
      <c r="CI39" s="92">
        <v>0</v>
      </c>
      <c r="CJ39" s="92">
        <v>0</v>
      </c>
      <c r="CK39" s="92">
        <v>0</v>
      </c>
      <c r="CL39" s="92">
        <v>0</v>
      </c>
      <c r="CM39" s="92">
        <v>0</v>
      </c>
      <c r="CN39" s="92">
        <v>0</v>
      </c>
      <c r="CO39" s="92">
        <v>0</v>
      </c>
      <c r="CP39" s="92">
        <v>0</v>
      </c>
      <c r="CQ39" s="92">
        <v>0</v>
      </c>
      <c r="CR39" s="92">
        <v>0</v>
      </c>
      <c r="CS39" s="92">
        <v>0</v>
      </c>
      <c r="CT39" s="92">
        <v>0</v>
      </c>
      <c r="CU39" s="92">
        <v>0</v>
      </c>
      <c r="CV39" s="92">
        <v>0</v>
      </c>
      <c r="CW39" s="92">
        <v>0</v>
      </c>
      <c r="CX39" s="92">
        <v>0</v>
      </c>
    </row>
  </sheetData>
  <sheetProtection/>
  <mergeCells count="3">
    <mergeCell ref="B7:H7"/>
    <mergeCell ref="A23:K23"/>
    <mergeCell ref="A24:K24"/>
  </mergeCells>
  <hyperlinks>
    <hyperlink ref="B1" location="'Indice '!A1" display="INDICE "/>
    <hyperlink ref="E4" location="Reservas!A11" display="Reservas Internacionales Netas"/>
    <hyperlink ref="E5" location="Reservas!A40" display="Operaciones de Compra Venta de Divisas 2007-2014"/>
  </hyperlinks>
  <printOptions/>
  <pageMargins left="0.27" right="0.3" top="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3:C66"/>
  <sheetViews>
    <sheetView zoomScale="90" zoomScaleNormal="90" zoomScalePageLayoutView="0" workbookViewId="0" topLeftCell="A1">
      <pane ySplit="5" topLeftCell="A6" activePane="bottomLeft" state="frozen"/>
      <selection pane="topLeft" activeCell="D32" sqref="D32"/>
      <selection pane="bottomLeft" activeCell="G66" sqref="G66"/>
    </sheetView>
  </sheetViews>
  <sheetFormatPr defaultColWidth="11.421875" defaultRowHeight="12.75"/>
  <cols>
    <col min="1" max="1" width="35.00390625" style="20" customWidth="1"/>
    <col min="2" max="2" width="32.7109375" style="21" customWidth="1"/>
    <col min="3" max="16384" width="11.421875" style="21" customWidth="1"/>
  </cols>
  <sheetData>
    <row r="1" ht="15"/>
    <row r="2" ht="15"/>
    <row r="3" ht="15">
      <c r="C3" s="22"/>
    </row>
    <row r="4" ht="15"/>
    <row r="5" ht="72" customHeight="1"/>
    <row r="7" spans="1:3" ht="18.75">
      <c r="A7" s="1509" t="s">
        <v>572</v>
      </c>
      <c r="B7" s="1510"/>
      <c r="C7" s="1510"/>
    </row>
    <row r="8" ht="15">
      <c r="B8" s="23" t="s">
        <v>136</v>
      </c>
    </row>
    <row r="10" spans="1:2" ht="15">
      <c r="A10" s="24" t="s">
        <v>0</v>
      </c>
      <c r="B10" s="21" t="s">
        <v>79</v>
      </c>
    </row>
    <row r="11" ht="15">
      <c r="A11" s="25"/>
    </row>
    <row r="12" spans="1:2" ht="15">
      <c r="A12" s="26" t="s">
        <v>15</v>
      </c>
      <c r="B12" s="27" t="s">
        <v>194</v>
      </c>
    </row>
    <row r="13" spans="1:2" ht="15">
      <c r="A13" s="28"/>
      <c r="B13" s="21" t="s">
        <v>573</v>
      </c>
    </row>
    <row r="14" ht="15">
      <c r="A14" s="28"/>
    </row>
    <row r="15" spans="1:2" ht="30">
      <c r="A15" s="26" t="s">
        <v>555</v>
      </c>
      <c r="B15" s="27" t="s">
        <v>88</v>
      </c>
    </row>
    <row r="16" ht="15">
      <c r="A16" s="24"/>
    </row>
    <row r="17" ht="15">
      <c r="A17" s="24"/>
    </row>
    <row r="18" spans="1:2" ht="30">
      <c r="A18" s="26" t="s">
        <v>556</v>
      </c>
      <c r="B18" s="27" t="s">
        <v>88</v>
      </c>
    </row>
    <row r="19" ht="15">
      <c r="A19" s="28"/>
    </row>
    <row r="20" spans="1:2" ht="15">
      <c r="A20" s="26" t="s">
        <v>188</v>
      </c>
      <c r="B20" s="21" t="s">
        <v>189</v>
      </c>
    </row>
    <row r="21" ht="15">
      <c r="A21" s="28"/>
    </row>
    <row r="22" spans="1:2" ht="15">
      <c r="A22" s="24" t="s">
        <v>186</v>
      </c>
      <c r="B22" s="21" t="s">
        <v>190</v>
      </c>
    </row>
    <row r="23" ht="15">
      <c r="A23" s="28"/>
    </row>
    <row r="24" spans="1:2" ht="15">
      <c r="A24" s="29" t="s">
        <v>557</v>
      </c>
      <c r="B24" s="27" t="s">
        <v>97</v>
      </c>
    </row>
    <row r="25" ht="15">
      <c r="A25" s="28"/>
    </row>
    <row r="26" spans="1:2" ht="15">
      <c r="A26" s="26" t="s">
        <v>558</v>
      </c>
      <c r="B26" s="30" t="s">
        <v>83</v>
      </c>
    </row>
    <row r="27" ht="15">
      <c r="A27" s="28"/>
    </row>
    <row r="28" spans="1:2" ht="15">
      <c r="A28" s="24" t="s">
        <v>559</v>
      </c>
      <c r="B28" s="30" t="s">
        <v>84</v>
      </c>
    </row>
    <row r="29" ht="15">
      <c r="A29" s="28"/>
    </row>
    <row r="30" spans="1:2" ht="15">
      <c r="A30" s="31" t="s">
        <v>82</v>
      </c>
      <c r="B30" s="27" t="s">
        <v>89</v>
      </c>
    </row>
    <row r="31" ht="15">
      <c r="A31" s="32"/>
    </row>
    <row r="32" spans="1:2" ht="15">
      <c r="A32" s="31" t="s">
        <v>34</v>
      </c>
      <c r="B32" s="27" t="s">
        <v>85</v>
      </c>
    </row>
    <row r="33" spans="1:2" ht="15">
      <c r="A33" s="31"/>
      <c r="B33" s="21" t="s">
        <v>86</v>
      </c>
    </row>
    <row r="34" ht="15">
      <c r="A34" s="31"/>
    </row>
    <row r="35" spans="1:2" ht="15">
      <c r="A35" s="26" t="s">
        <v>4</v>
      </c>
      <c r="B35" s="27" t="s">
        <v>87</v>
      </c>
    </row>
    <row r="36" ht="15">
      <c r="A36" s="28"/>
    </row>
    <row r="37" spans="1:2" s="33" customFormat="1" ht="15">
      <c r="A37" s="29" t="s">
        <v>112</v>
      </c>
      <c r="B37" s="30" t="s">
        <v>123</v>
      </c>
    </row>
    <row r="38" ht="15">
      <c r="A38" s="34"/>
    </row>
    <row r="39" spans="1:2" ht="15">
      <c r="A39" s="29" t="s">
        <v>55</v>
      </c>
      <c r="B39" s="27" t="s">
        <v>90</v>
      </c>
    </row>
    <row r="40" ht="15">
      <c r="A40" s="35"/>
    </row>
    <row r="41" spans="1:2" ht="15">
      <c r="A41" s="29" t="s">
        <v>78</v>
      </c>
      <c r="B41" s="27" t="s">
        <v>159</v>
      </c>
    </row>
    <row r="42" ht="15">
      <c r="A42" s="36"/>
    </row>
    <row r="43" spans="1:2" ht="15">
      <c r="A43" s="36" t="s">
        <v>191</v>
      </c>
      <c r="B43" s="21" t="s">
        <v>192</v>
      </c>
    </row>
    <row r="44" ht="15">
      <c r="A44" s="36"/>
    </row>
    <row r="45" spans="1:2" ht="15">
      <c r="A45" s="36" t="s">
        <v>193</v>
      </c>
      <c r="B45" s="21" t="s">
        <v>192</v>
      </c>
    </row>
    <row r="46" ht="15">
      <c r="A46" s="36"/>
    </row>
    <row r="47" spans="1:2" ht="15">
      <c r="A47" s="29" t="s">
        <v>528</v>
      </c>
      <c r="B47" s="27" t="s">
        <v>110</v>
      </c>
    </row>
    <row r="48" ht="15">
      <c r="A48" s="29"/>
    </row>
    <row r="49" spans="1:2" ht="15">
      <c r="A49" s="26" t="s">
        <v>12</v>
      </c>
      <c r="B49" s="27" t="s">
        <v>109</v>
      </c>
    </row>
    <row r="50" ht="15">
      <c r="A50" s="24"/>
    </row>
    <row r="51" spans="1:2" ht="15">
      <c r="A51" s="29" t="s">
        <v>113</v>
      </c>
      <c r="B51" s="27" t="s">
        <v>261</v>
      </c>
    </row>
    <row r="52" ht="15">
      <c r="A52" s="24"/>
    </row>
    <row r="53" spans="1:2" ht="21" customHeight="1">
      <c r="A53" s="24" t="s">
        <v>114</v>
      </c>
      <c r="B53" s="27" t="s">
        <v>95</v>
      </c>
    </row>
    <row r="54" ht="15">
      <c r="A54" s="24"/>
    </row>
    <row r="55" spans="1:2" ht="15">
      <c r="A55" s="29" t="s">
        <v>115</v>
      </c>
      <c r="B55" s="37" t="s">
        <v>866</v>
      </c>
    </row>
    <row r="56" ht="15">
      <c r="A56" s="29"/>
    </row>
    <row r="57" spans="1:2" ht="15">
      <c r="A57" s="29" t="s">
        <v>116</v>
      </c>
      <c r="B57" s="37" t="s">
        <v>216</v>
      </c>
    </row>
    <row r="58" ht="15">
      <c r="A58" s="24"/>
    </row>
    <row r="59" spans="1:2" ht="15">
      <c r="A59" s="29" t="s">
        <v>117</v>
      </c>
      <c r="B59" s="21" t="s">
        <v>94</v>
      </c>
    </row>
    <row r="60" ht="15">
      <c r="A60" s="38"/>
    </row>
    <row r="61" spans="1:2" ht="15">
      <c r="A61" s="26" t="s">
        <v>560</v>
      </c>
      <c r="B61" s="39" t="s">
        <v>92</v>
      </c>
    </row>
    <row r="62" spans="1:2" ht="15">
      <c r="A62" s="28"/>
      <c r="B62" s="21" t="s">
        <v>93</v>
      </c>
    </row>
    <row r="63" ht="15">
      <c r="A63" s="28"/>
    </row>
    <row r="64" spans="1:2" ht="15">
      <c r="A64" s="26" t="s">
        <v>118</v>
      </c>
      <c r="B64" s="27" t="s">
        <v>91</v>
      </c>
    </row>
    <row r="66" spans="1:2" ht="15">
      <c r="A66" s="40"/>
      <c r="B66" s="39" t="s">
        <v>137</v>
      </c>
    </row>
  </sheetData>
  <sheetProtection/>
  <mergeCells count="1">
    <mergeCell ref="A7:C7"/>
  </mergeCells>
  <hyperlinks>
    <hyperlink ref="B61" r:id="rId1" display="http://www.banrep.gov.co/economia/ctanal1sec_ext.htm#reservas"/>
    <hyperlink ref="B8" location="'Indice '!A1" display="INDICE "/>
    <hyperlink ref="B66" location="Fuentes!A9" display="ARRIBA "/>
    <hyperlink ref="B55" r:id="rId2" display="http://www.banrep.gov.co/informes-economicos/ine_bol_deupu.htm"/>
  </hyperlinks>
  <printOptions/>
  <pageMargins left="0.26" right="0.25" top="0.55" bottom="1" header="0" footer="0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3"/>
  <sheetViews>
    <sheetView zoomScalePageLayoutView="0" workbookViewId="0" topLeftCell="A1">
      <pane ySplit="2" topLeftCell="A3" activePane="bottomLeft" state="frozen"/>
      <selection pane="topLeft" activeCell="D32" sqref="D32"/>
      <selection pane="bottomLeft" activeCell="I24" sqref="I24"/>
    </sheetView>
  </sheetViews>
  <sheetFormatPr defaultColWidth="11.421875" defaultRowHeight="12.75"/>
  <cols>
    <col min="1" max="1" width="3.8515625" style="8" customWidth="1"/>
    <col min="2" max="2" width="39.421875" style="8" customWidth="1"/>
    <col min="3" max="3" width="14.421875" style="8" customWidth="1"/>
    <col min="4" max="4" width="14.00390625" style="8" customWidth="1"/>
    <col min="5" max="5" width="3.8515625" style="8" customWidth="1"/>
    <col min="6" max="6" width="43.28125" style="8" customWidth="1"/>
    <col min="7" max="7" width="14.7109375" style="8" customWidth="1"/>
    <col min="8" max="8" width="13.00390625" style="8" customWidth="1"/>
    <col min="9" max="9" width="14.421875" style="8" customWidth="1"/>
    <col min="10" max="16384" width="11.421875" style="8" customWidth="1"/>
  </cols>
  <sheetData>
    <row r="1" spans="2:5" ht="12.75">
      <c r="B1" s="1315" t="s">
        <v>583</v>
      </c>
      <c r="D1" s="598"/>
      <c r="E1" s="598"/>
    </row>
    <row r="2" spans="2:6" ht="18.75">
      <c r="B2" s="310" t="s">
        <v>111</v>
      </c>
      <c r="C2" s="463"/>
      <c r="D2" s="463"/>
      <c r="E2" s="463"/>
      <c r="F2" s="463"/>
    </row>
    <row r="3" spans="1:6" ht="18.75">
      <c r="A3" s="464"/>
      <c r="B3" s="464"/>
      <c r="C3" s="464"/>
      <c r="D3" s="464"/>
      <c r="E3" s="464"/>
      <c r="F3" s="464"/>
    </row>
    <row r="4" spans="1:6" ht="18.75">
      <c r="A4" s="464"/>
      <c r="B4" s="465" t="s">
        <v>323</v>
      </c>
      <c r="C4" s="23" t="s">
        <v>335</v>
      </c>
      <c r="E4" s="464"/>
      <c r="F4" s="464"/>
    </row>
    <row r="5" spans="1:3" ht="18.75">
      <c r="A5" s="230"/>
      <c r="B5" s="465" t="s">
        <v>323</v>
      </c>
      <c r="C5" s="376" t="s">
        <v>584</v>
      </c>
    </row>
    <row r="6" spans="1:8" ht="18.75">
      <c r="A6" s="230"/>
      <c r="B6" s="20"/>
      <c r="C6" s="20"/>
      <c r="H6" s="755"/>
    </row>
    <row r="7" spans="1:8" ht="18.75">
      <c r="A7" s="230"/>
      <c r="B7" s="756" t="s">
        <v>229</v>
      </c>
      <c r="C7" s="757"/>
      <c r="D7" s="757"/>
      <c r="E7" s="757"/>
      <c r="F7" s="757"/>
      <c r="G7" s="757"/>
      <c r="H7" s="757"/>
    </row>
    <row r="8" spans="1:3" ht="15" customHeight="1" thickBot="1">
      <c r="A8" s="230"/>
      <c r="B8" s="20"/>
      <c r="C8" s="20"/>
    </row>
    <row r="9" spans="1:10" ht="16.5" thickBot="1">
      <c r="A9" s="20"/>
      <c r="B9" s="758" t="s">
        <v>228</v>
      </c>
      <c r="C9" s="759">
        <v>42826</v>
      </c>
      <c r="D9" s="759">
        <v>43191</v>
      </c>
      <c r="E9" s="177"/>
      <c r="F9" s="234" t="s">
        <v>226</v>
      </c>
      <c r="G9" s="759">
        <f>C9</f>
        <v>42826</v>
      </c>
      <c r="H9" s="760">
        <f>D9</f>
        <v>43191</v>
      </c>
      <c r="I9" s="1334" t="s">
        <v>51</v>
      </c>
      <c r="J9" s="1335"/>
    </row>
    <row r="10" spans="1:10" ht="16.5" thickBot="1">
      <c r="A10" s="20"/>
      <c r="B10" s="975"/>
      <c r="C10" s="976"/>
      <c r="D10" s="977"/>
      <c r="E10" s="177"/>
      <c r="F10" s="1106"/>
      <c r="G10" s="976"/>
      <c r="H10" s="977"/>
      <c r="I10" s="979" t="s">
        <v>860</v>
      </c>
      <c r="J10" s="1102" t="s">
        <v>861</v>
      </c>
    </row>
    <row r="11" spans="1:10" ht="15.75">
      <c r="A11" s="20"/>
      <c r="B11" s="763" t="s">
        <v>176</v>
      </c>
      <c r="C11" s="980">
        <v>65.05924244028503</v>
      </c>
      <c r="D11" s="981">
        <v>64.6185675808288</v>
      </c>
      <c r="E11" s="177"/>
      <c r="F11" s="763" t="s">
        <v>222</v>
      </c>
      <c r="G11" s="1105">
        <v>38250.45</v>
      </c>
      <c r="H11" s="1104">
        <v>38751.478</v>
      </c>
      <c r="I11" s="1103">
        <f>H11-G11</f>
        <v>501.0280000000057</v>
      </c>
      <c r="J11" s="1108">
        <f>((H11/G11)-1)*100</f>
        <v>1.309861714045213</v>
      </c>
    </row>
    <row r="12" spans="1:10" ht="15.75">
      <c r="A12" s="20"/>
      <c r="B12" s="764" t="s">
        <v>177</v>
      </c>
      <c r="C12" s="765">
        <v>59.26394852871012</v>
      </c>
      <c r="D12" s="982">
        <v>58.503980157866486</v>
      </c>
      <c r="E12" s="177"/>
      <c r="F12" s="764" t="s">
        <v>224</v>
      </c>
      <c r="G12" s="1097">
        <v>24885.453</v>
      </c>
      <c r="H12" s="1097">
        <v>25040.65</v>
      </c>
      <c r="I12" s="766">
        <f>H12-G12</f>
        <v>155.19700000000012</v>
      </c>
      <c r="J12" s="1110">
        <f>((H12/G12)-1)*100</f>
        <v>0.6236454687001292</v>
      </c>
    </row>
    <row r="13" spans="1:10" ht="15.75">
      <c r="A13" s="20"/>
      <c r="B13" s="764" t="s">
        <v>449</v>
      </c>
      <c r="C13" s="765">
        <v>8.90771809538689</v>
      </c>
      <c r="D13" s="982">
        <v>9.462585835431588</v>
      </c>
      <c r="E13" s="177"/>
      <c r="F13" s="764" t="s">
        <v>223</v>
      </c>
      <c r="G13" s="1097">
        <v>22668.727</v>
      </c>
      <c r="H13" s="1097">
        <v>22671.157</v>
      </c>
      <c r="I13" s="766">
        <f>H13-G13</f>
        <v>2.430000000000291</v>
      </c>
      <c r="J13" s="1110">
        <f>((H13/G13)-1)*100</f>
        <v>0.010719613853926724</v>
      </c>
    </row>
    <row r="14" spans="1:10" ht="16.5" thickBot="1">
      <c r="A14" s="20"/>
      <c r="B14" s="764" t="s">
        <v>107</v>
      </c>
      <c r="C14" s="765">
        <v>27.28143626720398</v>
      </c>
      <c r="D14" s="982">
        <v>25.463484374407212</v>
      </c>
      <c r="E14" s="177"/>
      <c r="F14" s="767" t="s">
        <v>225</v>
      </c>
      <c r="G14" s="1098">
        <v>2216.726</v>
      </c>
      <c r="H14" s="1099">
        <v>2369.493</v>
      </c>
      <c r="I14" s="768">
        <f>H14-G14</f>
        <v>152.76699999999983</v>
      </c>
      <c r="J14" s="1109">
        <f>((H14/G14)-1)*100</f>
        <v>6.891559895088517</v>
      </c>
    </row>
    <row r="15" spans="1:9" ht="16.5" thickBot="1">
      <c r="A15" s="20"/>
      <c r="B15" s="767" t="s">
        <v>178</v>
      </c>
      <c r="C15" s="974">
        <v>9.89240179794999</v>
      </c>
      <c r="D15" s="983">
        <v>9.9529564927428</v>
      </c>
      <c r="E15" s="177"/>
      <c r="I15" s="769"/>
    </row>
    <row r="16" spans="1:5" ht="15.75">
      <c r="A16" s="20"/>
      <c r="B16" s="770" t="s">
        <v>239</v>
      </c>
      <c r="C16" s="771"/>
      <c r="D16" s="771"/>
      <c r="E16" s="177"/>
    </row>
    <row r="17" spans="1:5" ht="15.75">
      <c r="A17" s="20"/>
      <c r="B17" s="770"/>
      <c r="C17" s="771"/>
      <c r="D17" s="771"/>
      <c r="E17" s="177"/>
    </row>
    <row r="18" spans="1:8" ht="18.75">
      <c r="A18" s="20"/>
      <c r="B18" s="756" t="s">
        <v>227</v>
      </c>
      <c r="C18" s="772"/>
      <c r="D18" s="757"/>
      <c r="E18" s="757"/>
      <c r="F18" s="757"/>
      <c r="G18" s="757"/>
      <c r="H18" s="757"/>
    </row>
    <row r="19" spans="1:10" ht="16.5" thickBot="1">
      <c r="A19" s="20"/>
      <c r="B19" s="773"/>
      <c r="C19" s="774"/>
      <c r="D19" s="177"/>
      <c r="E19" s="177"/>
      <c r="I19" s="1101"/>
      <c r="J19" s="1101"/>
    </row>
    <row r="20" spans="1:10" ht="16.5" thickBot="1">
      <c r="A20" s="20"/>
      <c r="B20" s="234" t="s">
        <v>228</v>
      </c>
      <c r="C20" s="759">
        <f>$C$9</f>
        <v>42826</v>
      </c>
      <c r="D20" s="760">
        <f>$D$9</f>
        <v>43191</v>
      </c>
      <c r="E20" s="177"/>
      <c r="F20" s="234" t="s">
        <v>226</v>
      </c>
      <c r="G20" s="759">
        <f>$G$9</f>
        <v>42826</v>
      </c>
      <c r="H20" s="760">
        <f>$H$9</f>
        <v>43191</v>
      </c>
      <c r="I20" s="1336" t="s">
        <v>51</v>
      </c>
      <c r="J20" s="1337"/>
    </row>
    <row r="21" spans="1:10" ht="16.5" thickBot="1">
      <c r="A21" s="20"/>
      <c r="B21" s="978"/>
      <c r="C21" s="979"/>
      <c r="D21" s="977"/>
      <c r="E21" s="177"/>
      <c r="F21" s="763"/>
      <c r="G21" s="761"/>
      <c r="H21" s="762"/>
      <c r="I21" s="1111" t="s">
        <v>860</v>
      </c>
      <c r="J21" s="1112" t="s">
        <v>861</v>
      </c>
    </row>
    <row r="22" spans="1:10" ht="15.75">
      <c r="A22" s="20"/>
      <c r="B22" s="763" t="s">
        <v>176</v>
      </c>
      <c r="C22" s="980">
        <v>67.13382056203334</v>
      </c>
      <c r="D22" s="981">
        <v>66.31271953683611</v>
      </c>
      <c r="E22" s="177"/>
      <c r="F22" s="764" t="s">
        <v>222</v>
      </c>
      <c r="G22" s="1097">
        <v>17864.847999999998</v>
      </c>
      <c r="H22" s="1097">
        <v>18116.265</v>
      </c>
      <c r="I22" s="1103">
        <f>H22-G22</f>
        <v>251.41700000000128</v>
      </c>
      <c r="J22" s="1107">
        <f>((H22/G22)-1)*100</f>
        <v>1.4073279548754147</v>
      </c>
    </row>
    <row r="23" spans="1:10" ht="15.75">
      <c r="A23" s="20"/>
      <c r="B23" s="764" t="s">
        <v>177</v>
      </c>
      <c r="C23" s="765">
        <v>59.931397121318916</v>
      </c>
      <c r="D23" s="982">
        <v>59.22841711577965</v>
      </c>
      <c r="E23" s="177"/>
      <c r="F23" s="764" t="s">
        <v>224</v>
      </c>
      <c r="G23" s="1097">
        <v>11993.355</v>
      </c>
      <c r="H23" s="1097">
        <v>12013.388</v>
      </c>
      <c r="I23" s="766">
        <f>H23-G23</f>
        <v>20.033000000001266</v>
      </c>
      <c r="J23" s="1114">
        <f>((H23/G23)-1)*100</f>
        <v>0.16703416183379005</v>
      </c>
    </row>
    <row r="24" spans="1:10" ht="15.75">
      <c r="A24" s="20"/>
      <c r="B24" s="764" t="s">
        <v>14</v>
      </c>
      <c r="C24" s="765">
        <v>10.728449212084525</v>
      </c>
      <c r="D24" s="982">
        <v>10.68320610305769</v>
      </c>
      <c r="E24" s="177"/>
      <c r="F24" s="764" t="s">
        <v>223</v>
      </c>
      <c r="G24" s="1097">
        <v>10706.652999999998</v>
      </c>
      <c r="H24" s="1097">
        <v>10729.976999999999</v>
      </c>
      <c r="I24" s="766">
        <f>H24-G24</f>
        <v>23.324000000000524</v>
      </c>
      <c r="J24" s="1113">
        <f>((H24/G24)-1)*100</f>
        <v>0.21784585715070026</v>
      </c>
    </row>
    <row r="25" spans="1:10" ht="16.5" thickBot="1">
      <c r="A25" s="20"/>
      <c r="B25" s="764" t="s">
        <v>107</v>
      </c>
      <c r="C25" s="765">
        <v>24.839796704091555</v>
      </c>
      <c r="D25" s="982">
        <v>21.280582962941008</v>
      </c>
      <c r="E25" s="177"/>
      <c r="F25" s="767" t="s">
        <v>225</v>
      </c>
      <c r="G25" s="1100">
        <v>1286.701</v>
      </c>
      <c r="H25" s="1099">
        <v>1283.4150000000004</v>
      </c>
      <c r="I25" s="768">
        <f>H25-G25</f>
        <v>-3.2859999999996035</v>
      </c>
      <c r="J25" s="1109">
        <f>((H25/G25)-1)*100</f>
        <v>-0.2553817864445307</v>
      </c>
    </row>
    <row r="26" spans="1:10" ht="16.5" thickBot="1">
      <c r="A26" s="20"/>
      <c r="B26" s="767" t="s">
        <v>178</v>
      </c>
      <c r="C26" s="974">
        <v>9.387915224722358</v>
      </c>
      <c r="D26" s="983">
        <v>9.194433743420257</v>
      </c>
      <c r="E26" s="177"/>
      <c r="J26" s="1002"/>
    </row>
    <row r="27" spans="1:5" ht="15.75">
      <c r="A27" s="20"/>
      <c r="B27" s="770" t="s">
        <v>239</v>
      </c>
      <c r="C27" s="771"/>
      <c r="D27" s="771"/>
      <c r="E27" s="177"/>
    </row>
    <row r="28" spans="1:5" ht="15.75">
      <c r="A28" s="20"/>
      <c r="E28" s="177"/>
    </row>
    <row r="29" spans="1:5" ht="15">
      <c r="A29" s="20"/>
      <c r="C29" s="1333" t="s">
        <v>137</v>
      </c>
      <c r="D29" s="1333"/>
      <c r="E29" s="1333"/>
    </row>
    <row r="30" spans="1:5" ht="15.75">
      <c r="A30" s="20"/>
      <c r="E30" s="177"/>
    </row>
    <row r="31" spans="1:5" ht="15.75">
      <c r="A31" s="20"/>
      <c r="E31" s="177"/>
    </row>
    <row r="32" spans="1:5" ht="15.75">
      <c r="A32" s="20"/>
      <c r="E32" s="177"/>
    </row>
    <row r="33" spans="1:5" ht="15.75">
      <c r="A33" s="20"/>
      <c r="E33" s="177"/>
    </row>
    <row r="34" spans="1:5" ht="15.75">
      <c r="A34" s="20"/>
      <c r="C34" s="771"/>
      <c r="D34" s="771"/>
      <c r="E34" s="177"/>
    </row>
    <row r="35" spans="1:5" ht="15.75">
      <c r="A35" s="20"/>
      <c r="B35" s="770"/>
      <c r="C35" s="771"/>
      <c r="D35" s="771"/>
      <c r="E35" s="177"/>
    </row>
    <row r="36" spans="1:5" ht="15.75">
      <c r="A36" s="20"/>
      <c r="B36" s="770"/>
      <c r="C36" s="771"/>
      <c r="D36" s="771"/>
      <c r="E36" s="177"/>
    </row>
    <row r="37" spans="1:5" ht="15.75">
      <c r="A37" s="20"/>
      <c r="B37" s="770"/>
      <c r="C37" s="771"/>
      <c r="D37" s="771"/>
      <c r="E37" s="177"/>
    </row>
    <row r="38" spans="1:5" ht="15.75">
      <c r="A38" s="20"/>
      <c r="B38" s="770"/>
      <c r="C38" s="771"/>
      <c r="D38" s="771"/>
      <c r="E38" s="177"/>
    </row>
    <row r="39" spans="1:5" ht="15.75">
      <c r="A39" s="20"/>
      <c r="B39" s="770"/>
      <c r="C39" s="771"/>
      <c r="D39" s="771"/>
      <c r="E39" s="177"/>
    </row>
    <row r="40" spans="1:5" ht="15.75">
      <c r="A40" s="20"/>
      <c r="B40" s="770"/>
      <c r="C40" s="771"/>
      <c r="D40" s="771"/>
      <c r="E40" s="177"/>
    </row>
    <row r="41" spans="1:4" ht="15">
      <c r="A41" s="20"/>
      <c r="B41" s="775"/>
      <c r="C41" s="776"/>
      <c r="D41" s="776"/>
    </row>
    <row r="42" ht="12.75">
      <c r="E42" s="777"/>
    </row>
    <row r="43" ht="12.75">
      <c r="D43" s="778"/>
    </row>
  </sheetData>
  <sheetProtection/>
  <mergeCells count="3">
    <mergeCell ref="C29:E29"/>
    <mergeCell ref="I9:J9"/>
    <mergeCell ref="I20:J20"/>
  </mergeCells>
  <hyperlinks>
    <hyperlink ref="B1" location="'Indice '!A19" display="ÍNDICE "/>
    <hyperlink ref="C29" location="'Indicadores Mercado Laboral'!A9" display="ARRIBA "/>
    <hyperlink ref="C4" location="'Indicadores Mercado Laboral'!A13" display="Indicadores Nacionales"/>
    <hyperlink ref="C5" location="'Indicadores Mercado Laboral'!A24" display="Indicadores 13 principales Areas Metroplitanas"/>
    <hyperlink ref="C29:E29" location="'Indicadores Mercado Laboral'!A7" display="ARRIBA "/>
  </hyperlinks>
  <printOptions/>
  <pageMargins left="0.25" right="0.2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26"/>
  <sheetViews>
    <sheetView showGridLines="0" zoomScalePageLayoutView="0" workbookViewId="0" topLeftCell="A1">
      <pane ySplit="6" topLeftCell="A16" activePane="bottomLeft" state="frozen"/>
      <selection pane="topLeft" activeCell="D32" sqref="D32"/>
      <selection pane="bottomLeft" activeCell="C26" sqref="C26"/>
    </sheetView>
  </sheetViews>
  <sheetFormatPr defaultColWidth="11.421875" defaultRowHeight="12.75"/>
  <cols>
    <col min="1" max="1" width="3.140625" style="7" customWidth="1"/>
    <col min="2" max="2" width="17.8515625" style="7" customWidth="1"/>
    <col min="3" max="3" width="20.00390625" style="7" customWidth="1"/>
    <col min="4" max="4" width="21.140625" style="7" customWidth="1"/>
    <col min="5" max="5" width="23.421875" style="7" customWidth="1"/>
    <col min="6" max="7" width="14.28125" style="7" bestFit="1" customWidth="1"/>
    <col min="8" max="8" width="12.7109375" style="7" bestFit="1" customWidth="1"/>
    <col min="9" max="16384" width="11.421875" style="7" customWidth="1"/>
  </cols>
  <sheetData>
    <row r="1" spans="1:4" ht="18.75">
      <c r="A1" s="563"/>
      <c r="B1" s="41" t="s">
        <v>136</v>
      </c>
      <c r="D1" s="39"/>
    </row>
    <row r="2" spans="1:9" s="20" customFormat="1" ht="15.75">
      <c r="A2" s="740"/>
      <c r="B2" s="1338" t="s">
        <v>267</v>
      </c>
      <c r="C2" s="1338"/>
      <c r="D2" s="1338"/>
      <c r="E2" s="1338"/>
      <c r="F2" s="741"/>
      <c r="G2" s="741"/>
      <c r="H2" s="741"/>
      <c r="I2" s="741"/>
    </row>
    <row r="3" spans="1:9" s="20" customFormat="1" ht="15.75">
      <c r="A3" s="742"/>
      <c r="B3" s="1338" t="s">
        <v>266</v>
      </c>
      <c r="C3" s="1338"/>
      <c r="D3" s="1338"/>
      <c r="E3" s="1338"/>
      <c r="F3" s="742"/>
      <c r="G3" s="742"/>
      <c r="H3" s="742"/>
      <c r="I3" s="742"/>
    </row>
    <row r="4" spans="1:9" s="20" customFormat="1" ht="16.5" thickBot="1">
      <c r="A4" s="742"/>
      <c r="B4" s="742"/>
      <c r="C4" s="742"/>
      <c r="D4" s="742"/>
      <c r="E4" s="742"/>
      <c r="F4" s="742"/>
      <c r="G4" s="742"/>
      <c r="H4" s="742"/>
      <c r="I4" s="742"/>
    </row>
    <row r="5" spans="2:9" ht="14.25" customHeight="1">
      <c r="B5" s="743"/>
      <c r="C5" s="1339" t="s">
        <v>80</v>
      </c>
      <c r="D5" s="1339" t="s">
        <v>81</v>
      </c>
      <c r="E5" s="1339" t="s">
        <v>96</v>
      </c>
      <c r="F5" s="744"/>
      <c r="G5" s="744"/>
      <c r="H5" s="744"/>
      <c r="I5" s="168"/>
    </row>
    <row r="6" spans="2:9" ht="16.5" thickBot="1">
      <c r="B6" s="745"/>
      <c r="C6" s="1340"/>
      <c r="D6" s="1340"/>
      <c r="E6" s="1340"/>
      <c r="F6" s="744"/>
      <c r="G6" s="744"/>
      <c r="H6" s="744"/>
      <c r="I6" s="168"/>
    </row>
    <row r="7" spans="2:8" ht="18" customHeight="1">
      <c r="B7" s="746">
        <v>36861</v>
      </c>
      <c r="C7" s="747">
        <v>171103</v>
      </c>
      <c r="D7" s="748">
        <v>3340235</v>
      </c>
      <c r="E7" s="749"/>
      <c r="F7" s="648"/>
      <c r="G7" s="648"/>
      <c r="H7" s="648"/>
    </row>
    <row r="8" spans="2:8" ht="18" customHeight="1">
      <c r="B8" s="746">
        <v>37226</v>
      </c>
      <c r="C8" s="750">
        <v>170343</v>
      </c>
      <c r="D8" s="751">
        <v>3372506</v>
      </c>
      <c r="E8" s="752"/>
      <c r="F8" s="648"/>
      <c r="G8" s="648"/>
      <c r="H8" s="648"/>
    </row>
    <row r="9" spans="2:8" ht="18" customHeight="1">
      <c r="B9" s="746">
        <v>37591</v>
      </c>
      <c r="C9" s="750">
        <v>172760</v>
      </c>
      <c r="D9" s="751">
        <v>3422734</v>
      </c>
      <c r="E9" s="752">
        <v>9678021</v>
      </c>
      <c r="F9" s="648"/>
      <c r="G9" s="648"/>
      <c r="H9" s="648"/>
    </row>
    <row r="10" spans="2:8" ht="18" customHeight="1">
      <c r="B10" s="746">
        <v>37956</v>
      </c>
      <c r="C10" s="750">
        <v>183688.64980923507</v>
      </c>
      <c r="D10" s="751">
        <v>3573924</v>
      </c>
      <c r="E10" s="752">
        <v>9832124</v>
      </c>
      <c r="F10" s="648"/>
      <c r="G10" s="648"/>
      <c r="H10" s="648"/>
    </row>
    <row r="11" spans="2:8" ht="18" customHeight="1">
      <c r="B11" s="746">
        <v>38322</v>
      </c>
      <c r="C11" s="750">
        <v>194827.15676711372</v>
      </c>
      <c r="D11" s="751">
        <v>3982628</v>
      </c>
      <c r="E11" s="752">
        <v>10762810</v>
      </c>
      <c r="F11" s="648"/>
      <c r="G11" s="648"/>
      <c r="H11" s="648"/>
    </row>
    <row r="12" spans="2:5" ht="18" customHeight="1">
      <c r="B12" s="746">
        <v>38687</v>
      </c>
      <c r="C12" s="750">
        <v>214437</v>
      </c>
      <c r="D12" s="751">
        <v>4390160</v>
      </c>
      <c r="E12" s="752">
        <v>11559296</v>
      </c>
    </row>
    <row r="13" spans="2:5" ht="18" customHeight="1">
      <c r="B13" s="746">
        <v>39052</v>
      </c>
      <c r="C13" s="750">
        <v>229324</v>
      </c>
      <c r="D13" s="751">
        <v>4858857</v>
      </c>
      <c r="E13" s="752">
        <v>12483668</v>
      </c>
    </row>
    <row r="14" spans="2:5" ht="18" customHeight="1">
      <c r="B14" s="746">
        <v>39417</v>
      </c>
      <c r="C14" s="750">
        <v>277736</v>
      </c>
      <c r="D14" s="751">
        <v>5340618</v>
      </c>
      <c r="E14" s="752">
        <v>13380908</v>
      </c>
    </row>
    <row r="15" spans="2:5" ht="18" customHeight="1">
      <c r="B15" s="746">
        <v>39783</v>
      </c>
      <c r="C15" s="750">
        <v>325902</v>
      </c>
      <c r="D15" s="751">
        <v>5665950</v>
      </c>
      <c r="E15" s="752">
        <v>14065633</v>
      </c>
    </row>
    <row r="16" spans="2:5" ht="18" customHeight="1">
      <c r="B16" s="746">
        <v>40148</v>
      </c>
      <c r="C16" s="750">
        <v>331342</v>
      </c>
      <c r="D16" s="751">
        <v>5781793</v>
      </c>
      <c r="E16" s="752">
        <v>14583337</v>
      </c>
    </row>
    <row r="17" spans="2:5" ht="18" customHeight="1">
      <c r="B17" s="746">
        <v>40513</v>
      </c>
      <c r="C17" s="750">
        <v>338338</v>
      </c>
      <c r="D17" s="751">
        <v>6054970</v>
      </c>
      <c r="E17" s="752">
        <v>15133945</v>
      </c>
    </row>
    <row r="18" spans="2:5" ht="18" customHeight="1">
      <c r="B18" s="746">
        <v>40878</v>
      </c>
      <c r="C18" s="750">
        <v>351607</v>
      </c>
      <c r="D18" s="751">
        <v>6476811</v>
      </c>
      <c r="E18" s="752">
        <v>15645441</v>
      </c>
    </row>
    <row r="19" spans="2:5" ht="15.75">
      <c r="B19" s="746">
        <v>41244</v>
      </c>
      <c r="C19" s="750">
        <v>373126</v>
      </c>
      <c r="D19" s="751">
        <v>6799588</v>
      </c>
      <c r="E19" s="752">
        <v>16249793</v>
      </c>
    </row>
    <row r="20" spans="2:5" ht="15.75">
      <c r="B20" s="753">
        <v>41609</v>
      </c>
      <c r="C20" s="750">
        <v>439243</v>
      </c>
      <c r="D20" s="751">
        <v>7266265</v>
      </c>
      <c r="E20" s="752">
        <v>17146125</v>
      </c>
    </row>
    <row r="21" spans="2:5" ht="15.75">
      <c r="B21" s="754">
        <v>41974</v>
      </c>
      <c r="C21" s="750">
        <v>509019</v>
      </c>
      <c r="D21" s="751">
        <v>8134521</v>
      </c>
      <c r="E21" s="752">
        <v>18653159</v>
      </c>
    </row>
    <row r="22" spans="2:5" ht="15.75">
      <c r="B22" s="746">
        <v>42339</v>
      </c>
      <c r="C22" s="750">
        <v>551602</v>
      </c>
      <c r="D22" s="751">
        <v>8840651</v>
      </c>
      <c r="E22" s="752">
        <v>19916314</v>
      </c>
    </row>
    <row r="23" spans="2:5" ht="15.75">
      <c r="B23" s="746">
        <v>42705</v>
      </c>
      <c r="C23" s="750">
        <v>587306</v>
      </c>
      <c r="D23" s="751">
        <v>9102921</v>
      </c>
      <c r="E23" s="752">
        <v>20460024</v>
      </c>
    </row>
    <row r="24" spans="2:5" ht="16.5" thickBot="1">
      <c r="B24" s="1115">
        <v>43070</v>
      </c>
      <c r="C24" s="1116">
        <v>627595</v>
      </c>
      <c r="D24" s="1117">
        <v>9554529</v>
      </c>
      <c r="E24" s="1118">
        <v>21020356</v>
      </c>
    </row>
    <row r="25" spans="2:5" ht="12.75">
      <c r="B25" s="492"/>
      <c r="C25" s="492"/>
      <c r="D25" s="492"/>
      <c r="E25" s="492"/>
    </row>
    <row r="26" spans="2:5" ht="12.75">
      <c r="B26" s="492"/>
      <c r="C26" s="492"/>
      <c r="D26" s="492"/>
      <c r="E26" s="492"/>
    </row>
  </sheetData>
  <sheetProtection/>
  <mergeCells count="5">
    <mergeCell ref="B2:E2"/>
    <mergeCell ref="D5:D6"/>
    <mergeCell ref="E5:E6"/>
    <mergeCell ref="C5:C6"/>
    <mergeCell ref="B3:E3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M79"/>
  <sheetViews>
    <sheetView zoomScalePageLayoutView="0" workbookViewId="0" topLeftCell="A1">
      <pane ySplit="2" topLeftCell="A3" activePane="bottomLeft" state="frozen"/>
      <selection pane="topLeft" activeCell="D32" sqref="D32"/>
      <selection pane="bottomLeft" activeCell="D12" sqref="D12"/>
    </sheetView>
  </sheetViews>
  <sheetFormatPr defaultColWidth="11.421875" defaultRowHeight="12.75"/>
  <cols>
    <col min="1" max="1" width="2.57421875" style="7" customWidth="1"/>
    <col min="2" max="2" width="23.28125" style="7" customWidth="1"/>
    <col min="3" max="3" width="15.140625" style="7" customWidth="1"/>
    <col min="4" max="4" width="15.7109375" style="7" customWidth="1"/>
    <col min="5" max="5" width="12.57421875" style="7" customWidth="1"/>
    <col min="6" max="6" width="8.140625" style="7" customWidth="1"/>
    <col min="7" max="7" width="22.140625" style="7" customWidth="1"/>
    <col min="8" max="8" width="16.57421875" style="7" customWidth="1"/>
    <col min="9" max="9" width="18.57421875" style="7" customWidth="1"/>
    <col min="10" max="11" width="13.57421875" style="7" customWidth="1"/>
    <col min="12" max="16384" width="11.421875" style="7" customWidth="1"/>
  </cols>
  <sheetData>
    <row r="1" ht="12.75">
      <c r="B1" s="97" t="s">
        <v>583</v>
      </c>
    </row>
    <row r="2" spans="2:11" ht="15.75">
      <c r="B2" s="1354" t="s">
        <v>585</v>
      </c>
      <c r="C2" s="1355"/>
      <c r="D2" s="1355"/>
      <c r="E2" s="1355"/>
      <c r="F2" s="1355"/>
      <c r="G2" s="1355"/>
      <c r="H2" s="1355"/>
      <c r="I2" s="1355"/>
      <c r="J2" s="1355"/>
      <c r="K2" s="1355"/>
    </row>
    <row r="3" spans="2:11" ht="15.75">
      <c r="B3" s="704"/>
      <c r="C3" s="705"/>
      <c r="D3" s="705"/>
      <c r="E3" s="705"/>
      <c r="F3" s="705"/>
      <c r="G3" s="705"/>
      <c r="H3" s="705"/>
      <c r="I3" s="705"/>
      <c r="J3" s="705"/>
      <c r="K3" s="705"/>
    </row>
    <row r="4" spans="2:11" ht="15.75">
      <c r="B4" s="1341" t="s">
        <v>534</v>
      </c>
      <c r="C4" s="1342"/>
      <c r="D4" s="1342"/>
      <c r="E4" s="1342"/>
      <c r="F4" s="706"/>
      <c r="G4" s="1341" t="s">
        <v>240</v>
      </c>
      <c r="H4" s="1341"/>
      <c r="I4" s="1342"/>
      <c r="J4" s="1342"/>
      <c r="K4" s="1342"/>
    </row>
    <row r="5" spans="2:11" ht="15.75" thickBot="1">
      <c r="B5" s="1343" t="s">
        <v>336</v>
      </c>
      <c r="C5" s="1343"/>
      <c r="D5" s="1343"/>
      <c r="E5" s="1343"/>
      <c r="F5" s="707"/>
      <c r="G5" s="1343" t="s">
        <v>336</v>
      </c>
      <c r="H5" s="1343"/>
      <c r="I5" s="1343"/>
      <c r="J5" s="1343"/>
      <c r="K5" s="708"/>
    </row>
    <row r="6" spans="2:11" ht="15">
      <c r="B6" s="1344">
        <v>2018</v>
      </c>
      <c r="C6" s="1344" t="s">
        <v>7</v>
      </c>
      <c r="D6" s="1344" t="s">
        <v>179</v>
      </c>
      <c r="E6" s="1344" t="s">
        <v>180</v>
      </c>
      <c r="F6" s="49"/>
      <c r="G6" s="1352">
        <v>2018</v>
      </c>
      <c r="H6" s="1350" t="s">
        <v>7</v>
      </c>
      <c r="I6" s="1346" t="s">
        <v>331</v>
      </c>
      <c r="J6" s="1348" t="s">
        <v>180</v>
      </c>
      <c r="K6" s="1349"/>
    </row>
    <row r="7" spans="2:11" ht="15.75" thickBot="1">
      <c r="B7" s="1345"/>
      <c r="C7" s="1345"/>
      <c r="D7" s="1345"/>
      <c r="E7" s="1345"/>
      <c r="F7" s="49"/>
      <c r="G7" s="1353"/>
      <c r="H7" s="1351"/>
      <c r="I7" s="1347"/>
      <c r="J7" s="709" t="s">
        <v>184</v>
      </c>
      <c r="K7" s="710" t="s">
        <v>185</v>
      </c>
    </row>
    <row r="8" spans="2:11" ht="15">
      <c r="B8" s="473" t="s">
        <v>18</v>
      </c>
      <c r="C8" s="711">
        <v>-1.766927226197268</v>
      </c>
      <c r="D8" s="712">
        <v>-0.7634257211214024</v>
      </c>
      <c r="E8" s="713">
        <v>-3.2185031792745566</v>
      </c>
      <c r="F8" s="49"/>
      <c r="G8" s="473" t="s">
        <v>18</v>
      </c>
      <c r="H8" s="1290">
        <v>-0.02517415966624137</v>
      </c>
      <c r="I8" s="713">
        <v>0.9696204397833919</v>
      </c>
      <c r="J8" s="714">
        <v>-3.3435616889234354</v>
      </c>
      <c r="K8" s="713">
        <v>-1.5868348287819578</v>
      </c>
    </row>
    <row r="9" spans="2:11" ht="15">
      <c r="B9" s="715" t="s">
        <v>181</v>
      </c>
      <c r="C9" s="716">
        <v>-1.8467012811503203</v>
      </c>
      <c r="D9" s="717">
        <v>-1.0286773086720213</v>
      </c>
      <c r="E9" s="718">
        <v>-3.0064830468294224</v>
      </c>
      <c r="F9" s="49"/>
      <c r="G9" s="715" t="s">
        <v>181</v>
      </c>
      <c r="H9" s="1291">
        <v>0.00040193098773677605</v>
      </c>
      <c r="I9" s="719">
        <v>0.8264275169832747</v>
      </c>
      <c r="J9" s="720">
        <v>-3.111776341333383</v>
      </c>
      <c r="K9" s="721">
        <v>-0.8680432904967006</v>
      </c>
    </row>
    <row r="10" spans="2:11" ht="15">
      <c r="B10" s="715" t="s">
        <v>182</v>
      </c>
      <c r="C10" s="716">
        <v>-1.9685111880237582</v>
      </c>
      <c r="D10" s="722">
        <v>-1.3231039774742381</v>
      </c>
      <c r="E10" s="721">
        <v>-2.877133131945786</v>
      </c>
      <c r="F10" s="49"/>
      <c r="G10" s="715" t="s">
        <v>182</v>
      </c>
      <c r="H10" s="1292">
        <v>-0.03126656553331664</v>
      </c>
      <c r="I10" s="719">
        <v>0.6467956808073438</v>
      </c>
      <c r="J10" s="720">
        <v>-2.929366174792336</v>
      </c>
      <c r="K10" s="721">
        <v>-0.4958504601794811</v>
      </c>
    </row>
    <row r="11" spans="2:11" ht="15">
      <c r="B11" s="715" t="s">
        <v>183</v>
      </c>
      <c r="C11" s="716">
        <v>-1.8907449688916667</v>
      </c>
      <c r="D11" s="722">
        <v>-1.3251345842881568</v>
      </c>
      <c r="E11" s="721">
        <v>-2.6854042134960454</v>
      </c>
      <c r="F11" s="49"/>
      <c r="G11" s="715" t="s">
        <v>183</v>
      </c>
      <c r="H11" s="723">
        <v>-0.04201232325545812</v>
      </c>
      <c r="I11" s="719">
        <v>0.6491216421132595</v>
      </c>
      <c r="J11" s="720">
        <v>-2.857415746804959</v>
      </c>
      <c r="K11" s="721">
        <v>-0.3015158360343939</v>
      </c>
    </row>
    <row r="12" spans="2:11" ht="15">
      <c r="B12" s="715" t="s">
        <v>139</v>
      </c>
      <c r="C12" s="716"/>
      <c r="D12" s="717"/>
      <c r="E12" s="718"/>
      <c r="F12" s="49"/>
      <c r="G12" s="715" t="s">
        <v>139</v>
      </c>
      <c r="H12" s="723"/>
      <c r="I12" s="719"/>
      <c r="J12" s="720"/>
      <c r="K12" s="721"/>
    </row>
    <row r="13" spans="2:11" ht="15">
      <c r="B13" s="724" t="s">
        <v>175</v>
      </c>
      <c r="C13" s="716"/>
      <c r="D13" s="717"/>
      <c r="E13" s="718"/>
      <c r="F13" s="49"/>
      <c r="G13" s="724" t="s">
        <v>175</v>
      </c>
      <c r="H13" s="725"/>
      <c r="I13" s="719"/>
      <c r="J13" s="720"/>
      <c r="K13" s="721"/>
    </row>
    <row r="14" spans="2:11" ht="15">
      <c r="B14" s="726" t="s">
        <v>212</v>
      </c>
      <c r="C14" s="716"/>
      <c r="D14" s="717"/>
      <c r="E14" s="718"/>
      <c r="F14" s="49"/>
      <c r="G14" s="726" t="s">
        <v>212</v>
      </c>
      <c r="H14" s="725"/>
      <c r="I14" s="719"/>
      <c r="J14" s="720"/>
      <c r="K14" s="721"/>
    </row>
    <row r="15" spans="2:11" ht="15">
      <c r="B15" s="726" t="s">
        <v>213</v>
      </c>
      <c r="C15" s="716"/>
      <c r="D15" s="717"/>
      <c r="E15" s="718"/>
      <c r="F15" s="49"/>
      <c r="G15" s="726" t="s">
        <v>213</v>
      </c>
      <c r="H15" s="725"/>
      <c r="I15" s="719"/>
      <c r="J15" s="720"/>
      <c r="K15" s="721"/>
    </row>
    <row r="16" spans="2:11" ht="15">
      <c r="B16" s="726" t="s">
        <v>214</v>
      </c>
      <c r="C16" s="716"/>
      <c r="D16" s="717"/>
      <c r="E16" s="718"/>
      <c r="F16" s="49"/>
      <c r="G16" s="726" t="s">
        <v>214</v>
      </c>
      <c r="H16" s="725"/>
      <c r="I16" s="719"/>
      <c r="J16" s="720"/>
      <c r="K16" s="721"/>
    </row>
    <row r="17" spans="2:11" ht="15">
      <c r="B17" s="726" t="s">
        <v>215</v>
      </c>
      <c r="C17" s="716"/>
      <c r="D17" s="717"/>
      <c r="E17" s="718"/>
      <c r="F17" s="49"/>
      <c r="G17" s="726" t="s">
        <v>215</v>
      </c>
      <c r="H17" s="725"/>
      <c r="I17" s="719"/>
      <c r="J17" s="720"/>
      <c r="K17" s="721"/>
    </row>
    <row r="18" spans="2:11" ht="15">
      <c r="B18" s="726" t="s">
        <v>217</v>
      </c>
      <c r="C18" s="716"/>
      <c r="D18" s="717"/>
      <c r="E18" s="718"/>
      <c r="F18" s="49"/>
      <c r="G18" s="726" t="s">
        <v>217</v>
      </c>
      <c r="H18" s="725"/>
      <c r="I18" s="719"/>
      <c r="J18" s="720"/>
      <c r="K18" s="721"/>
    </row>
    <row r="19" spans="2:11" ht="15.75" thickBot="1">
      <c r="B19" s="487" t="s">
        <v>221</v>
      </c>
      <c r="C19" s="727"/>
      <c r="D19" s="728"/>
      <c r="E19" s="729"/>
      <c r="G19" s="487" t="s">
        <v>221</v>
      </c>
      <c r="H19" s="730"/>
      <c r="I19" s="731"/>
      <c r="J19" s="732"/>
      <c r="K19" s="733"/>
    </row>
    <row r="20" spans="2:11" ht="15.75">
      <c r="B20" s="704"/>
      <c r="C20" s="705"/>
      <c r="D20" s="705"/>
      <c r="E20" s="705"/>
      <c r="F20" s="705"/>
      <c r="G20" s="705"/>
      <c r="H20" s="705"/>
      <c r="I20" s="705"/>
      <c r="J20" s="705"/>
      <c r="K20" s="705"/>
    </row>
    <row r="21" spans="2:11" ht="15.75">
      <c r="B21" s="704"/>
      <c r="C21" s="705"/>
      <c r="D21" s="705"/>
      <c r="E21" s="705"/>
      <c r="F21" s="705"/>
      <c r="G21" s="705"/>
      <c r="H21" s="705"/>
      <c r="I21" s="705"/>
      <c r="J21" s="705"/>
      <c r="K21" s="705"/>
    </row>
    <row r="22" spans="2:11" ht="15.75">
      <c r="B22" s="704"/>
      <c r="C22" s="705"/>
      <c r="D22" s="705"/>
      <c r="E22" s="705"/>
      <c r="F22" s="705"/>
      <c r="G22" s="705"/>
      <c r="H22" s="705"/>
      <c r="I22" s="705"/>
      <c r="J22" s="705"/>
      <c r="K22" s="705"/>
    </row>
    <row r="23" spans="2:11" ht="15.75">
      <c r="B23" s="1341" t="s">
        <v>534</v>
      </c>
      <c r="C23" s="1342"/>
      <c r="D23" s="1342"/>
      <c r="E23" s="1342"/>
      <c r="F23" s="706"/>
      <c r="G23" s="1341" t="s">
        <v>240</v>
      </c>
      <c r="H23" s="1341"/>
      <c r="I23" s="1342"/>
      <c r="J23" s="1342"/>
      <c r="K23" s="1342"/>
    </row>
    <row r="24" spans="2:11" ht="15.75" thickBot="1">
      <c r="B24" s="1343" t="s">
        <v>336</v>
      </c>
      <c r="C24" s="1343"/>
      <c r="D24" s="1343"/>
      <c r="E24" s="1343"/>
      <c r="F24" s="707"/>
      <c r="G24" s="1343" t="s">
        <v>336</v>
      </c>
      <c r="H24" s="1343"/>
      <c r="I24" s="1343"/>
      <c r="J24" s="1343"/>
      <c r="K24" s="708"/>
    </row>
    <row r="25" spans="2:11" ht="15" customHeight="1">
      <c r="B25" s="1344">
        <v>2017</v>
      </c>
      <c r="C25" s="1344" t="s">
        <v>7</v>
      </c>
      <c r="D25" s="1344" t="s">
        <v>179</v>
      </c>
      <c r="E25" s="1344" t="s">
        <v>180</v>
      </c>
      <c r="F25" s="49"/>
      <c r="G25" s="1352">
        <v>2017</v>
      </c>
      <c r="H25" s="1350" t="s">
        <v>7</v>
      </c>
      <c r="I25" s="1346" t="s">
        <v>331</v>
      </c>
      <c r="J25" s="1348" t="s">
        <v>180</v>
      </c>
      <c r="K25" s="1349"/>
    </row>
    <row r="26" spans="2:11" ht="15.75" thickBot="1">
      <c r="B26" s="1345"/>
      <c r="C26" s="1345"/>
      <c r="D26" s="1345"/>
      <c r="E26" s="1345"/>
      <c r="F26" s="49"/>
      <c r="G26" s="1353"/>
      <c r="H26" s="1351"/>
      <c r="I26" s="1347"/>
      <c r="J26" s="709" t="s">
        <v>184</v>
      </c>
      <c r="K26" s="710" t="s">
        <v>185</v>
      </c>
    </row>
    <row r="27" spans="2:11" ht="15">
      <c r="B27" s="473" t="s">
        <v>18</v>
      </c>
      <c r="C27" s="711">
        <v>0.07392430026240682</v>
      </c>
      <c r="D27" s="712">
        <v>2.152867144688475</v>
      </c>
      <c r="E27" s="713">
        <v>-2.789947877504728</v>
      </c>
      <c r="F27" s="49"/>
      <c r="G27" s="473" t="s">
        <v>18</v>
      </c>
      <c r="H27" s="1119">
        <v>3.111973748292507</v>
      </c>
      <c r="I27" s="713">
        <v>5.478741022126443</v>
      </c>
      <c r="J27" s="714">
        <v>-0.4692574160916507</v>
      </c>
      <c r="K27" s="713">
        <v>-4.359982726313372</v>
      </c>
    </row>
    <row r="28" spans="2:11" ht="15">
      <c r="B28" s="715" t="s">
        <v>181</v>
      </c>
      <c r="C28" s="716">
        <v>-0.1879207435394603</v>
      </c>
      <c r="D28" s="717">
        <v>2.1110245345609346</v>
      </c>
      <c r="E28" s="718">
        <v>-3.2774988708715425</v>
      </c>
      <c r="F28" s="49"/>
      <c r="G28" s="715" t="s">
        <v>181</v>
      </c>
      <c r="H28" s="1120">
        <v>2.7835933691467973</v>
      </c>
      <c r="I28" s="719">
        <v>5.5961734699315535</v>
      </c>
      <c r="J28" s="720">
        <v>-1.0062703404279172</v>
      </c>
      <c r="K28" s="721">
        <v>-5.623700149169563</v>
      </c>
    </row>
    <row r="29" spans="2:11" ht="15">
      <c r="B29" s="715" t="s">
        <v>182</v>
      </c>
      <c r="C29" s="716">
        <v>-0.1921989548462233</v>
      </c>
      <c r="D29" s="722">
        <v>2.2155741597830625</v>
      </c>
      <c r="E29" s="721">
        <v>-3.397548553152796</v>
      </c>
      <c r="F29" s="49"/>
      <c r="G29" s="715" t="s">
        <v>182</v>
      </c>
      <c r="H29" s="723">
        <v>3.3576150352052414</v>
      </c>
      <c r="I29" s="719">
        <v>5.731292664748788</v>
      </c>
      <c r="J29" s="720">
        <v>-1.153277140137654</v>
      </c>
      <c r="K29" s="721">
        <v>-4.986190693185599</v>
      </c>
    </row>
    <row r="30" spans="2:11" ht="15">
      <c r="B30" s="715" t="s">
        <v>183</v>
      </c>
      <c r="C30" s="716">
        <v>-0.4300923221195796</v>
      </c>
      <c r="D30" s="722">
        <v>2.1423389606154197</v>
      </c>
      <c r="E30" s="721">
        <v>-3.834406229206644</v>
      </c>
      <c r="F30" s="49"/>
      <c r="G30" s="715" t="s">
        <v>183</v>
      </c>
      <c r="H30" s="723">
        <v>2.7703833261440325</v>
      </c>
      <c r="I30" s="719">
        <v>5.544007004496554</v>
      </c>
      <c r="J30" s="720">
        <v>-1.1094415878285968</v>
      </c>
      <c r="K30" s="721">
        <v>-4.780024748128298</v>
      </c>
    </row>
    <row r="31" spans="2:11" ht="15">
      <c r="B31" s="715" t="s">
        <v>139</v>
      </c>
      <c r="C31" s="716">
        <v>-0.5035098295453122</v>
      </c>
      <c r="D31" s="717">
        <v>2.1688739048776773</v>
      </c>
      <c r="E31" s="718">
        <v>-4.028344465944311</v>
      </c>
      <c r="F31" s="49"/>
      <c r="G31" s="715" t="s">
        <v>139</v>
      </c>
      <c r="H31" s="723">
        <v>2.5546141639395614</v>
      </c>
      <c r="I31" s="719">
        <v>5.401476523544435</v>
      </c>
      <c r="J31" s="720">
        <v>-1.0652735406222469</v>
      </c>
      <c r="K31" s="721">
        <v>-4.943097308664013</v>
      </c>
    </row>
    <row r="32" spans="2:11" ht="15">
      <c r="B32" s="724" t="s">
        <v>175</v>
      </c>
      <c r="C32" s="716">
        <v>-0.593575823135728</v>
      </c>
      <c r="D32" s="717">
        <v>2.0949999617998705</v>
      </c>
      <c r="E32" s="718">
        <v>-4.133589483145961</v>
      </c>
      <c r="F32" s="49"/>
      <c r="G32" s="724" t="s">
        <v>175</v>
      </c>
      <c r="H32" s="725">
        <v>2.5498642727987075</v>
      </c>
      <c r="I32" s="719">
        <v>5.291406452414149</v>
      </c>
      <c r="J32" s="720">
        <v>-0.8835168184350262</v>
      </c>
      <c r="K32" s="721">
        <v>-5.323894544942364</v>
      </c>
    </row>
    <row r="33" spans="2:11" ht="15">
      <c r="B33" s="726" t="s">
        <v>212</v>
      </c>
      <c r="C33" s="716">
        <v>-0.669303617243544</v>
      </c>
      <c r="D33" s="717">
        <v>2.012866558454185</v>
      </c>
      <c r="E33" s="718">
        <v>-4.199504564809597</v>
      </c>
      <c r="F33" s="49"/>
      <c r="G33" s="726" t="s">
        <v>212</v>
      </c>
      <c r="H33" s="725">
        <v>2.328058127743504</v>
      </c>
      <c r="I33" s="719">
        <v>5.189165477946989</v>
      </c>
      <c r="J33" s="720">
        <v>-0.8284636956012115</v>
      </c>
      <c r="K33" s="721">
        <v>-5.584603956460443</v>
      </c>
    </row>
    <row r="34" spans="2:11" ht="15">
      <c r="B34" s="726" t="s">
        <v>213</v>
      </c>
      <c r="C34" s="716">
        <v>-0.7380085878777476</v>
      </c>
      <c r="D34" s="717">
        <v>1.8769675085830384</v>
      </c>
      <c r="E34" s="718">
        <v>-4.1809600103609235</v>
      </c>
      <c r="F34" s="49"/>
      <c r="G34" s="726" t="s">
        <v>213</v>
      </c>
      <c r="H34" s="725">
        <v>1.7921895917018205</v>
      </c>
      <c r="I34" s="719">
        <v>5.01967219853936</v>
      </c>
      <c r="J34" s="720">
        <v>-0.8991738179692232</v>
      </c>
      <c r="K34" s="721">
        <v>-5.589527811372241</v>
      </c>
    </row>
    <row r="35" spans="2:11" ht="15">
      <c r="B35" s="726" t="s">
        <v>214</v>
      </c>
      <c r="C35" s="716">
        <v>-0.8085612381881213</v>
      </c>
      <c r="D35" s="717">
        <v>1.7004783061358664</v>
      </c>
      <c r="E35" s="718">
        <v>-4.112682952789948</v>
      </c>
      <c r="F35" s="49"/>
      <c r="G35" s="726" t="s">
        <v>214</v>
      </c>
      <c r="H35" s="725">
        <v>1.218251205279608</v>
      </c>
      <c r="I35" s="719">
        <v>4.825626674824535</v>
      </c>
      <c r="J35" s="720">
        <v>-1.1678301381765177</v>
      </c>
      <c r="K35" s="721">
        <v>-5.325593047522814</v>
      </c>
    </row>
    <row r="36" spans="2:11" ht="15">
      <c r="B36" s="726" t="s">
        <v>215</v>
      </c>
      <c r="C36" s="716">
        <v>-0.886957200980143</v>
      </c>
      <c r="D36" s="717">
        <v>1.5495271917440823</v>
      </c>
      <c r="E36" s="718">
        <v>-4.094945071028688</v>
      </c>
      <c r="F36" s="49"/>
      <c r="G36" s="726" t="s">
        <v>215</v>
      </c>
      <c r="H36" s="725">
        <v>0.2000777549602928</v>
      </c>
      <c r="I36" s="719">
        <v>4.526598861948372</v>
      </c>
      <c r="J36" s="720">
        <v>-1.331429490799474</v>
      </c>
      <c r="K36" s="721">
        <v>-5.310424377470568</v>
      </c>
    </row>
    <row r="37" spans="2:11" ht="15">
      <c r="B37" s="726" t="s">
        <v>217</v>
      </c>
      <c r="C37" s="716">
        <v>-0.9522755313315034</v>
      </c>
      <c r="D37" s="717">
        <v>1.3875601292851591</v>
      </c>
      <c r="E37" s="718">
        <v>-4.033310879237872</v>
      </c>
      <c r="F37" s="49"/>
      <c r="G37" s="726" t="s">
        <v>217</v>
      </c>
      <c r="H37" s="725">
        <v>0.07923195876238243</v>
      </c>
      <c r="I37" s="719">
        <v>4.22032520989073</v>
      </c>
      <c r="J37" s="720">
        <v>-1.4261519819260382</v>
      </c>
      <c r="K37" s="721">
        <v>-5.066610985487674</v>
      </c>
    </row>
    <row r="38" spans="2:11" ht="15.75" thickBot="1">
      <c r="B38" s="487" t="s">
        <v>221</v>
      </c>
      <c r="C38" s="727">
        <v>-1.7656809050263789</v>
      </c>
      <c r="D38" s="728">
        <v>1.237841441545151</v>
      </c>
      <c r="E38" s="729">
        <v>-3.979676655207909</v>
      </c>
      <c r="G38" s="487" t="s">
        <v>221</v>
      </c>
      <c r="H38" s="730">
        <v>0.1968517272671333</v>
      </c>
      <c r="I38" s="731">
        <v>4.030161936009735</v>
      </c>
      <c r="J38" s="732">
        <v>-1.594697003775436</v>
      </c>
      <c r="K38" s="733">
        <v>-4.872761615184318</v>
      </c>
    </row>
    <row r="39" spans="2:11" ht="15.75">
      <c r="B39" s="704"/>
      <c r="C39" s="705"/>
      <c r="D39" s="705"/>
      <c r="E39" s="705"/>
      <c r="F39" s="705"/>
      <c r="G39" s="705"/>
      <c r="H39" s="705"/>
      <c r="I39" s="705"/>
      <c r="J39" s="705"/>
      <c r="K39" s="705"/>
    </row>
    <row r="40" spans="2:11" ht="15.75">
      <c r="B40" s="704"/>
      <c r="C40" s="705"/>
      <c r="D40" s="705"/>
      <c r="E40" s="705"/>
      <c r="F40" s="705"/>
      <c r="G40" s="705"/>
      <c r="H40" s="705"/>
      <c r="I40" s="705"/>
      <c r="J40" s="705"/>
      <c r="K40" s="705"/>
    </row>
    <row r="41" spans="2:11" ht="15.75">
      <c r="B41" s="704"/>
      <c r="C41" s="705"/>
      <c r="D41" s="705"/>
      <c r="E41" s="705"/>
      <c r="F41" s="705"/>
      <c r="G41" s="705"/>
      <c r="H41" s="705"/>
      <c r="I41" s="705"/>
      <c r="J41" s="705"/>
      <c r="K41" s="705"/>
    </row>
    <row r="42" spans="2:11" ht="15.75">
      <c r="B42" s="1341" t="s">
        <v>534</v>
      </c>
      <c r="C42" s="1342"/>
      <c r="D42" s="1342"/>
      <c r="E42" s="1342"/>
      <c r="F42" s="706"/>
      <c r="G42" s="1341" t="s">
        <v>240</v>
      </c>
      <c r="H42" s="1341"/>
      <c r="I42" s="1342"/>
      <c r="J42" s="1342"/>
      <c r="K42" s="1342"/>
    </row>
    <row r="43" spans="2:11" ht="15.75" thickBot="1">
      <c r="B43" s="1343" t="s">
        <v>336</v>
      </c>
      <c r="C43" s="1343"/>
      <c r="D43" s="1343"/>
      <c r="E43" s="1343"/>
      <c r="F43" s="707"/>
      <c r="G43" s="1343" t="s">
        <v>336</v>
      </c>
      <c r="H43" s="1343"/>
      <c r="I43" s="1343"/>
      <c r="J43" s="1343"/>
      <c r="K43" s="708"/>
    </row>
    <row r="44" spans="2:11" ht="15">
      <c r="B44" s="1344">
        <v>2016</v>
      </c>
      <c r="C44" s="1344" t="s">
        <v>7</v>
      </c>
      <c r="D44" s="1344" t="s">
        <v>179</v>
      </c>
      <c r="E44" s="1344" t="s">
        <v>180</v>
      </c>
      <c r="F44" s="49"/>
      <c r="G44" s="1344">
        <v>2016</v>
      </c>
      <c r="H44" s="1350" t="s">
        <v>7</v>
      </c>
      <c r="I44" s="1346" t="s">
        <v>331</v>
      </c>
      <c r="J44" s="1348" t="s">
        <v>180</v>
      </c>
      <c r="K44" s="1349"/>
    </row>
    <row r="45" spans="2:11" ht="15.75" thickBot="1">
      <c r="B45" s="1345"/>
      <c r="C45" s="1345"/>
      <c r="D45" s="1345"/>
      <c r="E45" s="1345"/>
      <c r="F45" s="49"/>
      <c r="G45" s="1345"/>
      <c r="H45" s="1351"/>
      <c r="I45" s="1347"/>
      <c r="J45" s="709" t="s">
        <v>184</v>
      </c>
      <c r="K45" s="710" t="s">
        <v>185</v>
      </c>
    </row>
    <row r="46" spans="2:11" ht="15">
      <c r="B46" s="473" t="s">
        <v>18</v>
      </c>
      <c r="C46" s="711">
        <v>1.9369948372152557</v>
      </c>
      <c r="D46" s="712">
        <v>1.479934482498546</v>
      </c>
      <c r="E46" s="713">
        <v>2.573153199093592</v>
      </c>
      <c r="F46" s="49"/>
      <c r="G46" s="473" t="s">
        <v>18</v>
      </c>
      <c r="H46" s="713">
        <v>2.801395404994067</v>
      </c>
      <c r="I46" s="711">
        <v>3.274037220116899</v>
      </c>
      <c r="J46" s="714">
        <v>3.5485579543142354</v>
      </c>
      <c r="K46" s="713">
        <v>-1.791141164877541</v>
      </c>
    </row>
    <row r="47" spans="2:11" ht="15">
      <c r="B47" s="715" t="s">
        <v>181</v>
      </c>
      <c r="C47" s="716">
        <v>1.8691716427400085</v>
      </c>
      <c r="D47" s="717">
        <v>1.2994778331752999</v>
      </c>
      <c r="E47" s="718">
        <v>2.644690859201204</v>
      </c>
      <c r="F47" s="49"/>
      <c r="G47" s="715" t="s">
        <v>181</v>
      </c>
      <c r="H47" s="723">
        <v>3.162472627765389</v>
      </c>
      <c r="I47" s="719">
        <v>3.1503565784848586</v>
      </c>
      <c r="J47" s="720">
        <v>4.816273540260685</v>
      </c>
      <c r="K47" s="721">
        <v>-0.36124201295225644</v>
      </c>
    </row>
    <row r="48" spans="2:11" ht="15">
      <c r="B48" s="715" t="s">
        <v>182</v>
      </c>
      <c r="C48" s="716">
        <v>1.5948295551682978</v>
      </c>
      <c r="D48" s="722">
        <v>1.0223633706251567</v>
      </c>
      <c r="E48" s="721">
        <v>2.3668198497538206</v>
      </c>
      <c r="F48" s="49"/>
      <c r="G48" s="715" t="s">
        <v>182</v>
      </c>
      <c r="H48" s="723">
        <v>2.82067566758335</v>
      </c>
      <c r="I48" s="719">
        <v>2.9827216192933603</v>
      </c>
      <c r="J48" s="720">
        <v>4.967112092829606</v>
      </c>
      <c r="K48" s="721">
        <v>-2.884677041878614</v>
      </c>
    </row>
    <row r="49" spans="2:11" ht="15">
      <c r="B49" s="715" t="s">
        <v>183</v>
      </c>
      <c r="C49" s="716">
        <v>1.4502017549536061</v>
      </c>
      <c r="D49" s="722">
        <v>0.9615155010334719</v>
      </c>
      <c r="E49" s="721">
        <v>2.1040267362284926</v>
      </c>
      <c r="F49" s="49"/>
      <c r="G49" s="715" t="s">
        <v>183</v>
      </c>
      <c r="H49" s="723">
        <v>2.945170823405796</v>
      </c>
      <c r="I49" s="719">
        <v>3.06454351087444</v>
      </c>
      <c r="J49" s="720">
        <v>5.486090625744655</v>
      </c>
      <c r="K49" s="721">
        <v>-3.405782246883593</v>
      </c>
    </row>
    <row r="50" spans="2:11" ht="15">
      <c r="B50" s="715" t="s">
        <v>139</v>
      </c>
      <c r="C50" s="716">
        <v>1.289676006346352</v>
      </c>
      <c r="D50" s="717">
        <v>0.8703201741644628</v>
      </c>
      <c r="E50" s="718">
        <v>1.8479742712835145</v>
      </c>
      <c r="F50" s="49"/>
      <c r="G50" s="715" t="s">
        <v>139</v>
      </c>
      <c r="H50" s="723">
        <v>3.0021798791386667</v>
      </c>
      <c r="I50" s="719">
        <v>3.1660464779811104</v>
      </c>
      <c r="J50" s="720">
        <v>5.432432738342974</v>
      </c>
      <c r="K50" s="721">
        <v>-3.4324126341104932</v>
      </c>
    </row>
    <row r="51" spans="2:11" ht="15">
      <c r="B51" s="724" t="s">
        <v>175</v>
      </c>
      <c r="C51" s="716">
        <v>1.1987511276600582</v>
      </c>
      <c r="D51" s="717">
        <v>0.8198972212234645</v>
      </c>
      <c r="E51" s="718">
        <v>1.701774030035752</v>
      </c>
      <c r="F51" s="49"/>
      <c r="G51" s="724" t="s">
        <v>175</v>
      </c>
      <c r="H51" s="725">
        <v>2.998446547775102</v>
      </c>
      <c r="I51" s="719">
        <v>3.235682057165712</v>
      </c>
      <c r="J51" s="720">
        <v>5.305829175164689</v>
      </c>
      <c r="K51" s="721">
        <v>-3.680156468084428</v>
      </c>
    </row>
    <row r="52" spans="2:11" ht="15">
      <c r="B52" s="726" t="s">
        <v>212</v>
      </c>
      <c r="C52" s="716">
        <v>1.050196877962395</v>
      </c>
      <c r="D52" s="717">
        <v>0.7450442979237692</v>
      </c>
      <c r="E52" s="718">
        <v>1.4545170112136185</v>
      </c>
      <c r="F52" s="49"/>
      <c r="G52" s="726" t="s">
        <v>212</v>
      </c>
      <c r="H52" s="725">
        <v>2.981903107742001</v>
      </c>
      <c r="I52" s="719">
        <v>3.164401106628212</v>
      </c>
      <c r="J52" s="720">
        <v>5.373301331732816</v>
      </c>
      <c r="K52" s="721">
        <v>-3.5451844874964</v>
      </c>
    </row>
    <row r="53" spans="2:11" ht="15">
      <c r="B53" s="726" t="s">
        <v>213</v>
      </c>
      <c r="C53" s="716">
        <v>0.9744976645514658</v>
      </c>
      <c r="D53" s="717">
        <v>0.7583423995988658</v>
      </c>
      <c r="E53" s="718">
        <v>1.260416129467412</v>
      </c>
      <c r="F53" s="49"/>
      <c r="G53" s="726" t="s">
        <v>213</v>
      </c>
      <c r="H53" s="725">
        <v>2.932664503280069</v>
      </c>
      <c r="I53" s="719">
        <v>3.1437594596765317</v>
      </c>
      <c r="J53" s="720">
        <v>5.323768035643339</v>
      </c>
      <c r="K53" s="721">
        <v>-3.799800965407063</v>
      </c>
    </row>
    <row r="54" spans="2:11" ht="15">
      <c r="B54" s="726" t="s">
        <v>214</v>
      </c>
      <c r="C54" s="716">
        <v>0.9539523558720786</v>
      </c>
      <c r="D54" s="717">
        <v>0.8232184819326305</v>
      </c>
      <c r="E54" s="718">
        <v>1.1265812875232317</v>
      </c>
      <c r="F54" s="49"/>
      <c r="G54" s="726" t="s">
        <v>214</v>
      </c>
      <c r="H54" s="725">
        <v>2.9879825092439027</v>
      </c>
      <c r="I54" s="719">
        <v>3.1974198397148212</v>
      </c>
      <c r="J54" s="720">
        <v>5.615941256240498</v>
      </c>
      <c r="K54" s="721">
        <v>-4.257090097345628</v>
      </c>
    </row>
    <row r="55" spans="2:11" ht="15">
      <c r="B55" s="726" t="s">
        <v>215</v>
      </c>
      <c r="C55" s="716">
        <v>0.9133202617408465</v>
      </c>
      <c r="D55" s="717">
        <v>0.8593722743969634</v>
      </c>
      <c r="E55" s="718">
        <v>0.9844181767372007</v>
      </c>
      <c r="F55" s="49"/>
      <c r="G55" s="726" t="s">
        <v>215</v>
      </c>
      <c r="H55" s="725">
        <v>3.028273735397913</v>
      </c>
      <c r="I55" s="719">
        <v>3.3414763579488582</v>
      </c>
      <c r="J55" s="720">
        <v>5.525064785307721</v>
      </c>
      <c r="K55" s="721">
        <v>-4.614075766693504</v>
      </c>
    </row>
    <row r="56" spans="2:11" ht="15">
      <c r="B56" s="726" t="s">
        <v>217</v>
      </c>
      <c r="C56" s="716">
        <v>0.8690915640705343</v>
      </c>
      <c r="D56" s="717">
        <v>0.8894755449193381</v>
      </c>
      <c r="E56" s="718">
        <v>0.8422705510927386</v>
      </c>
      <c r="F56" s="49"/>
      <c r="G56" s="726" t="s">
        <v>217</v>
      </c>
      <c r="H56" s="725">
        <v>3.061700179175242</v>
      </c>
      <c r="I56" s="719">
        <v>3.5225971162148317</v>
      </c>
      <c r="J56" s="720">
        <v>5.106911713895745</v>
      </c>
      <c r="K56" s="721">
        <v>-4.593880303774467</v>
      </c>
    </row>
    <row r="57" spans="2:11" ht="15.75" thickBot="1">
      <c r="B57" s="487" t="s">
        <v>221</v>
      </c>
      <c r="C57" s="727">
        <v>0.8005877650098858</v>
      </c>
      <c r="D57" s="728">
        <v>0.9233836446570054</v>
      </c>
      <c r="E57" s="729">
        <v>0.6388451149338614</v>
      </c>
      <c r="G57" s="487" t="s">
        <v>221</v>
      </c>
      <c r="H57" s="730">
        <v>3.0566663485405376</v>
      </c>
      <c r="I57" s="731">
        <v>3.6338111690235264</v>
      </c>
      <c r="J57" s="732">
        <v>4.603372917308124</v>
      </c>
      <c r="K57" s="733">
        <v>-4.213879016535927</v>
      </c>
    </row>
    <row r="58" spans="2:11" ht="15.75">
      <c r="B58" s="704"/>
      <c r="C58" s="705"/>
      <c r="D58" s="705"/>
      <c r="E58" s="705"/>
      <c r="F58" s="705"/>
      <c r="G58" s="705"/>
      <c r="H58" s="705"/>
      <c r="I58" s="705"/>
      <c r="J58" s="705"/>
      <c r="K58" s="705"/>
    </row>
    <row r="59" spans="2:12" ht="15.75">
      <c r="B59" s="704"/>
      <c r="C59" s="704"/>
      <c r="D59" s="704"/>
      <c r="E59" s="704"/>
      <c r="F59" s="704"/>
      <c r="G59" s="704"/>
      <c r="H59" s="704"/>
      <c r="I59" s="704"/>
      <c r="J59" s="704"/>
      <c r="K59" s="704"/>
      <c r="L59" s="704"/>
    </row>
    <row r="60" spans="2:12" ht="15.75">
      <c r="B60" s="1341" t="s">
        <v>419</v>
      </c>
      <c r="C60" s="1342"/>
      <c r="D60" s="1342"/>
      <c r="E60" s="1342"/>
      <c r="F60" s="706"/>
      <c r="G60" s="1341" t="s">
        <v>240</v>
      </c>
      <c r="H60" s="1341"/>
      <c r="I60" s="1342"/>
      <c r="J60" s="1342"/>
      <c r="K60" s="1342"/>
      <c r="L60" s="704"/>
    </row>
    <row r="61" spans="2:12" ht="16.5" thickBot="1">
      <c r="B61" s="1343" t="s">
        <v>336</v>
      </c>
      <c r="C61" s="1343"/>
      <c r="D61" s="1343"/>
      <c r="E61" s="1343"/>
      <c r="F61" s="707"/>
      <c r="G61" s="1343" t="s">
        <v>336</v>
      </c>
      <c r="H61" s="1343"/>
      <c r="I61" s="1343"/>
      <c r="J61" s="1343"/>
      <c r="K61" s="708"/>
      <c r="L61" s="704"/>
    </row>
    <row r="62" spans="2:12" ht="15.75">
      <c r="B62" s="1344">
        <v>2015</v>
      </c>
      <c r="C62" s="1344" t="s">
        <v>7</v>
      </c>
      <c r="D62" s="1344" t="s">
        <v>179</v>
      </c>
      <c r="E62" s="1344" t="s">
        <v>180</v>
      </c>
      <c r="F62" s="49"/>
      <c r="G62" s="1344">
        <v>2015</v>
      </c>
      <c r="H62" s="1350" t="s">
        <v>7</v>
      </c>
      <c r="I62" s="1346" t="s">
        <v>331</v>
      </c>
      <c r="J62" s="1348" t="s">
        <v>180</v>
      </c>
      <c r="K62" s="1349"/>
      <c r="L62" s="704"/>
    </row>
    <row r="63" spans="2:12" ht="16.5" thickBot="1">
      <c r="B63" s="1345"/>
      <c r="C63" s="1345"/>
      <c r="D63" s="1345"/>
      <c r="E63" s="1345"/>
      <c r="F63" s="49"/>
      <c r="G63" s="1345"/>
      <c r="H63" s="1351"/>
      <c r="I63" s="1347"/>
      <c r="J63" s="709" t="s">
        <v>184</v>
      </c>
      <c r="K63" s="710" t="s">
        <v>185</v>
      </c>
      <c r="L63" s="704"/>
    </row>
    <row r="64" spans="2:13" ht="15.75">
      <c r="B64" s="473" t="s">
        <v>18</v>
      </c>
      <c r="C64" s="734">
        <v>1.3272539115785742</v>
      </c>
      <c r="D64" s="735">
        <v>2.4897531055057653</v>
      </c>
      <c r="E64" s="736">
        <v>0.10197436075927158</v>
      </c>
      <c r="F64" s="49"/>
      <c r="G64" s="473" t="s">
        <v>18</v>
      </c>
      <c r="H64" s="713">
        <v>5.246105116694788</v>
      </c>
      <c r="I64" s="711">
        <v>4.631517657918716</v>
      </c>
      <c r="J64" s="714">
        <v>7.15456053711252</v>
      </c>
      <c r="K64" s="713">
        <v>5.121659376278709</v>
      </c>
      <c r="L64" s="737"/>
      <c r="M64" s="6"/>
    </row>
    <row r="65" spans="2:12" ht="15.75">
      <c r="B65" s="715" t="s">
        <v>181</v>
      </c>
      <c r="C65" s="716">
        <v>1.326560774550467</v>
      </c>
      <c r="D65" s="717">
        <v>2.3301224741645754</v>
      </c>
      <c r="E65" s="718">
        <v>0.2210051647994371</v>
      </c>
      <c r="F65" s="49"/>
      <c r="G65" s="715" t="s">
        <v>181</v>
      </c>
      <c r="H65" s="723">
        <v>5.167984401568337</v>
      </c>
      <c r="I65" s="719">
        <v>4.605292165239683</v>
      </c>
      <c r="J65" s="720">
        <v>7.19692382494741</v>
      </c>
      <c r="K65" s="721">
        <v>4.505590357287925</v>
      </c>
      <c r="L65" s="738"/>
    </row>
    <row r="66" spans="2:12" ht="15.75">
      <c r="B66" s="715" t="s">
        <v>182</v>
      </c>
      <c r="C66" s="719">
        <v>1.3816573552545952</v>
      </c>
      <c r="D66" s="722">
        <v>2.270948443899101</v>
      </c>
      <c r="E66" s="721">
        <v>0.4241883734297902</v>
      </c>
      <c r="F66" s="49"/>
      <c r="G66" s="715" t="s">
        <v>182</v>
      </c>
      <c r="H66" s="723">
        <v>5.6572780644715825</v>
      </c>
      <c r="I66" s="719">
        <v>4.839846497696665</v>
      </c>
      <c r="J66" s="720">
        <v>7.573988900587092</v>
      </c>
      <c r="K66" s="721">
        <v>6.918179807302183</v>
      </c>
      <c r="L66" s="738"/>
    </row>
    <row r="67" spans="2:12" ht="15.75">
      <c r="B67" s="715" t="s">
        <v>183</v>
      </c>
      <c r="C67" s="719">
        <v>1.429357781876206</v>
      </c>
      <c r="D67" s="722">
        <v>2.1710734225559136</v>
      </c>
      <c r="E67" s="721">
        <v>0.6630857743915808</v>
      </c>
      <c r="F67" s="49"/>
      <c r="G67" s="715" t="s">
        <v>183</v>
      </c>
      <c r="H67" s="723">
        <v>5.402657551295431</v>
      </c>
      <c r="I67" s="719">
        <v>4.951055803793425</v>
      </c>
      <c r="J67" s="720">
        <v>6.667415206454974</v>
      </c>
      <c r="K67" s="721">
        <v>5.644250539819429</v>
      </c>
      <c r="L67" s="738"/>
    </row>
    <row r="68" spans="2:12" ht="15.75">
      <c r="B68" s="715" t="s">
        <v>139</v>
      </c>
      <c r="C68" s="716">
        <v>1.387550666064108</v>
      </c>
      <c r="D68" s="717">
        <v>2.117351198808204</v>
      </c>
      <c r="E68" s="718">
        <v>0.6450960568541442</v>
      </c>
      <c r="F68" s="49"/>
      <c r="G68" s="715" t="s">
        <v>139</v>
      </c>
      <c r="H68" s="723">
        <v>5.309804875447588</v>
      </c>
      <c r="I68" s="719">
        <v>4.933627272204832</v>
      </c>
      <c r="J68" s="720">
        <v>6.457075170691007</v>
      </c>
      <c r="K68" s="721">
        <v>5.310984839079791</v>
      </c>
      <c r="L68" s="738"/>
    </row>
    <row r="69" spans="2:12" ht="15.75">
      <c r="B69" s="724" t="s">
        <v>175</v>
      </c>
      <c r="C69" s="716">
        <v>1.3500985856885306</v>
      </c>
      <c r="D69" s="717">
        <v>2.052453894964623</v>
      </c>
      <c r="E69" s="718">
        <v>0.6456289996582987</v>
      </c>
      <c r="F69" s="49"/>
      <c r="G69" s="724" t="s">
        <v>175</v>
      </c>
      <c r="H69" s="725">
        <v>5.265072344020316</v>
      </c>
      <c r="I69" s="719">
        <v>4.956538481505857</v>
      </c>
      <c r="J69" s="720">
        <v>6.335364781247166</v>
      </c>
      <c r="K69" s="721">
        <v>4.981752942239637</v>
      </c>
      <c r="L69" s="738"/>
    </row>
    <row r="70" spans="2:12" ht="15.75">
      <c r="B70" s="726" t="s">
        <v>212</v>
      </c>
      <c r="C70" s="716">
        <v>1.310810707431176</v>
      </c>
      <c r="D70" s="717">
        <v>1.967010274918768</v>
      </c>
      <c r="E70" s="718">
        <v>0.6592825146266801</v>
      </c>
      <c r="F70" s="49"/>
      <c r="G70" s="726" t="s">
        <v>212</v>
      </c>
      <c r="H70" s="725">
        <v>5.159475855395357</v>
      </c>
      <c r="I70" s="719">
        <v>5.059832019502997</v>
      </c>
      <c r="J70" s="720">
        <v>6.033247774299966</v>
      </c>
      <c r="K70" s="721">
        <v>3.9202213592654633</v>
      </c>
      <c r="L70" s="738"/>
    </row>
    <row r="71" spans="2:12" ht="15.75">
      <c r="B71" s="726" t="s">
        <v>213</v>
      </c>
      <c r="C71" s="716">
        <v>1.227051227622189</v>
      </c>
      <c r="D71" s="717">
        <v>1.8960587738733548</v>
      </c>
      <c r="E71" s="718">
        <v>0.5602898281831026</v>
      </c>
      <c r="F71" s="49"/>
      <c r="G71" s="726" t="s">
        <v>213</v>
      </c>
      <c r="H71" s="725">
        <v>5.115941708920602</v>
      </c>
      <c r="I71" s="719">
        <v>5.1132333967371935</v>
      </c>
      <c r="J71" s="720">
        <v>5.823143890744142</v>
      </c>
      <c r="K71" s="721">
        <v>3.59570516501595</v>
      </c>
      <c r="L71" s="704"/>
    </row>
    <row r="72" spans="2:12" ht="15.75">
      <c r="B72" s="726" t="s">
        <v>214</v>
      </c>
      <c r="C72" s="716">
        <v>1.116908063440003</v>
      </c>
      <c r="D72" s="717">
        <v>1.7962209363341364</v>
      </c>
      <c r="E72" s="718">
        <v>0.4306693856730881</v>
      </c>
      <c r="F72" s="49"/>
      <c r="G72" s="726" t="s">
        <v>214</v>
      </c>
      <c r="H72" s="725">
        <v>4.970624913077271</v>
      </c>
      <c r="I72" s="719">
        <v>5.0894189099029985</v>
      </c>
      <c r="J72" s="720">
        <v>5.383444306578178</v>
      </c>
      <c r="K72" s="721">
        <v>3.2853870740477076</v>
      </c>
      <c r="L72" s="704"/>
    </row>
    <row r="73" spans="2:12" ht="15.75">
      <c r="B73" s="726" t="s">
        <v>215</v>
      </c>
      <c r="C73" s="716">
        <v>1.0343195617908307</v>
      </c>
      <c r="D73" s="717">
        <v>1.6930332712294938</v>
      </c>
      <c r="E73" s="718">
        <v>0.3740217949694813</v>
      </c>
      <c r="F73" s="49"/>
      <c r="G73" s="726" t="s">
        <v>215</v>
      </c>
      <c r="H73" s="725">
        <v>4.806395845316014</v>
      </c>
      <c r="I73" s="719">
        <v>5.036246406116196</v>
      </c>
      <c r="J73" s="720">
        <v>5.043799318303166</v>
      </c>
      <c r="K73" s="721">
        <v>2.7776065124065497</v>
      </c>
      <c r="L73" s="704"/>
    </row>
    <row r="74" spans="2:12" ht="15.75">
      <c r="B74" s="726" t="s">
        <v>217</v>
      </c>
      <c r="C74" s="716">
        <v>1.0098345078594972</v>
      </c>
      <c r="D74" s="717">
        <v>1.6481197671508019</v>
      </c>
      <c r="E74" s="718">
        <v>0.37600205526027164</v>
      </c>
      <c r="F74" s="49"/>
      <c r="G74" s="726" t="s">
        <v>217</v>
      </c>
      <c r="H74" s="725">
        <v>4.654992828227145</v>
      </c>
      <c r="I74" s="719">
        <v>4.953022527307938</v>
      </c>
      <c r="J74" s="720">
        <v>4.92830448477255</v>
      </c>
      <c r="K74" s="721">
        <v>2.1118676797183156</v>
      </c>
      <c r="L74" s="704"/>
    </row>
    <row r="75" spans="2:12" ht="16.5" thickBot="1">
      <c r="B75" s="487" t="s">
        <v>221</v>
      </c>
      <c r="C75" s="727">
        <v>1.0302868122744613</v>
      </c>
      <c r="D75" s="728">
        <v>1.627603567506175</v>
      </c>
      <c r="E75" s="729">
        <v>0.4455548648867991</v>
      </c>
      <c r="G75" s="487" t="s">
        <v>221</v>
      </c>
      <c r="H75" s="730">
        <v>4.566079027467329</v>
      </c>
      <c r="I75" s="731">
        <v>4.870290406028266</v>
      </c>
      <c r="J75" s="732">
        <v>4.899101081915802</v>
      </c>
      <c r="K75" s="733">
        <v>1.885742442434335</v>
      </c>
      <c r="L75" s="704"/>
    </row>
    <row r="76" spans="2:12" ht="15.75">
      <c r="B76" s="704"/>
      <c r="C76" s="704"/>
      <c r="D76" s="704"/>
      <c r="E76" s="704"/>
      <c r="F76" s="704"/>
      <c r="G76" s="704"/>
      <c r="H76" s="704"/>
      <c r="I76" s="704"/>
      <c r="J76" s="704"/>
      <c r="K76" s="704"/>
      <c r="L76" s="704"/>
    </row>
    <row r="77" spans="2:11" ht="12.75">
      <c r="B77" s="708"/>
      <c r="C77" s="708"/>
      <c r="D77" s="708"/>
      <c r="E77" s="708"/>
      <c r="F77" s="708"/>
      <c r="G77" s="708"/>
      <c r="H77" s="708"/>
      <c r="I77" s="708"/>
      <c r="J77" s="708"/>
      <c r="K77" s="708"/>
    </row>
    <row r="79" spans="6:7" ht="12.75">
      <c r="F79" s="739"/>
      <c r="G79" s="492"/>
    </row>
  </sheetData>
  <sheetProtection/>
  <mergeCells count="49">
    <mergeCell ref="I6:I7"/>
    <mergeCell ref="J6:K6"/>
    <mergeCell ref="B4:E4"/>
    <mergeCell ref="G4:K4"/>
    <mergeCell ref="B5:E5"/>
    <mergeCell ref="G5:J5"/>
    <mergeCell ref="B6:B7"/>
    <mergeCell ref="C6:C7"/>
    <mergeCell ref="D6:D7"/>
    <mergeCell ref="E6:E7"/>
    <mergeCell ref="G6:G7"/>
    <mergeCell ref="H6:H7"/>
    <mergeCell ref="I62:I63"/>
    <mergeCell ref="J62:K62"/>
    <mergeCell ref="B62:B63"/>
    <mergeCell ref="G62:G63"/>
    <mergeCell ref="H62:H63"/>
    <mergeCell ref="C62:C63"/>
    <mergeCell ref="D62:D63"/>
    <mergeCell ref="E62:E63"/>
    <mergeCell ref="B2:K2"/>
    <mergeCell ref="I44:I45"/>
    <mergeCell ref="J44:K44"/>
    <mergeCell ref="B60:E60"/>
    <mergeCell ref="G60:K60"/>
    <mergeCell ref="B61:E61"/>
    <mergeCell ref="G61:J61"/>
    <mergeCell ref="B44:B45"/>
    <mergeCell ref="C44:C45"/>
    <mergeCell ref="D44:D45"/>
    <mergeCell ref="E44:E45"/>
    <mergeCell ref="H44:H45"/>
    <mergeCell ref="G44:G45"/>
    <mergeCell ref="G25:G26"/>
    <mergeCell ref="B42:E42"/>
    <mergeCell ref="G42:K42"/>
    <mergeCell ref="B43:E43"/>
    <mergeCell ref="G43:J43"/>
    <mergeCell ref="H25:H26"/>
    <mergeCell ref="B23:E23"/>
    <mergeCell ref="G23:K23"/>
    <mergeCell ref="B24:E24"/>
    <mergeCell ref="G24:J24"/>
    <mergeCell ref="E25:E26"/>
    <mergeCell ref="I25:I26"/>
    <mergeCell ref="J25:K25"/>
    <mergeCell ref="B25:B26"/>
    <mergeCell ref="C25:C26"/>
    <mergeCell ref="D25:D26"/>
  </mergeCells>
  <hyperlinks>
    <hyperlink ref="B1" location="'Indice '!A1" display="INDICE 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27"/>
  <sheetViews>
    <sheetView zoomScale="90" zoomScaleNormal="90" zoomScalePageLayoutView="0" workbookViewId="0" topLeftCell="A1">
      <pane ySplit="2" topLeftCell="A3" activePane="bottomLeft" state="frozen"/>
      <selection pane="topLeft" activeCell="D32" sqref="D32"/>
      <selection pane="bottomLeft" activeCell="B1" sqref="B1"/>
    </sheetView>
  </sheetViews>
  <sheetFormatPr defaultColWidth="11.421875" defaultRowHeight="12.75"/>
  <cols>
    <col min="1" max="1" width="3.140625" style="214" customWidth="1"/>
    <col min="2" max="2" width="25.57421875" style="214" customWidth="1"/>
    <col min="3" max="3" width="18.8515625" style="214" customWidth="1"/>
    <col min="4" max="5" width="17.57421875" style="214" customWidth="1"/>
    <col min="6" max="10" width="14.421875" style="214" bestFit="1" customWidth="1"/>
    <col min="11" max="16384" width="11.421875" style="214" customWidth="1"/>
  </cols>
  <sheetData>
    <row r="1" spans="2:3" ht="15.75">
      <c r="B1" s="2" t="s">
        <v>136</v>
      </c>
      <c r="C1" s="41"/>
    </row>
    <row r="2" spans="2:3" ht="15.75">
      <c r="B2" s="694" t="s">
        <v>321</v>
      </c>
      <c r="C2" s="694"/>
    </row>
    <row r="3" s="277" customFormat="1" ht="15.75"/>
    <row r="4" spans="2:3" s="277" customFormat="1" ht="15.75">
      <c r="B4" s="465" t="s">
        <v>323</v>
      </c>
      <c r="C4" s="97" t="s">
        <v>459</v>
      </c>
    </row>
    <row r="5" ht="15.75">
      <c r="E5" s="227"/>
    </row>
    <row r="6" spans="2:5" ht="31.5">
      <c r="B6" s="695" t="s">
        <v>155</v>
      </c>
      <c r="C6" s="696" t="s">
        <v>441</v>
      </c>
      <c r="D6" s="696" t="s">
        <v>442</v>
      </c>
      <c r="E6" s="697" t="s">
        <v>443</v>
      </c>
    </row>
    <row r="7" spans="2:5" ht="15.75">
      <c r="B7" s="698">
        <v>2002</v>
      </c>
      <c r="C7" s="699">
        <v>49.7</v>
      </c>
      <c r="D7" s="699">
        <v>17.7</v>
      </c>
      <c r="E7" s="700">
        <v>0.572</v>
      </c>
    </row>
    <row r="8" spans="2:5" ht="15.75">
      <c r="B8" s="698">
        <v>2003</v>
      </c>
      <c r="C8" s="699">
        <v>48</v>
      </c>
      <c r="D8" s="699">
        <v>15.7</v>
      </c>
      <c r="E8" s="700">
        <v>0.554</v>
      </c>
    </row>
    <row r="9" spans="2:5" ht="15.75">
      <c r="B9" s="698">
        <v>2004</v>
      </c>
      <c r="C9" s="699">
        <v>47.4</v>
      </c>
      <c r="D9" s="699">
        <v>14.8</v>
      </c>
      <c r="E9" s="700">
        <v>0.558</v>
      </c>
    </row>
    <row r="10" spans="2:5" ht="15.75">
      <c r="B10" s="698">
        <v>2005</v>
      </c>
      <c r="C10" s="699">
        <v>45</v>
      </c>
      <c r="D10" s="699">
        <v>13.8</v>
      </c>
      <c r="E10" s="700">
        <v>0.557</v>
      </c>
    </row>
    <row r="11" spans="2:5" ht="15.75">
      <c r="B11" s="698">
        <v>2006</v>
      </c>
      <c r="C11" s="699" t="s">
        <v>299</v>
      </c>
      <c r="D11" s="699" t="s">
        <v>299</v>
      </c>
      <c r="E11" s="700" t="s">
        <v>299</v>
      </c>
    </row>
    <row r="12" spans="2:5" ht="15.75">
      <c r="B12" s="698">
        <v>2007</v>
      </c>
      <c r="C12" s="699" t="s">
        <v>299</v>
      </c>
      <c r="D12" s="699" t="s">
        <v>299</v>
      </c>
      <c r="E12" s="700" t="s">
        <v>299</v>
      </c>
    </row>
    <row r="13" spans="2:5" ht="15.75">
      <c r="B13" s="698">
        <v>2008</v>
      </c>
      <c r="C13" s="699">
        <v>42</v>
      </c>
      <c r="D13" s="699">
        <v>16.4</v>
      </c>
      <c r="E13" s="700">
        <v>0.567</v>
      </c>
    </row>
    <row r="14" spans="2:5" ht="15.75">
      <c r="B14" s="698">
        <v>2009</v>
      </c>
      <c r="C14" s="699">
        <v>40.3</v>
      </c>
      <c r="D14" s="699">
        <v>14.4</v>
      </c>
      <c r="E14" s="700">
        <v>0.557</v>
      </c>
    </row>
    <row r="15" spans="2:5" ht="15.75">
      <c r="B15" s="698">
        <v>2010</v>
      </c>
      <c r="C15" s="698">
        <v>37.2</v>
      </c>
      <c r="D15" s="699">
        <v>12.3</v>
      </c>
      <c r="E15" s="700">
        <v>0.56</v>
      </c>
    </row>
    <row r="16" spans="2:7" ht="15.75">
      <c r="B16" s="698">
        <v>2011</v>
      </c>
      <c r="C16" s="699">
        <v>34.1</v>
      </c>
      <c r="D16" s="699">
        <v>10.6</v>
      </c>
      <c r="E16" s="700">
        <v>0.548</v>
      </c>
      <c r="G16" s="701"/>
    </row>
    <row r="17" spans="2:5" ht="15.75">
      <c r="B17" s="698">
        <v>2012</v>
      </c>
      <c r="C17" s="699">
        <v>32.7</v>
      </c>
      <c r="D17" s="699">
        <v>10.4</v>
      </c>
      <c r="E17" s="700">
        <v>0.539</v>
      </c>
    </row>
    <row r="18" spans="2:7" ht="15.75">
      <c r="B18" s="698">
        <v>2013</v>
      </c>
      <c r="C18" s="699">
        <v>30.6</v>
      </c>
      <c r="D18" s="699">
        <v>9.1</v>
      </c>
      <c r="E18" s="700">
        <v>0.539</v>
      </c>
      <c r="G18" s="702"/>
    </row>
    <row r="19" spans="2:7" ht="15.75">
      <c r="B19" s="698">
        <v>2014</v>
      </c>
      <c r="C19" s="699">
        <v>28.5</v>
      </c>
      <c r="D19" s="699">
        <v>8.1</v>
      </c>
      <c r="E19" s="700">
        <v>0.538</v>
      </c>
      <c r="G19" s="702"/>
    </row>
    <row r="20" spans="2:7" ht="15.75">
      <c r="B20" s="698">
        <v>2015</v>
      </c>
      <c r="C20" s="699">
        <v>27.8</v>
      </c>
      <c r="D20" s="699">
        <v>7.9</v>
      </c>
      <c r="E20" s="700">
        <v>0.522</v>
      </c>
      <c r="G20" s="702"/>
    </row>
    <row r="21" spans="2:7" ht="15.75">
      <c r="B21" s="698">
        <v>2016</v>
      </c>
      <c r="C21" s="699">
        <v>28</v>
      </c>
      <c r="D21" s="699">
        <v>8.5</v>
      </c>
      <c r="E21" s="700">
        <v>0.517</v>
      </c>
      <c r="G21" s="702"/>
    </row>
    <row r="22" spans="2:7" ht="15.75">
      <c r="B22" s="698">
        <v>2017</v>
      </c>
      <c r="C22" s="699">
        <v>26.9</v>
      </c>
      <c r="D22" s="699">
        <v>7.4</v>
      </c>
      <c r="E22" s="700">
        <v>0.508</v>
      </c>
      <c r="G22" s="702"/>
    </row>
    <row r="23" ht="15.75">
      <c r="B23" s="214" t="s">
        <v>320</v>
      </c>
    </row>
    <row r="24" spans="1:3" ht="15.75">
      <c r="A24" s="216" t="s">
        <v>364</v>
      </c>
      <c r="B24" s="703" t="s">
        <v>381</v>
      </c>
      <c r="C24" s="703"/>
    </row>
    <row r="25" spans="2:5" ht="15.75">
      <c r="B25" s="703" t="s">
        <v>382</v>
      </c>
      <c r="C25" s="703"/>
      <c r="D25" s="703"/>
      <c r="E25" s="703"/>
    </row>
    <row r="26" spans="2:5" ht="15.75">
      <c r="B26" s="703" t="s">
        <v>383</v>
      </c>
      <c r="C26" s="703"/>
      <c r="D26" s="703"/>
      <c r="E26" s="703"/>
    </row>
    <row r="27" spans="2:5" ht="15.75">
      <c r="B27" s="703"/>
      <c r="C27" s="703"/>
      <c r="D27" s="703"/>
      <c r="E27" s="703"/>
    </row>
  </sheetData>
  <sheetProtection/>
  <hyperlinks>
    <hyperlink ref="B1" location="'Indice '!A26" display="INDICE "/>
    <hyperlink ref="C4" location="'Indicadores de Pobreza'!A13" display="Porcentaje de la poblacion en indiegia y pobreza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Z54"/>
  <sheetViews>
    <sheetView zoomScale="85" zoomScaleNormal="85" zoomScalePageLayoutView="0" workbookViewId="0" topLeftCell="A1">
      <pane ySplit="2" topLeftCell="A3" activePane="bottomLeft" state="frozen"/>
      <selection pane="topLeft" activeCell="D32" sqref="D32"/>
      <selection pane="bottomLeft" activeCell="C10" sqref="C10:D14"/>
    </sheetView>
  </sheetViews>
  <sheetFormatPr defaultColWidth="11.421875" defaultRowHeight="12.75"/>
  <cols>
    <col min="1" max="1" width="3.57421875" style="7" customWidth="1"/>
    <col min="2" max="6" width="20.7109375" style="7" customWidth="1"/>
    <col min="7" max="7" width="18.28125" style="7" customWidth="1"/>
    <col min="8" max="8" width="20.7109375" style="7" customWidth="1"/>
    <col min="9" max="10" width="16.28125" style="7" customWidth="1"/>
    <col min="11" max="24" width="14.57421875" style="7" customWidth="1"/>
    <col min="25" max="25" width="11.421875" style="7" customWidth="1"/>
    <col min="26" max="26" width="17.28125" style="7" customWidth="1"/>
    <col min="27" max="16384" width="11.421875" style="7" customWidth="1"/>
  </cols>
  <sheetData>
    <row r="1" spans="2:23" ht="12.75">
      <c r="B1" s="97" t="s">
        <v>583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69"/>
      <c r="P1" s="169"/>
      <c r="Q1" s="41"/>
      <c r="R1" s="41"/>
      <c r="T1" s="41"/>
      <c r="U1" s="41"/>
      <c r="V1" s="41"/>
      <c r="W1" s="41"/>
    </row>
    <row r="2" spans="2:25" s="20" customFormat="1" ht="15.75">
      <c r="B2" s="310" t="s">
        <v>586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645"/>
      <c r="P2" s="645"/>
      <c r="Q2" s="646"/>
      <c r="R2" s="647"/>
      <c r="S2" s="647"/>
      <c r="T2" s="647"/>
      <c r="U2" s="647"/>
      <c r="V2" s="647"/>
      <c r="W2" s="647"/>
      <c r="X2" s="647"/>
      <c r="Y2" s="647"/>
    </row>
    <row r="3" spans="1:25" s="20" customFormat="1" ht="18.75">
      <c r="A3" s="46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0" customFormat="1" ht="18.75">
      <c r="A4" s="464"/>
      <c r="B4" s="465" t="s">
        <v>323</v>
      </c>
      <c r="C4" s="465"/>
      <c r="D4" s="465"/>
      <c r="E4" s="2" t="s">
        <v>875</v>
      </c>
      <c r="F4" s="465"/>
      <c r="G4" s="465"/>
      <c r="H4" s="465"/>
      <c r="J4" s="465"/>
      <c r="L4" s="465"/>
      <c r="M4" s="465"/>
      <c r="N4" s="465"/>
      <c r="P4" s="16"/>
      <c r="Q4" s="16"/>
      <c r="R4" s="16"/>
      <c r="W4" s="16"/>
      <c r="X4" s="16"/>
      <c r="Y4" s="16"/>
    </row>
    <row r="5" spans="1:25" s="20" customFormat="1" ht="18.75">
      <c r="A5" s="464"/>
      <c r="B5" s="465" t="s">
        <v>323</v>
      </c>
      <c r="C5" s="465"/>
      <c r="D5" s="465"/>
      <c r="E5" s="41" t="s">
        <v>337</v>
      </c>
      <c r="F5" s="465"/>
      <c r="G5" s="465"/>
      <c r="H5" s="465"/>
      <c r="J5" s="465"/>
      <c r="L5" s="465"/>
      <c r="M5" s="465"/>
      <c r="N5" s="465"/>
      <c r="P5" s="16"/>
      <c r="Q5" s="16"/>
      <c r="R5" s="16"/>
      <c r="W5" s="16"/>
      <c r="X5" s="16"/>
      <c r="Y5" s="16"/>
    </row>
    <row r="6" spans="1:25" s="20" customFormat="1" ht="18.75">
      <c r="A6" s="464"/>
      <c r="B6" s="465" t="s">
        <v>323</v>
      </c>
      <c r="C6" s="465"/>
      <c r="D6" s="465"/>
      <c r="E6" s="98" t="s">
        <v>650</v>
      </c>
      <c r="F6" s="465"/>
      <c r="G6" s="465"/>
      <c r="H6" s="465"/>
      <c r="J6" s="465"/>
      <c r="L6" s="465"/>
      <c r="M6" s="465"/>
      <c r="N6" s="465"/>
      <c r="P6" s="16"/>
      <c r="Q6" s="16"/>
      <c r="R6" s="648"/>
      <c r="W6" s="648"/>
      <c r="X6" s="648"/>
      <c r="Y6" s="648"/>
    </row>
    <row r="7" spans="1:25" s="20" customFormat="1" ht="19.5" thickBot="1">
      <c r="A7" s="46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6" s="20" customFormat="1" ht="18" customHeight="1" thickBot="1">
      <c r="A8" s="464"/>
      <c r="B8" s="48"/>
      <c r="C8" s="1358">
        <v>2018</v>
      </c>
      <c r="D8" s="1359"/>
      <c r="E8" s="1358">
        <v>2017</v>
      </c>
      <c r="F8" s="1359"/>
      <c r="G8" s="1358">
        <v>2016</v>
      </c>
      <c r="H8" s="1359"/>
      <c r="I8" s="1358">
        <v>2015</v>
      </c>
      <c r="J8" s="1359"/>
      <c r="K8" s="1358">
        <v>2014</v>
      </c>
      <c r="L8" s="1359"/>
      <c r="M8" s="1358">
        <v>2013</v>
      </c>
      <c r="N8" s="1359"/>
      <c r="O8" s="1358">
        <v>2012</v>
      </c>
      <c r="P8" s="1359"/>
      <c r="Q8" s="1358">
        <v>2011</v>
      </c>
      <c r="R8" s="1359"/>
      <c r="S8" s="1358">
        <v>2010</v>
      </c>
      <c r="T8" s="1359"/>
      <c r="U8" s="1358">
        <v>2009</v>
      </c>
      <c r="V8" s="1359"/>
      <c r="W8" s="1358">
        <v>2008</v>
      </c>
      <c r="X8" s="1359"/>
      <c r="Y8" s="1358">
        <v>2007</v>
      </c>
      <c r="Z8" s="1359"/>
    </row>
    <row r="9" spans="1:26" s="650" customFormat="1" ht="30.75" thickBot="1">
      <c r="A9" s="649"/>
      <c r="B9" s="1181"/>
      <c r="C9" s="651" t="s">
        <v>17</v>
      </c>
      <c r="D9" s="652" t="s">
        <v>501</v>
      </c>
      <c r="E9" s="651" t="s">
        <v>17</v>
      </c>
      <c r="F9" s="652" t="s">
        <v>501</v>
      </c>
      <c r="G9" s="651" t="s">
        <v>17</v>
      </c>
      <c r="H9" s="652" t="s">
        <v>501</v>
      </c>
      <c r="I9" s="653" t="s">
        <v>17</v>
      </c>
      <c r="J9" s="654" t="s">
        <v>501</v>
      </c>
      <c r="K9" s="655" t="s">
        <v>17</v>
      </c>
      <c r="L9" s="656" t="s">
        <v>501</v>
      </c>
      <c r="M9" s="655" t="s">
        <v>17</v>
      </c>
      <c r="N9" s="656" t="s">
        <v>501</v>
      </c>
      <c r="O9" s="655" t="s">
        <v>17</v>
      </c>
      <c r="P9" s="656" t="s">
        <v>501</v>
      </c>
      <c r="Q9" s="655" t="s">
        <v>17</v>
      </c>
      <c r="R9" s="656" t="s">
        <v>501</v>
      </c>
      <c r="S9" s="655" t="s">
        <v>17</v>
      </c>
      <c r="T9" s="656" t="s">
        <v>501</v>
      </c>
      <c r="U9" s="655" t="s">
        <v>17</v>
      </c>
      <c r="V9" s="656" t="s">
        <v>501</v>
      </c>
      <c r="W9" s="655" t="s">
        <v>17</v>
      </c>
      <c r="X9" s="656" t="s">
        <v>501</v>
      </c>
      <c r="Y9" s="655" t="s">
        <v>17</v>
      </c>
      <c r="Z9" s="656" t="s">
        <v>501</v>
      </c>
    </row>
    <row r="10" spans="1:26" s="101" customFormat="1" ht="15">
      <c r="A10" s="657"/>
      <c r="B10" s="658" t="s">
        <v>18</v>
      </c>
      <c r="C10" s="659">
        <v>3.6729242412999907</v>
      </c>
      <c r="D10" s="660">
        <v>3.1261561228264956</v>
      </c>
      <c r="E10" s="660">
        <v>5.4703396462670195</v>
      </c>
      <c r="F10" s="660">
        <v>2.6585643752373933</v>
      </c>
      <c r="G10" s="660">
        <v>7.4594230930956185</v>
      </c>
      <c r="H10" s="659">
        <v>6.68557536466774</v>
      </c>
      <c r="I10" s="660">
        <v>3.8152610441766877</v>
      </c>
      <c r="J10" s="659">
        <v>3.719268753939886</v>
      </c>
      <c r="K10" s="661">
        <v>2.131074453856452</v>
      </c>
      <c r="L10" s="662">
        <v>0.997453310696117</v>
      </c>
      <c r="M10" s="661">
        <v>1.9916333212077308</v>
      </c>
      <c r="N10" s="662">
        <v>-3.5118255349646854</v>
      </c>
      <c r="O10" s="661">
        <v>3.5502401356059865</v>
      </c>
      <c r="P10" s="662">
        <v>5.634869132597897</v>
      </c>
      <c r="Q10" s="661">
        <v>3.3982473222979426</v>
      </c>
      <c r="R10" s="662">
        <v>4.913196414387833</v>
      </c>
      <c r="S10" s="661">
        <v>2.098304064655765</v>
      </c>
      <c r="T10" s="662">
        <v>7.188032108975917</v>
      </c>
      <c r="U10" s="661">
        <v>7.178161038949971</v>
      </c>
      <c r="V10" s="662">
        <v>4.062776863688122</v>
      </c>
      <c r="W10" s="661">
        <v>5.997039614413513</v>
      </c>
      <c r="X10" s="662">
        <v>5.741434689507496</v>
      </c>
      <c r="Y10" s="661">
        <v>4.711752856075457</v>
      </c>
      <c r="Z10" s="662">
        <v>5.880685843843003</v>
      </c>
    </row>
    <row r="11" spans="2:26" s="101" customFormat="1" ht="15">
      <c r="B11" s="158" t="s">
        <v>19</v>
      </c>
      <c r="C11" s="663">
        <v>3.3720246841022705</v>
      </c>
      <c r="D11" s="664">
        <v>3.6006698920729274</v>
      </c>
      <c r="E11" s="664">
        <v>5.18507070550962</v>
      </c>
      <c r="F11" s="664">
        <v>1.6455456780783084</v>
      </c>
      <c r="G11" s="664">
        <v>7.590621882274684</v>
      </c>
      <c r="H11" s="663">
        <v>9.269401674072553</v>
      </c>
      <c r="I11" s="664">
        <v>4.355370466770769</v>
      </c>
      <c r="J11" s="663">
        <v>0.2071036553795258</v>
      </c>
      <c r="K11" s="665">
        <v>2.316910785619175</v>
      </c>
      <c r="L11" s="666">
        <v>1.8993352326685642</v>
      </c>
      <c r="M11" s="665">
        <v>1.8259061737322613</v>
      </c>
      <c r="N11" s="666">
        <v>-3.108066659850739</v>
      </c>
      <c r="O11" s="665">
        <v>3.557053262192267</v>
      </c>
      <c r="P11" s="666">
        <v>4.11965084096233</v>
      </c>
      <c r="Q11" s="665">
        <v>3.167551907291166</v>
      </c>
      <c r="R11" s="666">
        <v>6.689381033503694</v>
      </c>
      <c r="S11" s="665">
        <v>2.0888130280113604</v>
      </c>
      <c r="T11" s="666">
        <v>3.3693355247710555</v>
      </c>
      <c r="U11" s="665">
        <v>6.466752156677424</v>
      </c>
      <c r="V11" s="666">
        <v>6.581581581581597</v>
      </c>
      <c r="W11" s="665">
        <v>6.352002813120072</v>
      </c>
      <c r="X11" s="666">
        <v>6.859205776173272</v>
      </c>
      <c r="Y11" s="665">
        <v>5.2467682059776255</v>
      </c>
      <c r="Z11" s="666">
        <v>5.919841382240487</v>
      </c>
    </row>
    <row r="12" spans="2:26" s="101" customFormat="1" ht="15">
      <c r="B12" s="158" t="s">
        <v>20</v>
      </c>
      <c r="C12" s="663">
        <v>3.136882129277585</v>
      </c>
      <c r="D12" s="664">
        <v>3.569098872425691</v>
      </c>
      <c r="E12" s="664">
        <v>4.692643343795444</v>
      </c>
      <c r="F12" s="664">
        <v>1.0547132498352152</v>
      </c>
      <c r="G12" s="664">
        <v>7.976525045462046</v>
      </c>
      <c r="H12" s="663">
        <v>5.724810832337712</v>
      </c>
      <c r="I12" s="664">
        <v>4.554489672457018</v>
      </c>
      <c r="J12" s="663">
        <v>2.3227383863080764</v>
      </c>
      <c r="K12" s="665">
        <v>2.507087172218281</v>
      </c>
      <c r="L12" s="666">
        <v>2.581251959452402</v>
      </c>
      <c r="M12" s="665">
        <v>1.914048392921619</v>
      </c>
      <c r="N12" s="666">
        <v>-2.01720253942248</v>
      </c>
      <c r="O12" s="665">
        <v>3.398058252427183</v>
      </c>
      <c r="P12" s="666">
        <v>2.2296660734847595</v>
      </c>
      <c r="Q12" s="665">
        <v>3.18851748386475</v>
      </c>
      <c r="R12" s="666">
        <v>8.21250566379701</v>
      </c>
      <c r="S12" s="665">
        <v>1.8370896939413406</v>
      </c>
      <c r="T12" s="666">
        <v>3.505686481416337</v>
      </c>
      <c r="U12" s="665">
        <v>6.140792580403187</v>
      </c>
      <c r="V12" s="666">
        <v>7.027230518258265</v>
      </c>
      <c r="W12" s="665">
        <v>5.925947576208945</v>
      </c>
      <c r="X12" s="666">
        <v>6.28167511336355</v>
      </c>
      <c r="Y12" s="665">
        <v>5.780466929592798</v>
      </c>
      <c r="Z12" s="666">
        <v>4.969900601987964</v>
      </c>
    </row>
    <row r="13" spans="2:26" s="101" customFormat="1" ht="15">
      <c r="B13" s="158" t="s">
        <v>21</v>
      </c>
      <c r="C13" s="663">
        <v>3.1295487627365226</v>
      </c>
      <c r="D13" s="664">
        <v>4.248151960325619</v>
      </c>
      <c r="E13" s="664">
        <v>4.6617915904936025</v>
      </c>
      <c r="F13" s="664">
        <v>1.0495461422087793</v>
      </c>
      <c r="G13" s="664">
        <v>7.933897887034447</v>
      </c>
      <c r="H13" s="663">
        <v>6.742026645135257</v>
      </c>
      <c r="I13" s="664">
        <v>4.636958017894011</v>
      </c>
      <c r="J13" s="663">
        <v>1.0607915136678914</v>
      </c>
      <c r="K13" s="667">
        <v>2.7218098267939084</v>
      </c>
      <c r="L13" s="668">
        <v>3.178278257209022</v>
      </c>
      <c r="M13" s="667">
        <v>2.0194734944103843</v>
      </c>
      <c r="N13" s="668">
        <v>-3.1396534148827704</v>
      </c>
      <c r="O13" s="667">
        <v>3.4219114219114166</v>
      </c>
      <c r="P13" s="668">
        <v>1.9538557472458917</v>
      </c>
      <c r="Q13" s="667">
        <v>2.8382395244030967</v>
      </c>
      <c r="R13" s="668">
        <v>8.185293456262643</v>
      </c>
      <c r="S13" s="667">
        <v>1.9804188599529926</v>
      </c>
      <c r="T13" s="668">
        <v>2.453634373920055</v>
      </c>
      <c r="U13" s="665">
        <v>5.7298678231003874</v>
      </c>
      <c r="V13" s="666">
        <v>8.512500000000012</v>
      </c>
      <c r="W13" s="665">
        <v>5.728000745060302</v>
      </c>
      <c r="X13" s="666">
        <v>6.752068321323734</v>
      </c>
      <c r="Y13" s="665">
        <v>6.256336671348639</v>
      </c>
      <c r="Z13" s="666">
        <v>2.433023510114829</v>
      </c>
    </row>
    <row r="14" spans="2:26" s="101" customFormat="1" ht="15">
      <c r="B14" s="158" t="s">
        <v>22</v>
      </c>
      <c r="C14" s="663">
        <v>3.1588119962239425</v>
      </c>
      <c r="D14" s="664">
        <v>7.0213365917849435</v>
      </c>
      <c r="E14" s="664">
        <v>4.365289882531287</v>
      </c>
      <c r="F14" s="664">
        <v>-0.6814787154593049</v>
      </c>
      <c r="G14" s="664">
        <v>8.200082000819986</v>
      </c>
      <c r="H14" s="663">
        <v>8.147400302877351</v>
      </c>
      <c r="I14" s="664">
        <v>4.400308192791713</v>
      </c>
      <c r="J14" s="663">
        <v>1.2160228898426384</v>
      </c>
      <c r="K14" s="667">
        <v>2.934437786394084</v>
      </c>
      <c r="L14" s="668">
        <v>3.2605254827477115</v>
      </c>
      <c r="M14" s="667">
        <v>2.0044943820224814</v>
      </c>
      <c r="N14" s="668">
        <v>-2.9791154791154906</v>
      </c>
      <c r="O14" s="667">
        <v>3.440260344026047</v>
      </c>
      <c r="P14" s="668">
        <v>0.01023855841097987</v>
      </c>
      <c r="Q14" s="667">
        <v>3.0172413793103425</v>
      </c>
      <c r="R14" s="668">
        <v>8.57047576700758</v>
      </c>
      <c r="S14" s="667">
        <v>2.073609738369897</v>
      </c>
      <c r="T14" s="668">
        <v>4.738619164047031</v>
      </c>
      <c r="U14" s="665">
        <v>4.7686210189275435</v>
      </c>
      <c r="V14" s="666">
        <v>5.880177514792884</v>
      </c>
      <c r="W14" s="665">
        <v>6.394318621840966</v>
      </c>
      <c r="X14" s="666">
        <v>9.076240419523995</v>
      </c>
      <c r="Y14" s="665">
        <v>6.226435059167623</v>
      </c>
      <c r="Z14" s="666">
        <v>0.5679513184584151</v>
      </c>
    </row>
    <row r="15" spans="2:26" s="101" customFormat="1" ht="15">
      <c r="B15" s="158" t="s">
        <v>24</v>
      </c>
      <c r="C15" s="663"/>
      <c r="D15" s="664"/>
      <c r="E15" s="664">
        <v>3.9900437471715122</v>
      </c>
      <c r="F15" s="664">
        <v>-2.072155411655874</v>
      </c>
      <c r="G15" s="664">
        <v>8.600917431192666</v>
      </c>
      <c r="H15" s="663">
        <v>6.955575343821119</v>
      </c>
      <c r="I15" s="664">
        <v>4.422205115045763</v>
      </c>
      <c r="J15" s="663">
        <v>3.7679671457905517</v>
      </c>
      <c r="K15" s="665">
        <v>2.7780219780219717</v>
      </c>
      <c r="L15" s="666">
        <v>1.9895287958115349</v>
      </c>
      <c r="M15" s="665">
        <v>2.155365963179179</v>
      </c>
      <c r="N15" s="666">
        <v>0.39949537426409165</v>
      </c>
      <c r="O15" s="665">
        <v>3.197405004633902</v>
      </c>
      <c r="P15" s="666">
        <v>-1.266348349595181</v>
      </c>
      <c r="Q15" s="665">
        <v>3.2338308457711573</v>
      </c>
      <c r="R15" s="666">
        <v>8.564345278341223</v>
      </c>
      <c r="S15" s="665">
        <v>2.248228411507447</v>
      </c>
      <c r="T15" s="666">
        <v>3.704569358420007</v>
      </c>
      <c r="U15" s="665">
        <v>3.8148590115319347</v>
      </c>
      <c r="V15" s="666">
        <v>4.023826890347659</v>
      </c>
      <c r="W15" s="665">
        <v>7.180402865212132</v>
      </c>
      <c r="X15" s="666">
        <v>11.342717920952916</v>
      </c>
      <c r="Y15" s="665">
        <v>6.0338174103604425</v>
      </c>
      <c r="Z15" s="669">
        <v>-0.8721320273715305</v>
      </c>
    </row>
    <row r="16" spans="2:26" s="101" customFormat="1" ht="15">
      <c r="B16" s="158" t="s">
        <v>32</v>
      </c>
      <c r="C16" s="663"/>
      <c r="D16" s="664"/>
      <c r="E16" s="664">
        <v>3.399114579425233</v>
      </c>
      <c r="F16" s="664">
        <v>-1.1810297102786471</v>
      </c>
      <c r="G16" s="664">
        <v>8.960837216907859</v>
      </c>
      <c r="H16" s="663">
        <v>5.912244698524383</v>
      </c>
      <c r="I16" s="664">
        <v>4.458109146810152</v>
      </c>
      <c r="J16" s="663">
        <v>5.407911001236099</v>
      </c>
      <c r="K16" s="665">
        <v>2.8910369068541275</v>
      </c>
      <c r="L16" s="666">
        <v>1.9640794034240239</v>
      </c>
      <c r="M16" s="665">
        <v>2.227811713977723</v>
      </c>
      <c r="N16" s="666">
        <v>1.7744521646178457</v>
      </c>
      <c r="O16" s="665">
        <v>3.0263766774641265</v>
      </c>
      <c r="P16" s="666">
        <v>-1.9700303887666415</v>
      </c>
      <c r="Q16" s="665">
        <v>3.4268210969656376</v>
      </c>
      <c r="R16" s="666">
        <v>8.369293663411327</v>
      </c>
      <c r="S16" s="665">
        <v>2.239071884137789</v>
      </c>
      <c r="T16" s="666">
        <v>2.2289296494079514</v>
      </c>
      <c r="U16" s="665">
        <v>3.276751932104327</v>
      </c>
      <c r="V16" s="666">
        <v>1.4485926274879324</v>
      </c>
      <c r="W16" s="665">
        <v>7.519597811269829</v>
      </c>
      <c r="X16" s="666">
        <v>14.603860170063431</v>
      </c>
      <c r="Y16" s="665">
        <v>5.771773015097059</v>
      </c>
      <c r="Z16" s="669">
        <v>-1.476063829787233</v>
      </c>
    </row>
    <row r="17" spans="2:26" s="101" customFormat="1" ht="15">
      <c r="B17" s="158" t="s">
        <v>33</v>
      </c>
      <c r="C17" s="663"/>
      <c r="D17" s="664"/>
      <c r="E17" s="664">
        <v>3.869025216409505</v>
      </c>
      <c r="F17" s="664">
        <v>0.5132991133924403</v>
      </c>
      <c r="G17" s="664">
        <v>8.096013018714387</v>
      </c>
      <c r="H17" s="663">
        <v>2.6439314110547008</v>
      </c>
      <c r="I17" s="664">
        <v>4.747293957214693</v>
      </c>
      <c r="J17" s="663">
        <v>6.7164179104477695</v>
      </c>
      <c r="K17" s="665">
        <v>3.020458336991827</v>
      </c>
      <c r="L17" s="666">
        <v>2.4507750314201715</v>
      </c>
      <c r="M17" s="665">
        <v>2.26272784412318</v>
      </c>
      <c r="N17" s="666">
        <v>0.6217725787754258</v>
      </c>
      <c r="O17" s="665">
        <v>3.110823071937774</v>
      </c>
      <c r="P17" s="666">
        <v>-0.8878211823689086</v>
      </c>
      <c r="Q17" s="665">
        <v>3.26991108136534</v>
      </c>
      <c r="R17" s="666">
        <v>9.254821408193536</v>
      </c>
      <c r="S17" s="665">
        <v>2.311392288915859</v>
      </c>
      <c r="T17" s="666">
        <v>2.5391996255558213</v>
      </c>
      <c r="U17" s="665">
        <v>3.125018914686395</v>
      </c>
      <c r="V17" s="666">
        <v>0.7783018867924429</v>
      </c>
      <c r="W17" s="665">
        <v>7.869265427353156</v>
      </c>
      <c r="X17" s="666">
        <v>13.111911431239154</v>
      </c>
      <c r="Y17" s="665">
        <v>5.217754799494934</v>
      </c>
      <c r="Z17" s="669">
        <v>0.013340448239063107</v>
      </c>
    </row>
    <row r="18" spans="2:26" s="101" customFormat="1" ht="15">
      <c r="B18" s="158" t="s">
        <v>37</v>
      </c>
      <c r="C18" s="663"/>
      <c r="D18" s="664"/>
      <c r="E18" s="664">
        <v>3.9689712306070213</v>
      </c>
      <c r="F18" s="664">
        <v>1.1880261927034619</v>
      </c>
      <c r="G18" s="664">
        <v>7.270964614638875</v>
      </c>
      <c r="H18" s="663">
        <v>2.414255604521953</v>
      </c>
      <c r="I18" s="664">
        <v>5.353647118903737</v>
      </c>
      <c r="J18" s="663">
        <v>6.023362112747588</v>
      </c>
      <c r="K18" s="665">
        <v>2.8538912719950904</v>
      </c>
      <c r="L18" s="666">
        <v>2.626915459188983</v>
      </c>
      <c r="M18" s="665">
        <v>2.2741516698003394</v>
      </c>
      <c r="N18" s="666">
        <v>-0.4772279282083125</v>
      </c>
      <c r="O18" s="665">
        <v>3.0826026765113035</v>
      </c>
      <c r="P18" s="666">
        <v>0.010375596596801095</v>
      </c>
      <c r="Q18" s="665">
        <v>3.733843944471027</v>
      </c>
      <c r="R18" s="666">
        <v>10.781609195402297</v>
      </c>
      <c r="S18" s="665">
        <v>2.2865174128963384</v>
      </c>
      <c r="T18" s="666">
        <v>2.3649841157783236</v>
      </c>
      <c r="U18" s="665">
        <v>3.2089595156345574</v>
      </c>
      <c r="V18" s="666">
        <v>-2.2991148407862982</v>
      </c>
      <c r="W18" s="665">
        <v>7.573713526495984</v>
      </c>
      <c r="X18" s="666">
        <v>14.596232380450536</v>
      </c>
      <c r="Y18" s="665">
        <v>5.005000548005256</v>
      </c>
      <c r="Z18" s="669">
        <v>1.6334181282634974</v>
      </c>
    </row>
    <row r="19" spans="2:26" s="101" customFormat="1" ht="15">
      <c r="B19" s="158" t="s">
        <v>38</v>
      </c>
      <c r="C19" s="663"/>
      <c r="D19" s="664"/>
      <c r="E19" s="664">
        <v>4.046721929163533</v>
      </c>
      <c r="F19" s="664">
        <v>1.7259072674689957</v>
      </c>
      <c r="G19" s="664">
        <v>6.483710479858762</v>
      </c>
      <c r="H19" s="663">
        <v>3.6954629002611927</v>
      </c>
      <c r="I19" s="664">
        <v>5.897348742352149</v>
      </c>
      <c r="J19" s="663">
        <v>4.7208996049032725</v>
      </c>
      <c r="K19" s="665">
        <v>3.291494777494952</v>
      </c>
      <c r="L19" s="666">
        <v>4.201414546606141</v>
      </c>
      <c r="M19" s="665">
        <v>1.8414230803611265</v>
      </c>
      <c r="N19" s="666">
        <v>-1.5894452524413016</v>
      </c>
      <c r="O19" s="665">
        <v>3.0584983878397143</v>
      </c>
      <c r="P19" s="666">
        <v>-1.9555917702179682</v>
      </c>
      <c r="Q19" s="665">
        <v>4.014948256036788</v>
      </c>
      <c r="R19" s="666">
        <v>12.837604873003094</v>
      </c>
      <c r="S19" s="665">
        <v>2.3290447501307376</v>
      </c>
      <c r="T19" s="666">
        <v>3.4355682358535367</v>
      </c>
      <c r="U19" s="665">
        <v>2.7216034221487773</v>
      </c>
      <c r="V19" s="666">
        <v>-4.798551380715255</v>
      </c>
      <c r="W19" s="665">
        <v>7.939670640584406</v>
      </c>
      <c r="X19" s="666">
        <v>16.523803244098634</v>
      </c>
      <c r="Y19" s="665">
        <v>5.163305388038508</v>
      </c>
      <c r="Z19" s="669">
        <v>1.922043010752672</v>
      </c>
    </row>
    <row r="20" spans="2:26" s="101" customFormat="1" ht="15">
      <c r="B20" s="158" t="s">
        <v>39</v>
      </c>
      <c r="C20" s="663"/>
      <c r="D20" s="664"/>
      <c r="E20" s="664">
        <v>4.11742566804667</v>
      </c>
      <c r="F20" s="664">
        <v>1.391431709996338</v>
      </c>
      <c r="G20" s="664">
        <v>5.966339634681339</v>
      </c>
      <c r="H20" s="663">
        <v>5.149677543555686</v>
      </c>
      <c r="I20" s="664">
        <v>6.39002036659877</v>
      </c>
      <c r="J20" s="663">
        <v>5.945339588007337</v>
      </c>
      <c r="K20" s="665">
        <v>3.659394792399717</v>
      </c>
      <c r="L20" s="666">
        <v>3.7342642547339544</v>
      </c>
      <c r="M20" s="665">
        <v>1.7543859649122862</v>
      </c>
      <c r="N20" s="666">
        <v>-1.0157068062827235</v>
      </c>
      <c r="O20" s="665">
        <v>2.7782888684452667</v>
      </c>
      <c r="P20" s="666">
        <v>-3.3694222402104623</v>
      </c>
      <c r="Q20" s="665">
        <v>3.959449120122427</v>
      </c>
      <c r="R20" s="666">
        <v>11.019995506627733</v>
      </c>
      <c r="S20" s="665">
        <v>2.592521656676916</v>
      </c>
      <c r="T20" s="666">
        <v>4.704775346977175</v>
      </c>
      <c r="U20" s="665">
        <v>2.3685193010382743</v>
      </c>
      <c r="V20" s="666">
        <v>-2.745367192862047</v>
      </c>
      <c r="W20" s="665">
        <v>7.730092590187998</v>
      </c>
      <c r="X20" s="666">
        <v>13.517724970783007</v>
      </c>
      <c r="Y20" s="665">
        <v>5.412073453690858</v>
      </c>
      <c r="Z20" s="666">
        <v>3.9551835853131934</v>
      </c>
    </row>
    <row r="21" spans="1:26" s="101" customFormat="1" ht="15.75" thickBot="1">
      <c r="A21" s="553"/>
      <c r="B21" s="163" t="s">
        <v>40</v>
      </c>
      <c r="C21" s="670"/>
      <c r="D21" s="671"/>
      <c r="E21" s="671">
        <v>4.09</v>
      </c>
      <c r="F21" s="671">
        <v>3.2757980697847078</v>
      </c>
      <c r="G21" s="671">
        <v>5.747126436781613</v>
      </c>
      <c r="H21" s="670">
        <v>2.1615472127417545</v>
      </c>
      <c r="I21" s="671">
        <v>6.771053745239097</v>
      </c>
      <c r="J21" s="670">
        <v>5.479999999999996</v>
      </c>
      <c r="K21" s="672">
        <v>3.658536585365857</v>
      </c>
      <c r="L21" s="673">
        <v>6.022052586938087</v>
      </c>
      <c r="M21" s="672">
        <v>1.9316759077088186</v>
      </c>
      <c r="N21" s="673">
        <v>-0.07416039834728938</v>
      </c>
      <c r="O21" s="672">
        <v>2.4367900329791192</v>
      </c>
      <c r="P21" s="673">
        <v>-4.858381211571405</v>
      </c>
      <c r="Q21" s="672">
        <v>3.72481946028127</v>
      </c>
      <c r="R21" s="673">
        <v>8.65184536195378</v>
      </c>
      <c r="S21" s="672">
        <v>3.1746397441378527</v>
      </c>
      <c r="T21" s="673">
        <v>5.756312253880003</v>
      </c>
      <c r="U21" s="672">
        <v>2.001810000000015</v>
      </c>
      <c r="V21" s="673">
        <v>2.1775147928994043</v>
      </c>
      <c r="W21" s="672">
        <v>7.674755050699722</v>
      </c>
      <c r="X21" s="673">
        <v>8.444558521560563</v>
      </c>
      <c r="Y21" s="672">
        <v>5.694069896809983</v>
      </c>
      <c r="Z21" s="673">
        <v>4.773430146564461</v>
      </c>
    </row>
    <row r="22" spans="1:26" s="101" customFormat="1" ht="15">
      <c r="A22" s="553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0"/>
      <c r="U22" s="47"/>
      <c r="V22" s="674"/>
      <c r="W22" s="47"/>
      <c r="X22" s="47"/>
      <c r="Y22" s="49"/>
      <c r="Z22" s="49"/>
    </row>
    <row r="23" spans="2:17" s="20" customFormat="1" ht="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20" customFormat="1" ht="15.75">
      <c r="A24" s="675"/>
      <c r="B24" s="1361" t="s">
        <v>587</v>
      </c>
      <c r="C24" s="1361"/>
      <c r="D24" s="1361"/>
      <c r="E24" s="1361"/>
      <c r="F24" s="1361"/>
      <c r="G24" s="1361"/>
      <c r="H24" s="676"/>
      <c r="I24" s="676"/>
      <c r="J24" s="675"/>
      <c r="K24" s="675"/>
      <c r="L24" s="675"/>
      <c r="M24" s="675"/>
      <c r="N24" s="675"/>
      <c r="O24" s="675"/>
      <c r="P24" s="675"/>
      <c r="Q24" s="675"/>
    </row>
    <row r="25" spans="1:17" s="20" customFormat="1" ht="19.5" thickBot="1">
      <c r="A25" s="677"/>
      <c r="B25" s="1360">
        <v>43191</v>
      </c>
      <c r="C25" s="1360"/>
      <c r="D25" s="1360"/>
      <c r="E25" s="1360"/>
      <c r="F25" s="1360"/>
      <c r="G25" s="1360"/>
      <c r="J25" s="678"/>
      <c r="K25" s="678"/>
      <c r="L25" s="679"/>
      <c r="M25" s="679"/>
      <c r="N25" s="679"/>
      <c r="O25" s="679"/>
      <c r="P25" s="679"/>
      <c r="Q25" s="679"/>
    </row>
    <row r="26" spans="2:6" s="20" customFormat="1" ht="15.75" thickBot="1">
      <c r="B26" s="680"/>
      <c r="C26" s="681" t="s">
        <v>245</v>
      </c>
      <c r="D26" s="681" t="s">
        <v>13</v>
      </c>
      <c r="E26" s="681" t="s">
        <v>11</v>
      </c>
      <c r="F26" s="1056"/>
    </row>
    <row r="27" spans="2:5" s="20" customFormat="1" ht="15">
      <c r="B27" s="682" t="s">
        <v>28</v>
      </c>
      <c r="C27" s="995">
        <v>1.671553595154296</v>
      </c>
      <c r="D27" s="995">
        <v>4.982325300311796</v>
      </c>
      <c r="E27" s="997">
        <v>4.703095623766962</v>
      </c>
    </row>
    <row r="28" spans="2:5" s="20" customFormat="1" ht="15">
      <c r="B28" s="683" t="s">
        <v>29</v>
      </c>
      <c r="C28" s="996">
        <v>0.21490201185148106</v>
      </c>
      <c r="D28" s="996">
        <v>0.6628463009199947</v>
      </c>
      <c r="E28" s="998">
        <v>0.09669371059826126</v>
      </c>
    </row>
    <row r="29" spans="2:7" s="20" customFormat="1" ht="15">
      <c r="B29" s="683" t="s">
        <v>30</v>
      </c>
      <c r="C29" s="996">
        <v>0.22028382694907478</v>
      </c>
      <c r="D29" s="996">
        <v>1.6131991741791252</v>
      </c>
      <c r="E29" s="998">
        <v>3.978636523846668</v>
      </c>
      <c r="F29" s="7"/>
      <c r="G29" s="7"/>
    </row>
    <row r="30" spans="2:7" s="20" customFormat="1" ht="15.75" thickBot="1">
      <c r="B30" s="684" t="s">
        <v>31</v>
      </c>
      <c r="C30" s="996">
        <v>0.7354824304925511</v>
      </c>
      <c r="D30" s="999">
        <v>3.534963651262091</v>
      </c>
      <c r="E30" s="998">
        <v>5.3833556797506565</v>
      </c>
      <c r="F30" s="6"/>
      <c r="G30" s="6"/>
    </row>
    <row r="31" spans="2:5" ht="15.75" thickBot="1">
      <c r="B31" s="685" t="s">
        <v>7</v>
      </c>
      <c r="C31" s="686">
        <v>0.4616874115962677</v>
      </c>
      <c r="D31" s="994">
        <v>2.0497785752511266</v>
      </c>
      <c r="E31" s="687">
        <v>3.127130347119511</v>
      </c>
    </row>
    <row r="32" spans="2:11" ht="12.75">
      <c r="B32" s="6"/>
      <c r="C32" s="6"/>
      <c r="D32" s="6"/>
      <c r="E32" s="6"/>
      <c r="F32" s="6"/>
      <c r="G32" s="6"/>
      <c r="J32" s="6"/>
      <c r="K32" s="6"/>
    </row>
    <row r="33" ht="13.5" thickBot="1">
      <c r="E33" s="8"/>
    </row>
    <row r="34" spans="2:7" ht="16.5" thickBot="1">
      <c r="B34" s="1356" t="s">
        <v>502</v>
      </c>
      <c r="C34" s="1357"/>
      <c r="D34" s="1357"/>
      <c r="E34" s="1186"/>
      <c r="F34" s="310"/>
      <c r="G34" s="8"/>
    </row>
    <row r="35" spans="2:6" ht="30.75" thickBot="1">
      <c r="B35" s="688"/>
      <c r="C35" s="1184" t="s">
        <v>17</v>
      </c>
      <c r="D35" s="1183" t="s">
        <v>501</v>
      </c>
      <c r="E35" s="1185"/>
      <c r="F35" s="8"/>
    </row>
    <row r="36" spans="2:4" ht="15.75">
      <c r="B36" s="689">
        <v>2000</v>
      </c>
      <c r="C36" s="990">
        <v>8.746930258556752</v>
      </c>
      <c r="D36" s="986">
        <v>9.871335161358385</v>
      </c>
    </row>
    <row r="37" spans="2:4" ht="15.75">
      <c r="B37" s="690">
        <v>2001</v>
      </c>
      <c r="C37" s="991">
        <v>7.648304010507312</v>
      </c>
      <c r="D37" s="987">
        <v>5.164138990209244</v>
      </c>
    </row>
    <row r="38" spans="2:4" ht="15.75">
      <c r="B38" s="690">
        <v>2002</v>
      </c>
      <c r="C38" s="991">
        <v>6.9918404048785465</v>
      </c>
      <c r="D38" s="987">
        <v>10.149689667761951</v>
      </c>
    </row>
    <row r="39" spans="2:4" ht="15.75">
      <c r="B39" s="690">
        <v>2003</v>
      </c>
      <c r="C39" s="991">
        <v>6.490904764885275</v>
      </c>
      <c r="D39" s="987">
        <v>5.551872721246265</v>
      </c>
    </row>
    <row r="40" spans="2:4" ht="15.75">
      <c r="B40" s="690">
        <v>2004</v>
      </c>
      <c r="C40" s="991">
        <v>5.5</v>
      </c>
      <c r="D40" s="987">
        <v>5.573873449521116</v>
      </c>
    </row>
    <row r="41" spans="2:4" ht="15.75">
      <c r="B41" s="690">
        <v>2005</v>
      </c>
      <c r="C41" s="991">
        <v>4.85</v>
      </c>
      <c r="D41" s="987">
        <v>3.718024985127899</v>
      </c>
    </row>
    <row r="42" spans="2:4" ht="15.75">
      <c r="B42" s="690">
        <v>2006</v>
      </c>
      <c r="C42" s="991">
        <v>4.48</v>
      </c>
      <c r="D42" s="987">
        <v>6.638944651562961</v>
      </c>
    </row>
    <row r="43" spans="2:4" ht="15.75">
      <c r="B43" s="219">
        <v>2007</v>
      </c>
      <c r="C43" s="992">
        <v>5.69</v>
      </c>
      <c r="D43" s="988">
        <v>4.773430146564461</v>
      </c>
    </row>
    <row r="44" spans="2:4" ht="15.75">
      <c r="B44" s="219">
        <v>2008</v>
      </c>
      <c r="C44" s="992">
        <v>7.67</v>
      </c>
      <c r="D44" s="988">
        <v>8.444558521560563</v>
      </c>
    </row>
    <row r="45" spans="2:4" ht="15.75">
      <c r="B45" s="219">
        <v>2009</v>
      </c>
      <c r="C45" s="991">
        <v>2.0023840605989385</v>
      </c>
      <c r="D45" s="987">
        <v>2.1775147928994043</v>
      </c>
    </row>
    <row r="46" spans="2:4" ht="15.75">
      <c r="B46" s="219">
        <v>2010</v>
      </c>
      <c r="C46" s="991">
        <v>3.1725116858664526</v>
      </c>
      <c r="D46" s="987">
        <v>5.756312253880003</v>
      </c>
    </row>
    <row r="47" spans="2:4" ht="15.75">
      <c r="B47" s="219">
        <v>2011</v>
      </c>
      <c r="C47" s="991">
        <v>3.727227373837372</v>
      </c>
      <c r="D47" s="987">
        <v>8.65184536195378</v>
      </c>
    </row>
    <row r="48" spans="2:4" ht="15.75">
      <c r="B48" s="219">
        <v>2012</v>
      </c>
      <c r="C48" s="991">
        <v>2.4343865241481133</v>
      </c>
      <c r="D48" s="989">
        <v>-4.858381211571405</v>
      </c>
    </row>
    <row r="49" spans="2:6" ht="15.75">
      <c r="B49" s="219">
        <v>2013</v>
      </c>
      <c r="C49" s="991">
        <v>1.9381625736654806</v>
      </c>
      <c r="D49" s="989">
        <v>-0.07416039834728938</v>
      </c>
      <c r="F49" s="691"/>
    </row>
    <row r="50" spans="2:6" ht="15.75">
      <c r="B50" s="263">
        <v>2014</v>
      </c>
      <c r="C50" s="993">
        <v>3.655943601175604</v>
      </c>
      <c r="D50" s="988">
        <v>6.022052586938087</v>
      </c>
      <c r="F50" s="692"/>
    </row>
    <row r="51" spans="2:4" ht="15.75">
      <c r="B51" s="260">
        <v>2015</v>
      </c>
      <c r="C51" s="984">
        <v>6.770588235294106</v>
      </c>
      <c r="D51" s="985">
        <v>5.479999999999996</v>
      </c>
    </row>
    <row r="52" spans="2:4" ht="15.75">
      <c r="B52" s="260">
        <v>2016</v>
      </c>
      <c r="C52" s="984">
        <v>5.747587484527283</v>
      </c>
      <c r="D52" s="985">
        <v>2.1615472127417545</v>
      </c>
    </row>
    <row r="53" spans="2:6" ht="16.5" thickBot="1">
      <c r="B53" s="1182">
        <v>2017</v>
      </c>
      <c r="C53" s="1034">
        <v>4.09</v>
      </c>
      <c r="D53" s="1068">
        <v>3.2757980697847078</v>
      </c>
      <c r="E53" s="251"/>
      <c r="F53" s="168" t="s">
        <v>138</v>
      </c>
    </row>
    <row r="54" spans="2:6" ht="15.75">
      <c r="B54" s="226"/>
      <c r="C54" s="226"/>
      <c r="D54" s="226"/>
      <c r="E54" s="226"/>
      <c r="F54" s="1067"/>
    </row>
  </sheetData>
  <sheetProtection/>
  <mergeCells count="15">
    <mergeCell ref="Y8:Z8"/>
    <mergeCell ref="W8:X8"/>
    <mergeCell ref="O8:P8"/>
    <mergeCell ref="M8:N8"/>
    <mergeCell ref="K8:L8"/>
    <mergeCell ref="U8:V8"/>
    <mergeCell ref="S8:T8"/>
    <mergeCell ref="Q8:R8"/>
    <mergeCell ref="B34:D34"/>
    <mergeCell ref="I8:J8"/>
    <mergeCell ref="G8:H8"/>
    <mergeCell ref="E8:F8"/>
    <mergeCell ref="B25:G25"/>
    <mergeCell ref="B24:G24"/>
    <mergeCell ref="C8:D8"/>
  </mergeCells>
  <hyperlinks>
    <hyperlink ref="B1" location="'Indice '!A1" display="INDICE "/>
    <hyperlink ref="F53" location="Inflación!A7" display="ARRIBA"/>
    <hyperlink ref="E4" location="Inflación!A10" display="Inflación anual al Consumidor y al Productor 2007-2017"/>
    <hyperlink ref="E5" location="Inflación!A30" display="Inflación al consumdor por Origen de los Bienes y Servicios"/>
    <hyperlink ref="E6" location="Inflación!A42" display="Inflación anual al Consumidor y al Productor 2000-2008"/>
  </hyperlinks>
  <printOptions/>
  <pageMargins left="0.27" right="0.28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BS40"/>
  <sheetViews>
    <sheetView zoomScale="85" zoomScaleNormal="85" zoomScalePageLayoutView="0" workbookViewId="0" topLeftCell="A1">
      <pane ySplit="2" topLeftCell="A3" activePane="bottomLeft" state="frozen"/>
      <selection pane="topLeft" activeCell="D32" sqref="D32"/>
      <selection pane="bottomLeft" activeCell="D18" sqref="D18"/>
    </sheetView>
  </sheetViews>
  <sheetFormatPr defaultColWidth="11.421875" defaultRowHeight="12.75"/>
  <cols>
    <col min="1" max="1" width="3.57421875" style="7" customWidth="1"/>
    <col min="2" max="5" width="15.421875" style="7" customWidth="1"/>
    <col min="6" max="23" width="10.7109375" style="7" customWidth="1"/>
    <col min="24" max="24" width="12.57421875" style="7" customWidth="1"/>
    <col min="25" max="25" width="13.28125" style="7" customWidth="1"/>
    <col min="26" max="27" width="12.57421875" style="7" customWidth="1"/>
    <col min="28" max="28" width="13.28125" style="7" customWidth="1"/>
    <col min="29" max="29" width="15.00390625" style="7" bestFit="1" customWidth="1"/>
    <col min="30" max="30" width="12.00390625" style="7" bestFit="1" customWidth="1"/>
    <col min="31" max="31" width="13.28125" style="7" customWidth="1"/>
    <col min="32" max="33" width="12.57421875" style="7" customWidth="1"/>
    <col min="34" max="34" width="13.28125" style="7" customWidth="1"/>
    <col min="35" max="36" width="12.57421875" style="7" customWidth="1"/>
    <col min="37" max="37" width="13.28125" style="7" customWidth="1"/>
    <col min="38" max="39" width="12.57421875" style="7" customWidth="1"/>
    <col min="40" max="40" width="13.28125" style="7" customWidth="1"/>
    <col min="41" max="41" width="15.00390625" style="7" bestFit="1" customWidth="1"/>
    <col min="42" max="42" width="12.00390625" style="7" bestFit="1" customWidth="1"/>
    <col min="43" max="43" width="15.00390625" style="7" bestFit="1" customWidth="1"/>
    <col min="44" max="45" width="14.7109375" style="7" customWidth="1"/>
    <col min="46" max="49" width="12.57421875" style="7" customWidth="1"/>
    <col min="50" max="51" width="13.7109375" style="7" customWidth="1"/>
    <col min="52" max="16384" width="11.421875" style="7" customWidth="1"/>
  </cols>
  <sheetData>
    <row r="1" spans="2:15" ht="12.75">
      <c r="B1" s="1314" t="s">
        <v>583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28" s="20" customFormat="1" ht="18.75">
      <c r="B2" s="522" t="s">
        <v>778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463"/>
      <c r="Q2" s="463"/>
      <c r="R2" s="463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="20" customFormat="1" ht="15"/>
    <row r="4" spans="2:15" s="20" customFormat="1" ht="15">
      <c r="B4" s="465" t="s">
        <v>323</v>
      </c>
      <c r="C4" s="465"/>
      <c r="D4" s="465"/>
      <c r="E4" s="465"/>
      <c r="F4" s="598" t="s">
        <v>876</v>
      </c>
      <c r="G4" s="465"/>
      <c r="H4" s="465"/>
      <c r="I4" s="465"/>
      <c r="J4" s="465"/>
      <c r="K4" s="465"/>
      <c r="M4" s="465"/>
      <c r="N4" s="465"/>
      <c r="O4" s="465"/>
    </row>
    <row r="5" spans="2:15" s="20" customFormat="1" ht="15">
      <c r="B5" s="465" t="s">
        <v>323</v>
      </c>
      <c r="C5" s="465"/>
      <c r="D5" s="465"/>
      <c r="E5" s="465"/>
      <c r="F5" s="598" t="s">
        <v>877</v>
      </c>
      <c r="G5" s="465"/>
      <c r="H5" s="465"/>
      <c r="I5" s="465"/>
      <c r="J5" s="465"/>
      <c r="K5" s="465"/>
      <c r="M5" s="465"/>
      <c r="N5" s="465"/>
      <c r="O5" s="465"/>
    </row>
    <row r="6" spans="2:24" s="20" customFormat="1" ht="16.5" thickBot="1"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600"/>
      <c r="T6" s="600"/>
      <c r="U6" s="600"/>
      <c r="V6" s="600"/>
      <c r="W6" s="600"/>
      <c r="X6" s="601"/>
    </row>
    <row r="7" spans="2:38" s="20" customFormat="1" ht="15.75" thickBot="1">
      <c r="B7" s="602"/>
      <c r="C7" s="1365">
        <v>2018</v>
      </c>
      <c r="D7" s="1366"/>
      <c r="E7" s="1367"/>
      <c r="F7" s="1365">
        <v>2017</v>
      </c>
      <c r="G7" s="1366"/>
      <c r="H7" s="1367"/>
      <c r="I7" s="1365">
        <v>2016</v>
      </c>
      <c r="J7" s="1366"/>
      <c r="K7" s="1367"/>
      <c r="L7" s="1365">
        <v>2015</v>
      </c>
      <c r="M7" s="1366"/>
      <c r="N7" s="1367"/>
      <c r="O7" s="1365">
        <v>2014</v>
      </c>
      <c r="P7" s="1366"/>
      <c r="Q7" s="1367"/>
      <c r="R7" s="1365">
        <v>2013</v>
      </c>
      <c r="S7" s="1366"/>
      <c r="T7" s="1367"/>
      <c r="U7" s="1365">
        <v>2012</v>
      </c>
      <c r="V7" s="1366"/>
      <c r="W7" s="1367"/>
      <c r="X7" s="1364"/>
      <c r="Y7" s="1364"/>
      <c r="Z7" s="1364"/>
      <c r="AA7" s="1364"/>
      <c r="AB7" s="1364"/>
      <c r="AC7" s="1364"/>
      <c r="AD7" s="1364"/>
      <c r="AE7" s="1364"/>
      <c r="AF7" s="1364"/>
      <c r="AG7" s="1364"/>
      <c r="AH7" s="1364"/>
      <c r="AI7" s="1364"/>
      <c r="AJ7" s="1364"/>
      <c r="AK7" s="1364"/>
      <c r="AL7" s="1364"/>
    </row>
    <row r="8" spans="2:38" s="609" customFormat="1" ht="34.5" customHeight="1" thickBot="1">
      <c r="B8" s="603"/>
      <c r="C8" s="604" t="s">
        <v>10</v>
      </c>
      <c r="D8" s="605" t="s">
        <v>13</v>
      </c>
      <c r="E8" s="606" t="s">
        <v>11</v>
      </c>
      <c r="F8" s="604" t="s">
        <v>10</v>
      </c>
      <c r="G8" s="605" t="s">
        <v>13</v>
      </c>
      <c r="H8" s="606" t="s">
        <v>11</v>
      </c>
      <c r="I8" s="604" t="s">
        <v>10</v>
      </c>
      <c r="J8" s="605" t="s">
        <v>13</v>
      </c>
      <c r="K8" s="606" t="s">
        <v>11</v>
      </c>
      <c r="L8" s="604" t="s">
        <v>10</v>
      </c>
      <c r="M8" s="605" t="s">
        <v>13</v>
      </c>
      <c r="N8" s="606" t="s">
        <v>11</v>
      </c>
      <c r="O8" s="604" t="s">
        <v>10</v>
      </c>
      <c r="P8" s="605" t="s">
        <v>13</v>
      </c>
      <c r="Q8" s="606" t="s">
        <v>11</v>
      </c>
      <c r="R8" s="604" t="s">
        <v>10</v>
      </c>
      <c r="S8" s="605" t="s">
        <v>13</v>
      </c>
      <c r="T8" s="606" t="s">
        <v>11</v>
      </c>
      <c r="U8" s="607" t="s">
        <v>10</v>
      </c>
      <c r="V8" s="605" t="s">
        <v>13</v>
      </c>
      <c r="W8" s="606" t="s">
        <v>11</v>
      </c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</row>
    <row r="9" spans="2:38" s="20" customFormat="1" ht="15">
      <c r="B9" s="610" t="s">
        <v>18</v>
      </c>
      <c r="C9" s="123">
        <v>3.5</v>
      </c>
      <c r="D9" s="611">
        <v>3.5</v>
      </c>
      <c r="E9" s="122">
        <v>1.9</v>
      </c>
      <c r="F9" s="123">
        <v>-3.5</v>
      </c>
      <c r="G9" s="611">
        <v>-3.5</v>
      </c>
      <c r="H9" s="122">
        <v>-0.9</v>
      </c>
      <c r="I9" s="123">
        <v>5.7</v>
      </c>
      <c r="J9" s="611">
        <v>5.7</v>
      </c>
      <c r="K9" s="122">
        <v>4.4</v>
      </c>
      <c r="L9" s="123">
        <v>3</v>
      </c>
      <c r="M9" s="611">
        <v>3</v>
      </c>
      <c r="N9" s="122">
        <v>4.4</v>
      </c>
      <c r="O9" s="123">
        <v>2.8</v>
      </c>
      <c r="P9" s="611">
        <v>2.8</v>
      </c>
      <c r="Q9" s="122">
        <v>2.7</v>
      </c>
      <c r="R9" s="123">
        <v>4.5</v>
      </c>
      <c r="S9" s="611">
        <v>4.5</v>
      </c>
      <c r="T9" s="122">
        <v>3.9</v>
      </c>
      <c r="U9" s="612">
        <v>2.4</v>
      </c>
      <c r="V9" s="611">
        <v>2.4</v>
      </c>
      <c r="W9" s="122">
        <v>1.7</v>
      </c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</row>
    <row r="10" spans="2:38" s="20" customFormat="1" ht="15">
      <c r="B10" s="614" t="s">
        <v>19</v>
      </c>
      <c r="C10" s="120">
        <v>1</v>
      </c>
      <c r="D10" s="128">
        <v>2.3</v>
      </c>
      <c r="E10" s="127">
        <v>2.1</v>
      </c>
      <c r="F10" s="120">
        <v>-1.6</v>
      </c>
      <c r="G10" s="128">
        <v>-2.6</v>
      </c>
      <c r="H10" s="127">
        <v>-1.4</v>
      </c>
      <c r="I10" s="120">
        <v>4.4</v>
      </c>
      <c r="J10" s="128">
        <v>5.1</v>
      </c>
      <c r="K10" s="127">
        <v>4.5</v>
      </c>
      <c r="L10" s="120">
        <v>3</v>
      </c>
      <c r="M10" s="128">
        <v>3</v>
      </c>
      <c r="N10" s="127">
        <v>4.1</v>
      </c>
      <c r="O10" s="120">
        <v>6.4</v>
      </c>
      <c r="P10" s="128">
        <v>4.5</v>
      </c>
      <c r="Q10" s="127">
        <v>2.9</v>
      </c>
      <c r="R10" s="120">
        <v>3.2</v>
      </c>
      <c r="S10" s="128">
        <v>3.9</v>
      </c>
      <c r="T10" s="127">
        <v>4</v>
      </c>
      <c r="U10" s="197">
        <v>2.5</v>
      </c>
      <c r="V10" s="128">
        <v>2.5</v>
      </c>
      <c r="W10" s="127">
        <v>2</v>
      </c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</row>
    <row r="11" spans="2:38" s="20" customFormat="1" ht="15">
      <c r="B11" s="614" t="s">
        <v>20</v>
      </c>
      <c r="C11" s="120">
        <v>4.4</v>
      </c>
      <c r="D11" s="128">
        <v>3</v>
      </c>
      <c r="E11" s="127">
        <v>2.5</v>
      </c>
      <c r="F11" s="120">
        <v>-0.3</v>
      </c>
      <c r="G11" s="128">
        <v>-1.8</v>
      </c>
      <c r="H11" s="127">
        <v>-1.5</v>
      </c>
      <c r="I11" s="120">
        <v>1.1</v>
      </c>
      <c r="J11" s="128">
        <v>3.7</v>
      </c>
      <c r="K11" s="127">
        <v>4.3</v>
      </c>
      <c r="L11" s="120">
        <v>3.9</v>
      </c>
      <c r="M11" s="128">
        <v>3.3</v>
      </c>
      <c r="N11" s="127">
        <v>4.1</v>
      </c>
      <c r="O11" s="120">
        <v>4.5</v>
      </c>
      <c r="P11" s="128">
        <v>4.5</v>
      </c>
      <c r="Q11" s="127">
        <v>3.2</v>
      </c>
      <c r="R11" s="120">
        <v>1.6</v>
      </c>
      <c r="S11" s="128">
        <v>3.2</v>
      </c>
      <c r="T11" s="127">
        <v>3.7</v>
      </c>
      <c r="U11" s="197">
        <v>5</v>
      </c>
      <c r="V11" s="128">
        <v>3.3</v>
      </c>
      <c r="W11" s="127">
        <v>2.5</v>
      </c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</row>
    <row r="12" spans="2:38" s="20" customFormat="1" ht="15">
      <c r="B12" s="614" t="s">
        <v>21</v>
      </c>
      <c r="C12" s="120">
        <v>1.6</v>
      </c>
      <c r="D12" s="128">
        <v>2.7</v>
      </c>
      <c r="E12" s="127">
        <v>2.4</v>
      </c>
      <c r="F12" s="120">
        <v>2.6</v>
      </c>
      <c r="G12" s="128">
        <v>-0.7</v>
      </c>
      <c r="H12" s="127">
        <v>-1.4</v>
      </c>
      <c r="I12" s="120">
        <v>1.4</v>
      </c>
      <c r="J12" s="128">
        <v>3.2</v>
      </c>
      <c r="K12" s="127">
        <v>4.2</v>
      </c>
      <c r="L12" s="120">
        <v>2.1</v>
      </c>
      <c r="M12" s="128">
        <v>3</v>
      </c>
      <c r="N12" s="127">
        <v>4</v>
      </c>
      <c r="O12" s="120">
        <v>2.3</v>
      </c>
      <c r="P12" s="128">
        <v>3.9</v>
      </c>
      <c r="Q12" s="127">
        <v>2.8</v>
      </c>
      <c r="R12" s="120">
        <v>6.3</v>
      </c>
      <c r="S12" s="128">
        <v>3.9</v>
      </c>
      <c r="T12" s="127">
        <v>4</v>
      </c>
      <c r="U12" s="197">
        <v>3.4</v>
      </c>
      <c r="V12" s="128">
        <v>3.4</v>
      </c>
      <c r="W12" s="127">
        <v>2.9</v>
      </c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</row>
    <row r="13" spans="2:38" s="20" customFormat="1" ht="15">
      <c r="B13" s="614" t="s">
        <v>22</v>
      </c>
      <c r="C13" s="120">
        <v>2.1</v>
      </c>
      <c r="D13" s="128">
        <v>2.6</v>
      </c>
      <c r="E13" s="127">
        <v>2.4</v>
      </c>
      <c r="F13" s="120">
        <v>1.9</v>
      </c>
      <c r="G13" s="128">
        <v>-0.2</v>
      </c>
      <c r="H13" s="127">
        <v>-1.1</v>
      </c>
      <c r="I13" s="120">
        <v>-2.2</v>
      </c>
      <c r="J13" s="128">
        <v>2</v>
      </c>
      <c r="K13" s="127">
        <v>3.6</v>
      </c>
      <c r="L13" s="120">
        <v>4.9</v>
      </c>
      <c r="M13" s="128">
        <v>3.4</v>
      </c>
      <c r="N13" s="127">
        <v>4.1</v>
      </c>
      <c r="O13" s="120">
        <v>4.4</v>
      </c>
      <c r="P13" s="128">
        <v>4</v>
      </c>
      <c r="Q13" s="127">
        <v>3</v>
      </c>
      <c r="R13" s="120">
        <v>2.7</v>
      </c>
      <c r="S13" s="128">
        <v>3.6</v>
      </c>
      <c r="T13" s="127">
        <v>3.8</v>
      </c>
      <c r="U13" s="197">
        <v>4.2</v>
      </c>
      <c r="V13" s="128">
        <v>3.6</v>
      </c>
      <c r="W13" s="127">
        <v>3.2</v>
      </c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</row>
    <row r="14" spans="2:38" s="20" customFormat="1" ht="15">
      <c r="B14" s="614" t="s">
        <v>24</v>
      </c>
      <c r="C14" s="120"/>
      <c r="D14" s="128"/>
      <c r="E14" s="127"/>
      <c r="F14" s="120">
        <v>2.2</v>
      </c>
      <c r="G14" s="128">
        <v>0.2</v>
      </c>
      <c r="H14" s="127">
        <v>-0.8</v>
      </c>
      <c r="I14" s="120">
        <v>-1.3</v>
      </c>
      <c r="J14" s="128">
        <v>1.6</v>
      </c>
      <c r="K14" s="127">
        <v>3.3</v>
      </c>
      <c r="L14" s="120">
        <v>3.2</v>
      </c>
      <c r="M14" s="128">
        <v>3.4</v>
      </c>
      <c r="N14" s="127">
        <v>3.9</v>
      </c>
      <c r="O14" s="120">
        <v>5.6</v>
      </c>
      <c r="P14" s="128">
        <v>4.3</v>
      </c>
      <c r="Q14" s="127">
        <v>3.3</v>
      </c>
      <c r="R14" s="120">
        <v>1.8</v>
      </c>
      <c r="S14" s="128">
        <v>3.3</v>
      </c>
      <c r="T14" s="127">
        <v>3.6</v>
      </c>
      <c r="U14" s="197">
        <v>4.5</v>
      </c>
      <c r="V14" s="128">
        <v>3.7</v>
      </c>
      <c r="W14" s="127">
        <v>3.4</v>
      </c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</row>
    <row r="15" spans="2:38" s="20" customFormat="1" ht="15">
      <c r="B15" s="614" t="s">
        <v>32</v>
      </c>
      <c r="C15" s="120"/>
      <c r="D15" s="128"/>
      <c r="E15" s="127"/>
      <c r="F15" s="120">
        <v>3.2</v>
      </c>
      <c r="G15" s="128">
        <v>0.7</v>
      </c>
      <c r="H15" s="127">
        <v>-0.4</v>
      </c>
      <c r="I15" s="120">
        <v>-2</v>
      </c>
      <c r="J15" s="128">
        <v>1.1</v>
      </c>
      <c r="K15" s="127">
        <v>2.8</v>
      </c>
      <c r="L15" s="120">
        <v>3.3</v>
      </c>
      <c r="M15" s="128">
        <v>3.4</v>
      </c>
      <c r="N15" s="127">
        <v>3.7</v>
      </c>
      <c r="O15" s="120">
        <v>5</v>
      </c>
      <c r="P15" s="128">
        <v>4.4</v>
      </c>
      <c r="Q15" s="127">
        <v>3.5</v>
      </c>
      <c r="R15" s="120">
        <v>2.7</v>
      </c>
      <c r="S15" s="128">
        <v>3.2</v>
      </c>
      <c r="T15" s="127">
        <v>3.5</v>
      </c>
      <c r="U15" s="197">
        <v>4.3</v>
      </c>
      <c r="V15" s="128">
        <v>3.8</v>
      </c>
      <c r="W15" s="127">
        <v>3.5</v>
      </c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</row>
    <row r="16" spans="2:38" s="20" customFormat="1" ht="15">
      <c r="B16" s="614" t="s">
        <v>33</v>
      </c>
      <c r="C16" s="120"/>
      <c r="D16" s="128"/>
      <c r="E16" s="127"/>
      <c r="F16" s="120">
        <v>0.6</v>
      </c>
      <c r="G16" s="128">
        <v>0.6</v>
      </c>
      <c r="H16" s="127">
        <v>-0.4</v>
      </c>
      <c r="I16" s="120">
        <v>0</v>
      </c>
      <c r="J16" s="128">
        <v>0.9</v>
      </c>
      <c r="K16" s="127">
        <v>2.4</v>
      </c>
      <c r="L16" s="120">
        <v>5</v>
      </c>
      <c r="M16" s="128">
        <v>3.6</v>
      </c>
      <c r="N16" s="127">
        <v>3.8</v>
      </c>
      <c r="O16" s="120">
        <v>4.7</v>
      </c>
      <c r="P16" s="128">
        <v>4.5</v>
      </c>
      <c r="Q16" s="127">
        <v>3.8</v>
      </c>
      <c r="R16" s="120">
        <v>2</v>
      </c>
      <c r="S16" s="128">
        <v>3.1</v>
      </c>
      <c r="T16" s="127">
        <v>3.4</v>
      </c>
      <c r="U16" s="197">
        <v>3.1</v>
      </c>
      <c r="V16" s="128">
        <v>3.7</v>
      </c>
      <c r="W16" s="127">
        <v>3.5</v>
      </c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</row>
    <row r="17" spans="2:38" s="20" customFormat="1" ht="15">
      <c r="B17" s="614" t="s">
        <v>37</v>
      </c>
      <c r="C17" s="197"/>
      <c r="D17" s="128"/>
      <c r="E17" s="127"/>
      <c r="F17" s="197">
        <v>1.6</v>
      </c>
      <c r="G17" s="128">
        <v>0.8</v>
      </c>
      <c r="H17" s="127">
        <v>0</v>
      </c>
      <c r="I17" s="120">
        <v>-2.8</v>
      </c>
      <c r="J17" s="128">
        <v>0.5</v>
      </c>
      <c r="K17" s="127">
        <v>1.6</v>
      </c>
      <c r="L17" s="120">
        <v>6.7</v>
      </c>
      <c r="M17" s="128">
        <v>3.9</v>
      </c>
      <c r="N17" s="127">
        <v>3.9</v>
      </c>
      <c r="O17" s="120">
        <v>4.6</v>
      </c>
      <c r="P17" s="128">
        <v>4.5</v>
      </c>
      <c r="Q17" s="127">
        <v>4.1</v>
      </c>
      <c r="R17" s="120">
        <v>1</v>
      </c>
      <c r="S17" s="128">
        <v>2.9</v>
      </c>
      <c r="T17" s="127">
        <v>3.1</v>
      </c>
      <c r="U17" s="197">
        <v>4.7</v>
      </c>
      <c r="V17" s="128">
        <v>3.8</v>
      </c>
      <c r="W17" s="127">
        <v>3.6</v>
      </c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</row>
    <row r="18" spans="2:38" s="20" customFormat="1" ht="15">
      <c r="B18" s="614" t="s">
        <v>38</v>
      </c>
      <c r="C18" s="197"/>
      <c r="D18" s="128"/>
      <c r="E18" s="127"/>
      <c r="F18" s="197">
        <v>2.6</v>
      </c>
      <c r="G18" s="128">
        <v>0.9</v>
      </c>
      <c r="H18" s="127">
        <v>0.5</v>
      </c>
      <c r="I18" s="120">
        <v>-2.5</v>
      </c>
      <c r="J18" s="128">
        <v>0.2</v>
      </c>
      <c r="K18" s="127">
        <v>0.9</v>
      </c>
      <c r="L18" s="120">
        <v>5.7</v>
      </c>
      <c r="M18" s="128">
        <v>4.1</v>
      </c>
      <c r="N18" s="127">
        <v>4.1</v>
      </c>
      <c r="O18" s="120">
        <v>4</v>
      </c>
      <c r="P18" s="128">
        <v>4.4</v>
      </c>
      <c r="Q18" s="127">
        <v>4.1</v>
      </c>
      <c r="R18" s="120">
        <v>3.6</v>
      </c>
      <c r="S18" s="128">
        <v>2.9</v>
      </c>
      <c r="T18" s="127">
        <v>3.1</v>
      </c>
      <c r="U18" s="197">
        <v>3.1</v>
      </c>
      <c r="V18" s="128">
        <v>3.7</v>
      </c>
      <c r="W18" s="127">
        <v>3.7</v>
      </c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</row>
    <row r="19" spans="2:38" s="20" customFormat="1" ht="15">
      <c r="B19" s="614" t="s">
        <v>39</v>
      </c>
      <c r="C19" s="1121"/>
      <c r="D19" s="1122"/>
      <c r="E19" s="1123"/>
      <c r="F19" s="1121">
        <v>2.7</v>
      </c>
      <c r="G19" s="1122">
        <v>1.1</v>
      </c>
      <c r="H19" s="1123">
        <v>0.7</v>
      </c>
      <c r="I19" s="120">
        <v>-0.8</v>
      </c>
      <c r="J19" s="128">
        <v>0.1</v>
      </c>
      <c r="K19" s="127">
        <v>0.5</v>
      </c>
      <c r="L19" s="120">
        <v>3.4</v>
      </c>
      <c r="M19" s="128">
        <v>4</v>
      </c>
      <c r="N19" s="127">
        <v>4.1</v>
      </c>
      <c r="O19" s="120">
        <v>3.8</v>
      </c>
      <c r="P19" s="128">
        <v>4.4</v>
      </c>
      <c r="Q19" s="127">
        <v>4.2</v>
      </c>
      <c r="R19" s="120">
        <v>2.3</v>
      </c>
      <c r="S19" s="128">
        <v>2.9</v>
      </c>
      <c r="T19" s="127">
        <v>3</v>
      </c>
      <c r="U19" s="197">
        <v>3.9</v>
      </c>
      <c r="V19" s="128">
        <v>3.7</v>
      </c>
      <c r="W19" s="127">
        <v>3.7</v>
      </c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</row>
    <row r="20" spans="2:38" s="20" customFormat="1" ht="15.75" thickBot="1">
      <c r="B20" s="615" t="s">
        <v>40</v>
      </c>
      <c r="C20" s="1124"/>
      <c r="D20" s="1125"/>
      <c r="E20" s="1126"/>
      <c r="F20" s="1124">
        <v>3.2</v>
      </c>
      <c r="G20" s="1125">
        <v>1.3</v>
      </c>
      <c r="H20" s="1126">
        <v>1.3</v>
      </c>
      <c r="I20" s="138">
        <v>-3</v>
      </c>
      <c r="J20" s="616">
        <v>-0.2</v>
      </c>
      <c r="K20" s="617">
        <v>-0.2</v>
      </c>
      <c r="L20" s="138">
        <v>5.7</v>
      </c>
      <c r="M20" s="616">
        <v>4.2</v>
      </c>
      <c r="N20" s="617">
        <v>4.2</v>
      </c>
      <c r="O20" s="138">
        <v>4.3</v>
      </c>
      <c r="P20" s="616">
        <v>4.4</v>
      </c>
      <c r="Q20" s="617">
        <v>4.4</v>
      </c>
      <c r="R20" s="138">
        <v>2.3</v>
      </c>
      <c r="S20" s="616">
        <v>2.8</v>
      </c>
      <c r="T20" s="617">
        <v>2.8</v>
      </c>
      <c r="U20" s="140">
        <v>4</v>
      </c>
      <c r="V20" s="616">
        <v>3.8</v>
      </c>
      <c r="W20" s="617">
        <v>3.8</v>
      </c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</row>
    <row r="21" spans="2:21" s="20" customFormat="1" ht="15"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8"/>
      <c r="S21" s="49"/>
      <c r="T21" s="49"/>
      <c r="U21" s="49"/>
    </row>
    <row r="22" spans="2:18" s="20" customFormat="1" ht="15">
      <c r="B22" s="619"/>
      <c r="C22" s="619"/>
      <c r="D22" s="619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  <row r="23" spans="2:30" s="20" customFormat="1" ht="17.25">
      <c r="B23" s="620" t="s">
        <v>146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</row>
    <row r="24" spans="2:20" s="20" customFormat="1" ht="15.7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47"/>
      <c r="T24" s="47"/>
    </row>
    <row r="25" spans="2:71" s="20" customFormat="1" ht="15.75" thickBot="1">
      <c r="B25" s="622">
        <v>2018</v>
      </c>
      <c r="C25" s="1362" t="s">
        <v>7</v>
      </c>
      <c r="D25" s="1363"/>
      <c r="E25" s="1362" t="s">
        <v>5</v>
      </c>
      <c r="F25" s="1363"/>
      <c r="I25" s="622">
        <v>2017</v>
      </c>
      <c r="J25" s="1362" t="s">
        <v>7</v>
      </c>
      <c r="K25" s="1363"/>
      <c r="L25" s="1362" t="s">
        <v>5</v>
      </c>
      <c r="M25" s="1363"/>
      <c r="P25" s="622">
        <v>2016</v>
      </c>
      <c r="Q25" s="1362" t="s">
        <v>7</v>
      </c>
      <c r="R25" s="1363"/>
      <c r="S25" s="1362" t="s">
        <v>5</v>
      </c>
      <c r="T25" s="1363"/>
      <c r="W25" s="622">
        <v>2015</v>
      </c>
      <c r="X25" s="1362" t="s">
        <v>7</v>
      </c>
      <c r="Y25" s="1363"/>
      <c r="Z25" s="1362" t="s">
        <v>5</v>
      </c>
      <c r="AA25" s="1363"/>
      <c r="AD25" s="622">
        <v>2014</v>
      </c>
      <c r="AE25" s="1362" t="s">
        <v>7</v>
      </c>
      <c r="AF25" s="1363"/>
      <c r="AG25" s="1362" t="s">
        <v>5</v>
      </c>
      <c r="AH25" s="1363"/>
      <c r="AK25" s="622">
        <v>2013</v>
      </c>
      <c r="AL25" s="1362" t="s">
        <v>7</v>
      </c>
      <c r="AM25" s="1363"/>
      <c r="AN25" s="1362" t="s">
        <v>5</v>
      </c>
      <c r="AO25" s="1363"/>
      <c r="AQ25" s="622">
        <v>2012</v>
      </c>
      <c r="AR25" s="1362" t="s">
        <v>7</v>
      </c>
      <c r="AS25" s="1363"/>
      <c r="AT25" s="1362" t="s">
        <v>5</v>
      </c>
      <c r="AU25" s="1363"/>
      <c r="AW25" s="622">
        <v>2011</v>
      </c>
      <c r="AX25" s="1362" t="s">
        <v>7</v>
      </c>
      <c r="AY25" s="1363"/>
      <c r="AZ25" s="1362" t="s">
        <v>5</v>
      </c>
      <c r="BA25" s="1363"/>
      <c r="BC25" s="622">
        <v>2010</v>
      </c>
      <c r="BD25" s="1362" t="s">
        <v>7</v>
      </c>
      <c r="BE25" s="1363"/>
      <c r="BF25" s="1362" t="s">
        <v>5</v>
      </c>
      <c r="BG25" s="1363"/>
      <c r="BI25" s="623">
        <v>2009</v>
      </c>
      <c r="BJ25" s="1362" t="s">
        <v>7</v>
      </c>
      <c r="BK25" s="1363"/>
      <c r="BL25" s="1362" t="s">
        <v>5</v>
      </c>
      <c r="BM25" s="1363"/>
      <c r="BO25" s="622">
        <v>2008</v>
      </c>
      <c r="BP25" s="1362" t="s">
        <v>7</v>
      </c>
      <c r="BQ25" s="1363"/>
      <c r="BR25" s="1362" t="s">
        <v>5</v>
      </c>
      <c r="BS25" s="1363"/>
    </row>
    <row r="26" spans="2:71" s="609" customFormat="1" ht="13.5" thickBot="1">
      <c r="B26" s="624"/>
      <c r="C26" s="625" t="s">
        <v>10</v>
      </c>
      <c r="D26" s="626" t="s">
        <v>13</v>
      </c>
      <c r="E26" s="625" t="s">
        <v>10</v>
      </c>
      <c r="F26" s="606" t="s">
        <v>13</v>
      </c>
      <c r="I26" s="624"/>
      <c r="J26" s="625" t="s">
        <v>10</v>
      </c>
      <c r="K26" s="626" t="s">
        <v>13</v>
      </c>
      <c r="L26" s="625" t="s">
        <v>10</v>
      </c>
      <c r="M26" s="606" t="s">
        <v>13</v>
      </c>
      <c r="P26" s="624"/>
      <c r="Q26" s="625" t="s">
        <v>10</v>
      </c>
      <c r="R26" s="626" t="s">
        <v>13</v>
      </c>
      <c r="S26" s="625" t="s">
        <v>10</v>
      </c>
      <c r="T26" s="606" t="s">
        <v>13</v>
      </c>
      <c r="W26" s="624"/>
      <c r="X26" s="625" t="s">
        <v>10</v>
      </c>
      <c r="Y26" s="626" t="s">
        <v>13</v>
      </c>
      <c r="Z26" s="625" t="s">
        <v>10</v>
      </c>
      <c r="AA26" s="606" t="s">
        <v>13</v>
      </c>
      <c r="AD26" s="624"/>
      <c r="AE26" s="625" t="s">
        <v>10</v>
      </c>
      <c r="AF26" s="626" t="s">
        <v>13</v>
      </c>
      <c r="AG26" s="625" t="s">
        <v>10</v>
      </c>
      <c r="AH26" s="606" t="s">
        <v>13</v>
      </c>
      <c r="AK26" s="624"/>
      <c r="AL26" s="625" t="s">
        <v>10</v>
      </c>
      <c r="AM26" s="626" t="s">
        <v>13</v>
      </c>
      <c r="AN26" s="625" t="s">
        <v>10</v>
      </c>
      <c r="AO26" s="606" t="s">
        <v>13</v>
      </c>
      <c r="AQ26" s="624"/>
      <c r="AR26" s="625" t="s">
        <v>10</v>
      </c>
      <c r="AS26" s="626" t="s">
        <v>13</v>
      </c>
      <c r="AT26" s="625" t="s">
        <v>10</v>
      </c>
      <c r="AU26" s="606" t="s">
        <v>13</v>
      </c>
      <c r="AW26" s="624"/>
      <c r="AX26" s="625" t="s">
        <v>10</v>
      </c>
      <c r="AY26" s="626" t="s">
        <v>13</v>
      </c>
      <c r="AZ26" s="625" t="s">
        <v>10</v>
      </c>
      <c r="BA26" s="606" t="s">
        <v>13</v>
      </c>
      <c r="BC26" s="624"/>
      <c r="BD26" s="625" t="s">
        <v>10</v>
      </c>
      <c r="BE26" s="606" t="s">
        <v>13</v>
      </c>
      <c r="BF26" s="625" t="s">
        <v>10</v>
      </c>
      <c r="BG26" s="606" t="s">
        <v>13</v>
      </c>
      <c r="BI26" s="627"/>
      <c r="BJ26" s="493" t="s">
        <v>10</v>
      </c>
      <c r="BK26" s="628" t="s">
        <v>13</v>
      </c>
      <c r="BL26" s="629" t="s">
        <v>10</v>
      </c>
      <c r="BM26" s="494" t="s">
        <v>13</v>
      </c>
      <c r="BO26" s="624"/>
      <c r="BP26" s="625" t="s">
        <v>10</v>
      </c>
      <c r="BQ26" s="606" t="s">
        <v>13</v>
      </c>
      <c r="BR26" s="625" t="s">
        <v>10</v>
      </c>
      <c r="BS26" s="606" t="s">
        <v>13</v>
      </c>
    </row>
    <row r="27" spans="2:71" s="20" customFormat="1" ht="15">
      <c r="B27" s="635">
        <v>43101</v>
      </c>
      <c r="C27" s="1198">
        <v>3.124001046177094</v>
      </c>
      <c r="D27" s="122">
        <v>3.124001046177094</v>
      </c>
      <c r="E27" s="632">
        <v>0.09324630345011187</v>
      </c>
      <c r="F27" s="633">
        <v>0.09324630345011187</v>
      </c>
      <c r="I27" s="630">
        <v>42736</v>
      </c>
      <c r="J27" s="612">
        <v>-2.60890730426121</v>
      </c>
      <c r="K27" s="122">
        <v>-2.60890730426121</v>
      </c>
      <c r="L27" s="123">
        <v>-1.0309550176659688</v>
      </c>
      <c r="M27" s="122">
        <v>-1.0309550176659688</v>
      </c>
      <c r="P27" s="630">
        <v>42370</v>
      </c>
      <c r="Q27" s="612">
        <v>2.5327916424840557</v>
      </c>
      <c r="R27" s="122">
        <v>2.5327916424840557</v>
      </c>
      <c r="S27" s="123">
        <v>2.0476254540562344</v>
      </c>
      <c r="T27" s="122">
        <v>2.0476254540562344</v>
      </c>
      <c r="W27" s="630">
        <v>42005</v>
      </c>
      <c r="X27" s="612">
        <v>0.9373169302870465</v>
      </c>
      <c r="Y27" s="122">
        <v>0.9373169302870465</v>
      </c>
      <c r="Z27" s="123">
        <v>-3.1783248664843167</v>
      </c>
      <c r="AA27" s="122">
        <v>-3.1783248664843167</v>
      </c>
      <c r="AD27" s="630">
        <v>41640</v>
      </c>
      <c r="AE27" s="612">
        <v>2.4056632071509876</v>
      </c>
      <c r="AF27" s="122">
        <v>2.4056632071509876</v>
      </c>
      <c r="AG27" s="123">
        <v>1.80347434027317</v>
      </c>
      <c r="AH27" s="122">
        <v>1.80347434027317</v>
      </c>
      <c r="AK27" s="630">
        <v>41275</v>
      </c>
      <c r="AL27" s="612">
        <v>4.488184040619325</v>
      </c>
      <c r="AM27" s="122">
        <v>4.488184040619325</v>
      </c>
      <c r="AN27" s="123">
        <v>0.7784524365561207</v>
      </c>
      <c r="AO27" s="122">
        <v>0.7784524365561207</v>
      </c>
      <c r="AQ27" s="630">
        <v>40909</v>
      </c>
      <c r="AR27" s="612">
        <v>6.723307465881723</v>
      </c>
      <c r="AS27" s="122">
        <v>6.723307465881723</v>
      </c>
      <c r="AT27" s="123">
        <v>3.3467417538213917</v>
      </c>
      <c r="AU27" s="122">
        <v>3.3467417538213917</v>
      </c>
      <c r="AW27" s="630">
        <v>40544</v>
      </c>
      <c r="AX27" s="612">
        <v>5.149127743387738</v>
      </c>
      <c r="AY27" s="122">
        <v>5.149127743387738</v>
      </c>
      <c r="AZ27" s="123">
        <v>5.0540906017579434</v>
      </c>
      <c r="BA27" s="122">
        <v>5.0540906017579434</v>
      </c>
      <c r="BC27" s="631">
        <v>40179</v>
      </c>
      <c r="BD27" s="632">
        <v>1.9</v>
      </c>
      <c r="BE27" s="633">
        <v>1.9</v>
      </c>
      <c r="BF27" s="634">
        <v>-2.6</v>
      </c>
      <c r="BG27" s="633">
        <v>-2.6000000000000023</v>
      </c>
      <c r="BI27" s="631">
        <v>39814</v>
      </c>
      <c r="BJ27" s="632">
        <v>-1.9688190057313704</v>
      </c>
      <c r="BK27" s="633">
        <v>-1.9688190057313704</v>
      </c>
      <c r="BL27" s="634">
        <v>-9.476584786237064</v>
      </c>
      <c r="BM27" s="633">
        <v>-9.476584786237064</v>
      </c>
      <c r="BO27" s="631">
        <v>39448</v>
      </c>
      <c r="BP27" s="632">
        <v>4.093248061260213</v>
      </c>
      <c r="BQ27" s="633">
        <v>4.093248061260213</v>
      </c>
      <c r="BR27" s="634">
        <v>1.8410309773473132</v>
      </c>
      <c r="BS27" s="633">
        <v>1.8410309773473132</v>
      </c>
    </row>
    <row r="28" spans="2:71" s="20" customFormat="1" ht="15">
      <c r="B28" s="635">
        <v>43132</v>
      </c>
      <c r="C28" s="197">
        <v>1.031725872975553</v>
      </c>
      <c r="D28" s="127">
        <v>2.098639929580992</v>
      </c>
      <c r="E28" s="120">
        <v>-0.9060856297763542</v>
      </c>
      <c r="F28" s="127">
        <v>-0.40524211046352177</v>
      </c>
      <c r="I28" s="635">
        <v>42767</v>
      </c>
      <c r="J28" s="197">
        <v>-5.62686558645763</v>
      </c>
      <c r="K28" s="127">
        <v>-4.11166401896118</v>
      </c>
      <c r="L28" s="120">
        <v>-5.610298390560664</v>
      </c>
      <c r="M28" s="127">
        <v>-3.369460034836469</v>
      </c>
      <c r="P28" s="635">
        <v>42401</v>
      </c>
      <c r="Q28" s="197">
        <v>4.930530602467376</v>
      </c>
      <c r="R28" s="127">
        <v>3.7128625324216014</v>
      </c>
      <c r="S28" s="120">
        <v>5.953687592022483</v>
      </c>
      <c r="T28" s="127">
        <v>4.005636070853447</v>
      </c>
      <c r="W28" s="635">
        <v>42036</v>
      </c>
      <c r="X28" s="197">
        <v>-0.48867699642431983</v>
      </c>
      <c r="Y28" s="127">
        <v>0.2304283604136037</v>
      </c>
      <c r="Z28" s="120">
        <v>-0.24035251702496652</v>
      </c>
      <c r="AA28" s="127">
        <v>-1.7275484636687155</v>
      </c>
      <c r="AD28" s="635">
        <v>41671</v>
      </c>
      <c r="AE28" s="197">
        <v>9.823941357418665</v>
      </c>
      <c r="AF28" s="127">
        <v>5.953424314511069</v>
      </c>
      <c r="AG28" s="120">
        <v>1.052489542571844</v>
      </c>
      <c r="AH28" s="127">
        <v>1.4312466559657455</v>
      </c>
      <c r="AK28" s="635">
        <v>41306</v>
      </c>
      <c r="AL28" s="197">
        <v>-1.0875898232666548</v>
      </c>
      <c r="AM28" s="127">
        <v>1.7452229299363076</v>
      </c>
      <c r="AN28" s="120">
        <v>-2.1382321939466986</v>
      </c>
      <c r="AO28" s="127">
        <v>-0.7042253521126973</v>
      </c>
      <c r="AQ28" s="635">
        <v>40940</v>
      </c>
      <c r="AR28" s="197">
        <v>9.974369927381478</v>
      </c>
      <c r="AS28" s="127">
        <v>8.298268607298077</v>
      </c>
      <c r="AT28" s="120">
        <v>5.529953917050712</v>
      </c>
      <c r="AU28" s="127">
        <v>4.445155100735532</v>
      </c>
      <c r="AW28" s="635">
        <v>40575</v>
      </c>
      <c r="AX28" s="197">
        <v>-1.0636049869690911</v>
      </c>
      <c r="AY28" s="127">
        <v>2.0448386302044597</v>
      </c>
      <c r="AZ28" s="120">
        <v>3.605531774777737</v>
      </c>
      <c r="BA28" s="127">
        <v>4.320266889074231</v>
      </c>
      <c r="BC28" s="636">
        <v>40210</v>
      </c>
      <c r="BD28" s="637">
        <v>5.7</v>
      </c>
      <c r="BE28" s="638">
        <v>3.7</v>
      </c>
      <c r="BF28" s="639">
        <v>1</v>
      </c>
      <c r="BG28" s="638">
        <v>-0.8</v>
      </c>
      <c r="BI28" s="636">
        <v>39845</v>
      </c>
      <c r="BJ28" s="637">
        <v>-2.415851298677385</v>
      </c>
      <c r="BK28" s="638">
        <v>-2.2470262719161638</v>
      </c>
      <c r="BL28" s="639">
        <v>-9.157394436238508</v>
      </c>
      <c r="BM28" s="638">
        <v>-9.309941003601663</v>
      </c>
      <c r="BO28" s="636">
        <v>39479</v>
      </c>
      <c r="BP28" s="637">
        <v>3.9312546784728175</v>
      </c>
      <c r="BQ28" s="638">
        <v>4.0757383107263845</v>
      </c>
      <c r="BR28" s="639">
        <v>3.992377028977856</v>
      </c>
      <c r="BS28" s="638">
        <v>2.95298562975872</v>
      </c>
    </row>
    <row r="29" spans="2:71" s="20" customFormat="1" ht="15">
      <c r="B29" s="635">
        <v>43160</v>
      </c>
      <c r="C29" s="197">
        <v>2.996996137891572</v>
      </c>
      <c r="D29" s="127">
        <v>2.405190322227946</v>
      </c>
      <c r="E29" s="120">
        <v>-3.210605290244173</v>
      </c>
      <c r="F29" s="127">
        <v>-1.3869962591026908</v>
      </c>
      <c r="I29" s="635">
        <v>42795</v>
      </c>
      <c r="J29" s="197">
        <v>0.016595515777173553</v>
      </c>
      <c r="K29" s="127">
        <v>-2.7418096057331365</v>
      </c>
      <c r="L29" s="120">
        <v>3.6064857642100767</v>
      </c>
      <c r="M29" s="127">
        <v>-1.0376134889753752</v>
      </c>
      <c r="P29" s="635">
        <v>42430</v>
      </c>
      <c r="Q29" s="197">
        <v>-3.20926110557217</v>
      </c>
      <c r="R29" s="127">
        <v>1.3087222500096196</v>
      </c>
      <c r="S29" s="120">
        <v>-2.8799600698777073</v>
      </c>
      <c r="T29" s="127">
        <v>1.5978706693428713</v>
      </c>
      <c r="W29" s="635">
        <v>42064</v>
      </c>
      <c r="X29" s="197">
        <v>2.2541912097870487</v>
      </c>
      <c r="Y29" s="127">
        <v>0.9241641750475704</v>
      </c>
      <c r="Z29" s="120">
        <v>-2.6600267217296247</v>
      </c>
      <c r="AA29" s="127">
        <v>-2.0556434035642335</v>
      </c>
      <c r="AD29" s="635">
        <v>41699</v>
      </c>
      <c r="AE29" s="197">
        <v>7.070952092177074</v>
      </c>
      <c r="AF29" s="127">
        <v>6.33387010198605</v>
      </c>
      <c r="AG29" s="120">
        <v>6.068023705230607</v>
      </c>
      <c r="AH29" s="127">
        <v>3.0157612045434323</v>
      </c>
      <c r="AK29" s="635">
        <v>41334</v>
      </c>
      <c r="AL29" s="197">
        <v>2.645502645502651</v>
      </c>
      <c r="AM29" s="127">
        <v>2.049931528494686</v>
      </c>
      <c r="AN29" s="120">
        <v>0.867354568565859</v>
      </c>
      <c r="AO29" s="127">
        <v>-0.17214318262368522</v>
      </c>
      <c r="AQ29" s="635">
        <v>40969</v>
      </c>
      <c r="AR29" s="197">
        <v>3.458268933539421</v>
      </c>
      <c r="AS29" s="127">
        <v>6.610215174520473</v>
      </c>
      <c r="AT29" s="120">
        <v>-3.93621606091078</v>
      </c>
      <c r="AU29" s="127">
        <v>1.448456520622532</v>
      </c>
      <c r="AW29" s="635">
        <v>40603</v>
      </c>
      <c r="AX29" s="197">
        <v>-1.145912910618796</v>
      </c>
      <c r="AY29" s="127">
        <v>0.9088642596495777</v>
      </c>
      <c r="AZ29" s="120">
        <v>3.6788799523383986</v>
      </c>
      <c r="BA29" s="127">
        <v>4.090034217279737</v>
      </c>
      <c r="BC29" s="636">
        <v>40238</v>
      </c>
      <c r="BD29" s="640">
        <v>9.3</v>
      </c>
      <c r="BE29" s="641">
        <v>5.670425326334949</v>
      </c>
      <c r="BF29" s="639">
        <v>4.9</v>
      </c>
      <c r="BG29" s="638">
        <v>1.1621914623529461</v>
      </c>
      <c r="BI29" s="636">
        <v>39873</v>
      </c>
      <c r="BJ29" s="640">
        <v>7.212948511350414</v>
      </c>
      <c r="BK29" s="641">
        <v>0.7798296198019639</v>
      </c>
      <c r="BL29" s="639">
        <v>-4.298532378103914</v>
      </c>
      <c r="BM29" s="638">
        <v>-7.6926185042463295</v>
      </c>
      <c r="BO29" s="636">
        <v>39508</v>
      </c>
      <c r="BP29" s="640">
        <v>-9.248529530686934</v>
      </c>
      <c r="BQ29" s="641">
        <v>-0.6116895602055306</v>
      </c>
      <c r="BR29" s="639">
        <v>-7.4112237406458</v>
      </c>
      <c r="BS29" s="638">
        <v>-0.6365742461777124</v>
      </c>
    </row>
    <row r="30" spans="2:71" s="20" customFormat="1" ht="15">
      <c r="B30" s="635">
        <v>43191</v>
      </c>
      <c r="C30" s="197">
        <v>6.146289977271491</v>
      </c>
      <c r="D30" s="127">
        <v>3.324029546274665</v>
      </c>
      <c r="E30" s="642">
        <v>6.33677610238732</v>
      </c>
      <c r="F30" s="643">
        <v>0.48436898854680166</v>
      </c>
      <c r="I30" s="635">
        <v>42826</v>
      </c>
      <c r="J30" s="197">
        <v>-1.0913987104887002</v>
      </c>
      <c r="K30" s="127">
        <v>-2.3415811534290176</v>
      </c>
      <c r="L30" s="642">
        <v>-3.7868400778260924</v>
      </c>
      <c r="M30" s="643">
        <v>-1.718036474340956</v>
      </c>
      <c r="P30" s="635">
        <v>42461</v>
      </c>
      <c r="Q30" s="197">
        <v>0.8138491897386801</v>
      </c>
      <c r="R30" s="127">
        <v>1.1882686849574275</v>
      </c>
      <c r="S30" s="642">
        <v>0.36828309305372287</v>
      </c>
      <c r="T30" s="643">
        <v>1.2907555322770659</v>
      </c>
      <c r="W30" s="635">
        <v>42095</v>
      </c>
      <c r="X30" s="197">
        <v>-0.2802623732856335</v>
      </c>
      <c r="Y30" s="127">
        <v>0.628332063975634</v>
      </c>
      <c r="Z30" s="642">
        <v>-0.7285974499089298</v>
      </c>
      <c r="AA30" s="643">
        <v>-1.7275213125301336</v>
      </c>
      <c r="AD30" s="635">
        <v>41730</v>
      </c>
      <c r="AE30" s="197">
        <v>-2.6302037972478653</v>
      </c>
      <c r="AF30" s="127">
        <v>3.982577176710689</v>
      </c>
      <c r="AG30" s="642">
        <v>-5.169648365206658</v>
      </c>
      <c r="AH30" s="643">
        <v>0.8631039293941933</v>
      </c>
      <c r="AK30" s="635">
        <v>41365</v>
      </c>
      <c r="AL30" s="197">
        <v>9.373213945513426</v>
      </c>
      <c r="AM30" s="127">
        <v>3.8742643801809917</v>
      </c>
      <c r="AN30" s="642">
        <v>0.9480034472852505</v>
      </c>
      <c r="AO30" s="643">
        <v>0.11979186164039479</v>
      </c>
      <c r="AQ30" s="635">
        <v>41000</v>
      </c>
      <c r="AR30" s="197">
        <v>6.947840260798688</v>
      </c>
      <c r="AS30" s="127">
        <v>6.69412280997872</v>
      </c>
      <c r="AT30" s="642">
        <v>7.157149453593958</v>
      </c>
      <c r="AU30" s="643">
        <v>2.8768389432334507</v>
      </c>
      <c r="AW30" s="635">
        <v>40634</v>
      </c>
      <c r="AX30" s="197">
        <v>0.3065603923972926</v>
      </c>
      <c r="AY30" s="127">
        <v>0.7585034013605441</v>
      </c>
      <c r="AZ30" s="642">
        <v>5.112441352531949</v>
      </c>
      <c r="BA30" s="643">
        <v>4.343982318665884</v>
      </c>
      <c r="BC30" s="636">
        <v>40269</v>
      </c>
      <c r="BD30" s="637">
        <v>6.6</v>
      </c>
      <c r="BE30" s="638">
        <v>5.9</v>
      </c>
      <c r="BF30" s="639">
        <v>3.3</v>
      </c>
      <c r="BG30" s="638">
        <v>1.6845081776416526</v>
      </c>
      <c r="BI30" s="636">
        <v>39904</v>
      </c>
      <c r="BJ30" s="637">
        <v>-4.676257292628449</v>
      </c>
      <c r="BK30" s="638">
        <v>-0.6218308701611108</v>
      </c>
      <c r="BL30" s="639">
        <v>-13.823038830168777</v>
      </c>
      <c r="BM30" s="638">
        <v>-9.269565816662839</v>
      </c>
      <c r="BO30" s="636">
        <v>39539</v>
      </c>
      <c r="BP30" s="637">
        <v>5.7567676849844105</v>
      </c>
      <c r="BQ30" s="638">
        <v>0.9254398676246467</v>
      </c>
      <c r="BR30" s="639">
        <v>6.044623259266713</v>
      </c>
      <c r="BS30" s="638">
        <v>1.0002997531247004</v>
      </c>
    </row>
    <row r="31" spans="2:71" s="20" customFormat="1" ht="15">
      <c r="B31" s="635">
        <v>43221</v>
      </c>
      <c r="C31" s="197"/>
      <c r="D31" s="127"/>
      <c r="E31" s="120"/>
      <c r="F31" s="127"/>
      <c r="I31" s="635">
        <v>42856</v>
      </c>
      <c r="J31" s="197">
        <v>0.18567228841095407</v>
      </c>
      <c r="K31" s="127">
        <v>-1.8345090058237368</v>
      </c>
      <c r="L31" s="120">
        <v>-1.2328315848157745</v>
      </c>
      <c r="M31" s="127">
        <v>-1.619427985796218</v>
      </c>
      <c r="P31" s="635">
        <v>42491</v>
      </c>
      <c r="Q31" s="197">
        <v>-4.325346784363182</v>
      </c>
      <c r="R31" s="127">
        <v>0.031629554655854264</v>
      </c>
      <c r="S31" s="120">
        <v>-1.0109118274175266</v>
      </c>
      <c r="T31" s="127">
        <v>0.8143609978972455</v>
      </c>
      <c r="W31" s="635">
        <v>42125</v>
      </c>
      <c r="X31" s="197">
        <v>2.2422781546050707</v>
      </c>
      <c r="Y31" s="127">
        <v>0.962666202171536</v>
      </c>
      <c r="Z31" s="120">
        <v>-4.136106769267778</v>
      </c>
      <c r="AA31" s="127">
        <v>-2.235927110298952</v>
      </c>
      <c r="AD31" s="635">
        <v>41760</v>
      </c>
      <c r="AE31" s="197">
        <v>2.287844036697262</v>
      </c>
      <c r="AF31" s="127">
        <v>3.6269118301825554</v>
      </c>
      <c r="AG31" s="120">
        <v>1.3403192396734598</v>
      </c>
      <c r="AH31" s="127">
        <v>0.9634602572643702</v>
      </c>
      <c r="AK31" s="635">
        <v>41395</v>
      </c>
      <c r="AL31" s="197">
        <v>3.3665244191559918</v>
      </c>
      <c r="AM31" s="127">
        <v>3.767294340942029</v>
      </c>
      <c r="AN31" s="120">
        <v>0.66</v>
      </c>
      <c r="AO31" s="127">
        <v>0.9</v>
      </c>
      <c r="AQ31" s="635">
        <v>41030</v>
      </c>
      <c r="AR31" s="197">
        <v>7.643230828122993</v>
      </c>
      <c r="AS31" s="127">
        <v>6.8926855312333</v>
      </c>
      <c r="AT31" s="120">
        <v>1.386110317233502</v>
      </c>
      <c r="AU31" s="127">
        <v>2.5603688872709585</v>
      </c>
      <c r="AW31" s="635">
        <v>40664</v>
      </c>
      <c r="AX31" s="197">
        <v>2.3842184336011485</v>
      </c>
      <c r="AY31" s="127">
        <v>1.0943340215088693</v>
      </c>
      <c r="AZ31" s="120">
        <v>6.7419158023184655</v>
      </c>
      <c r="BA31" s="127">
        <v>4.843993511656763</v>
      </c>
      <c r="BC31" s="636">
        <v>40299</v>
      </c>
      <c r="BD31" s="637">
        <v>7.8</v>
      </c>
      <c r="BE31" s="638">
        <v>5.9</v>
      </c>
      <c r="BF31" s="639">
        <v>2.6</v>
      </c>
      <c r="BG31" s="638">
        <v>1.8690082551657161</v>
      </c>
      <c r="BI31" s="636">
        <v>39934</v>
      </c>
      <c r="BJ31" s="637">
        <v>-1.1897310279323725</v>
      </c>
      <c r="BK31" s="638">
        <v>-0.7378088466453159</v>
      </c>
      <c r="BL31" s="639">
        <v>-6.805299846650048</v>
      </c>
      <c r="BM31" s="638">
        <v>-8.783481127075266</v>
      </c>
      <c r="BO31" s="636">
        <v>39569</v>
      </c>
      <c r="BP31" s="637">
        <v>0.4133575146689594</v>
      </c>
      <c r="BQ31" s="638">
        <v>0.8165917627600692</v>
      </c>
      <c r="BR31" s="639">
        <v>-3.499650777021124</v>
      </c>
      <c r="BS31" s="638">
        <v>0.07974545750051298</v>
      </c>
    </row>
    <row r="32" spans="2:71" s="20" customFormat="1" ht="15">
      <c r="B32" s="635">
        <v>43252</v>
      </c>
      <c r="C32" s="197"/>
      <c r="D32" s="127"/>
      <c r="E32" s="120"/>
      <c r="F32" s="127"/>
      <c r="I32" s="635">
        <v>42887</v>
      </c>
      <c r="J32" s="197">
        <v>-0.3415519888835039</v>
      </c>
      <c r="K32" s="127">
        <v>-1.5888690787249082</v>
      </c>
      <c r="L32" s="120">
        <v>-2.609009659655148</v>
      </c>
      <c r="M32" s="127">
        <v>-1.7841274474871716</v>
      </c>
      <c r="P32" s="635">
        <v>42522</v>
      </c>
      <c r="Q32" s="197">
        <v>-0.3855996277771334</v>
      </c>
      <c r="R32" s="127">
        <v>-0.03725825347136169</v>
      </c>
      <c r="S32" s="120">
        <v>0.4521311050654342</v>
      </c>
      <c r="T32" s="127">
        <v>0.7538927335640322</v>
      </c>
      <c r="W32" s="635">
        <v>42156</v>
      </c>
      <c r="X32" s="197">
        <v>1.12333117685115</v>
      </c>
      <c r="Y32" s="127">
        <v>0.9891580519405085</v>
      </c>
      <c r="Z32" s="120">
        <v>0.14270887389724596</v>
      </c>
      <c r="AA32" s="127">
        <v>-1.8467416684355809</v>
      </c>
      <c r="AD32" s="635">
        <v>41791</v>
      </c>
      <c r="AE32" s="197">
        <v>3.930317848410758</v>
      </c>
      <c r="AF32" s="127">
        <v>3.676818049285635</v>
      </c>
      <c r="AG32" s="120">
        <v>-2.170326183525828</v>
      </c>
      <c r="AH32" s="127">
        <v>0.4370536190171581</v>
      </c>
      <c r="AK32" s="635">
        <v>41426</v>
      </c>
      <c r="AL32" s="197">
        <v>0.33116644180057886</v>
      </c>
      <c r="AM32" s="127">
        <v>3.186015146799459</v>
      </c>
      <c r="AN32" s="120">
        <v>-1.2575888985255745</v>
      </c>
      <c r="AO32" s="127">
        <v>2.595393606050189</v>
      </c>
      <c r="AQ32" s="635">
        <v>41061</v>
      </c>
      <c r="AR32" s="197">
        <v>8.043996819507004</v>
      </c>
      <c r="AS32" s="127">
        <v>7.085721903746167</v>
      </c>
      <c r="AT32" s="120">
        <v>4.770558836892325</v>
      </c>
      <c r="AU32" s="127">
        <v>2.9292086840043474</v>
      </c>
      <c r="AW32" s="635">
        <v>40695</v>
      </c>
      <c r="AX32" s="197">
        <v>2.7225701061802443</v>
      </c>
      <c r="AY32" s="127">
        <v>1.3637233814934646</v>
      </c>
      <c r="AZ32" s="120">
        <v>3.38186942226395</v>
      </c>
      <c r="BA32" s="127">
        <v>4.597123823622717</v>
      </c>
      <c r="BC32" s="636">
        <v>40330</v>
      </c>
      <c r="BD32" s="637">
        <v>5.6</v>
      </c>
      <c r="BE32" s="638">
        <v>5.9</v>
      </c>
      <c r="BF32" s="639">
        <v>5.9</v>
      </c>
      <c r="BG32" s="638">
        <v>2.5312099416619827</v>
      </c>
      <c r="BI32" s="636">
        <v>39965</v>
      </c>
      <c r="BJ32" s="637">
        <v>-2.2039297934653774</v>
      </c>
      <c r="BK32" s="638">
        <v>-0.9825613432155507</v>
      </c>
      <c r="BL32" s="639">
        <v>-8.950571134702612</v>
      </c>
      <c r="BM32" s="638">
        <v>-8.810972359619418</v>
      </c>
      <c r="BO32" s="636">
        <v>39600</v>
      </c>
      <c r="BP32" s="637">
        <v>0.9051822106827387</v>
      </c>
      <c r="BQ32" s="638">
        <v>0.8300137499584537</v>
      </c>
      <c r="BR32" s="639">
        <v>-3.493375311557123</v>
      </c>
      <c r="BS32" s="638">
        <v>-0.5262131415354587</v>
      </c>
    </row>
    <row r="33" spans="2:71" ht="15">
      <c r="B33" s="635">
        <v>43282</v>
      </c>
      <c r="C33" s="197"/>
      <c r="D33" s="127"/>
      <c r="E33" s="120"/>
      <c r="F33" s="127"/>
      <c r="I33" s="635">
        <v>42917</v>
      </c>
      <c r="J33" s="197">
        <v>3.009904513374062</v>
      </c>
      <c r="K33" s="127">
        <v>-0.947832427525741</v>
      </c>
      <c r="L33" s="120">
        <v>6.293851455141786</v>
      </c>
      <c r="M33" s="127">
        <v>-0.6994371426394697</v>
      </c>
      <c r="P33" s="635">
        <v>42552</v>
      </c>
      <c r="Q33" s="197">
        <v>-6.31216313830083</v>
      </c>
      <c r="R33" s="127">
        <v>-0.9618864371392477</v>
      </c>
      <c r="S33" s="120">
        <v>-11.118081180811812</v>
      </c>
      <c r="T33" s="127">
        <v>-1.0213352951995547</v>
      </c>
      <c r="W33" s="635">
        <v>42186</v>
      </c>
      <c r="X33" s="197">
        <v>1.3629963390594302</v>
      </c>
      <c r="Y33" s="127">
        <v>1.0440710497795491</v>
      </c>
      <c r="Z33" s="120">
        <v>-1.85900531144374</v>
      </c>
      <c r="AA33" s="127">
        <v>-1.848575658013496</v>
      </c>
      <c r="AD33" s="635">
        <v>41821</v>
      </c>
      <c r="AE33" s="197">
        <v>2.75478905029225</v>
      </c>
      <c r="AF33" s="127">
        <v>3.5403460681856957</v>
      </c>
      <c r="AG33" s="120">
        <v>0.6806028196402636</v>
      </c>
      <c r="AH33" s="127">
        <v>0.47340068561476656</v>
      </c>
      <c r="AK33" s="635">
        <v>41456</v>
      </c>
      <c r="AL33" s="197">
        <v>3.2691847956012543</v>
      </c>
      <c r="AM33" s="127">
        <v>3.19831686144163</v>
      </c>
      <c r="AN33" s="120">
        <v>1.0443127293254362</v>
      </c>
      <c r="AO33" s="127">
        <v>2.3655149334894876</v>
      </c>
      <c r="AQ33" s="635">
        <v>41091</v>
      </c>
      <c r="AR33" s="197">
        <v>7.746796316569005</v>
      </c>
      <c r="AS33" s="127">
        <v>7.182990496584263</v>
      </c>
      <c r="AT33" s="120">
        <v>5.919282511210766</v>
      </c>
      <c r="AU33" s="127">
        <v>3.3616533713816343</v>
      </c>
      <c r="AW33" s="635">
        <v>40725</v>
      </c>
      <c r="AX33" s="197">
        <v>2.4610715228292612</v>
      </c>
      <c r="AY33" s="127">
        <v>1.5237069172830964</v>
      </c>
      <c r="AZ33" s="120">
        <v>0.43537006455487415</v>
      </c>
      <c r="BA33" s="127">
        <v>3.9740160489109666</v>
      </c>
      <c r="BC33" s="636">
        <v>40360</v>
      </c>
      <c r="BD33" s="637">
        <v>2</v>
      </c>
      <c r="BE33" s="638">
        <v>5.3</v>
      </c>
      <c r="BF33" s="639">
        <v>4.7</v>
      </c>
      <c r="BG33" s="638">
        <v>2.8429365543262586</v>
      </c>
      <c r="BI33" s="636">
        <v>39995</v>
      </c>
      <c r="BJ33" s="637">
        <v>-1.128977012986752</v>
      </c>
      <c r="BK33" s="638">
        <v>-1.0021704712621329</v>
      </c>
      <c r="BL33" s="639">
        <v>-10.101531954763765</v>
      </c>
      <c r="BM33" s="638">
        <v>-8.998743795419573</v>
      </c>
      <c r="BO33" s="636">
        <v>39630</v>
      </c>
      <c r="BP33" s="637">
        <v>3.5946761098726228</v>
      </c>
      <c r="BQ33" s="638">
        <v>1.2348271338229182</v>
      </c>
      <c r="BR33" s="639">
        <v>-0.30641239966303635</v>
      </c>
      <c r="BS33" s="638">
        <v>-0.49429325192728024</v>
      </c>
    </row>
    <row r="34" spans="2:71" ht="15">
      <c r="B34" s="635">
        <v>43313</v>
      </c>
      <c r="C34" s="197"/>
      <c r="D34" s="127"/>
      <c r="E34" s="197"/>
      <c r="F34" s="127"/>
      <c r="I34" s="635">
        <v>42948</v>
      </c>
      <c r="J34" s="197">
        <v>-1.720441898078351</v>
      </c>
      <c r="K34" s="127">
        <v>-1.0490683528772027</v>
      </c>
      <c r="L34" s="197">
        <v>-5.251300242072721</v>
      </c>
      <c r="M34" s="127">
        <v>-1.3109864493325962</v>
      </c>
      <c r="P34" s="635">
        <v>42583</v>
      </c>
      <c r="Q34" s="197">
        <v>2.4894633323967463</v>
      </c>
      <c r="R34" s="127">
        <v>-0.5229757736010976</v>
      </c>
      <c r="S34" s="120">
        <v>2.6953846153846106</v>
      </c>
      <c r="T34" s="127">
        <v>-0.538123049843986</v>
      </c>
      <c r="W34" s="635">
        <v>42217</v>
      </c>
      <c r="X34" s="197">
        <v>0.3213440072161511</v>
      </c>
      <c r="Y34" s="127">
        <v>0.9515839291254213</v>
      </c>
      <c r="Z34" s="120">
        <v>1.7660320641282645</v>
      </c>
      <c r="AA34" s="127">
        <v>-1.3932279339833875</v>
      </c>
      <c r="AD34" s="635">
        <v>41852</v>
      </c>
      <c r="AE34" s="197">
        <v>2.4565781189531455</v>
      </c>
      <c r="AF34" s="127">
        <v>3.400379104635709</v>
      </c>
      <c r="AG34" s="120">
        <v>-0.7705692269450726</v>
      </c>
      <c r="AH34" s="127">
        <v>0.31497807815885626</v>
      </c>
      <c r="AK34" s="635">
        <v>41487</v>
      </c>
      <c r="AL34" s="197">
        <v>1.7921083731677667</v>
      </c>
      <c r="AM34" s="127">
        <v>3.01452625415064</v>
      </c>
      <c r="AN34" s="120">
        <v>-0.7312949133436719</v>
      </c>
      <c r="AO34" s="127">
        <v>1.9652515980986607</v>
      </c>
      <c r="AQ34" s="635">
        <v>41122</v>
      </c>
      <c r="AR34" s="197">
        <v>4.644680981972549</v>
      </c>
      <c r="AS34" s="127">
        <v>6.844261622083203</v>
      </c>
      <c r="AT34" s="120">
        <v>2.2327859406511052</v>
      </c>
      <c r="AU34" s="127">
        <v>3.2143461343258295</v>
      </c>
      <c r="AW34" s="635">
        <v>40756</v>
      </c>
      <c r="AX34" s="197">
        <v>5.415747827214945</v>
      </c>
      <c r="AY34" s="127">
        <v>2.026387434554966</v>
      </c>
      <c r="AZ34" s="120">
        <v>3.642878471185451</v>
      </c>
      <c r="BA34" s="127">
        <v>3.9306855256217466</v>
      </c>
      <c r="BC34" s="636">
        <v>40391</v>
      </c>
      <c r="BD34" s="637">
        <v>4.4</v>
      </c>
      <c r="BE34" s="638">
        <v>5.2</v>
      </c>
      <c r="BF34" s="639">
        <v>6.1</v>
      </c>
      <c r="BG34" s="638">
        <v>3.2492525526068405</v>
      </c>
      <c r="BI34" s="636">
        <v>40026</v>
      </c>
      <c r="BJ34" s="637">
        <v>1</v>
      </c>
      <c r="BK34" s="638">
        <v>-0.8</v>
      </c>
      <c r="BL34" s="639">
        <v>-7.708834767946248</v>
      </c>
      <c r="BM34" s="638">
        <v>-8.83980060600138</v>
      </c>
      <c r="BO34" s="636">
        <v>39661</v>
      </c>
      <c r="BP34" s="637">
        <v>-0.9776927413712002</v>
      </c>
      <c r="BQ34" s="638">
        <v>0.9460127177219988</v>
      </c>
      <c r="BR34" s="639">
        <v>-5.319468525226179</v>
      </c>
      <c r="BS34" s="638">
        <v>-1.1152545705388928</v>
      </c>
    </row>
    <row r="35" spans="2:71" ht="15">
      <c r="B35" s="635">
        <v>43344</v>
      </c>
      <c r="C35" s="197"/>
      <c r="D35" s="127"/>
      <c r="E35" s="195"/>
      <c r="F35" s="643"/>
      <c r="I35" s="635">
        <v>42979</v>
      </c>
      <c r="J35" s="197">
        <v>0.47131854236119874</v>
      </c>
      <c r="K35" s="127">
        <v>-0.880153412214868</v>
      </c>
      <c r="L35" s="195">
        <v>-4.361370716510904</v>
      </c>
      <c r="M35" s="643">
        <v>-1.6597729121755167</v>
      </c>
      <c r="P35" s="635">
        <v>42614</v>
      </c>
      <c r="Q35" s="195">
        <v>-7.260127931769722</v>
      </c>
      <c r="R35" s="643">
        <v>-1.319427815237273</v>
      </c>
      <c r="S35" s="642">
        <v>-5.510420346167355</v>
      </c>
      <c r="T35" s="643">
        <v>-1.1330083957851955</v>
      </c>
      <c r="W35" s="635">
        <v>42248</v>
      </c>
      <c r="X35" s="195">
        <v>6.066602589472492</v>
      </c>
      <c r="Y35" s="643">
        <v>1.5304098580916081</v>
      </c>
      <c r="Z35" s="642">
        <v>5.779050940341168</v>
      </c>
      <c r="AA35" s="643">
        <v>-0.5867772067164267</v>
      </c>
      <c r="AD35" s="635">
        <v>41883</v>
      </c>
      <c r="AE35" s="197">
        <v>4.212821117134102</v>
      </c>
      <c r="AF35" s="127">
        <v>3.491680499944705</v>
      </c>
      <c r="AG35" s="120">
        <v>-0.22368584565677363</v>
      </c>
      <c r="AH35" s="127">
        <v>0.25412068626622375</v>
      </c>
      <c r="AK35" s="635">
        <v>41518</v>
      </c>
      <c r="AL35" s="197">
        <v>-0.2761619366590362</v>
      </c>
      <c r="AM35" s="127">
        <v>2.633930664789208</v>
      </c>
      <c r="AN35" s="120">
        <v>-0.8783113755489347</v>
      </c>
      <c r="AO35" s="127">
        <v>1.6413310095533262</v>
      </c>
      <c r="AQ35" s="635">
        <v>41153</v>
      </c>
      <c r="AR35" s="197">
        <v>7.640250458541531</v>
      </c>
      <c r="AS35" s="127">
        <v>6.935721812434159</v>
      </c>
      <c r="AT35" s="120">
        <v>3.5195776506819154</v>
      </c>
      <c r="AU35" s="127">
        <v>3.2490252924122665</v>
      </c>
      <c r="AW35" s="635">
        <v>40787</v>
      </c>
      <c r="AX35" s="197">
        <v>3.828473863934856</v>
      </c>
      <c r="AY35" s="127">
        <v>2.230262326991239</v>
      </c>
      <c r="AZ35" s="120">
        <v>2.8972385694884473</v>
      </c>
      <c r="BA35" s="127">
        <v>3.812225412529835</v>
      </c>
      <c r="BC35" s="636">
        <v>40422</v>
      </c>
      <c r="BD35" s="637">
        <v>0.8</v>
      </c>
      <c r="BE35" s="638">
        <v>4.7</v>
      </c>
      <c r="BF35" s="639">
        <v>1.5</v>
      </c>
      <c r="BG35" s="638">
        <v>3.1</v>
      </c>
      <c r="BI35" s="636">
        <v>40057</v>
      </c>
      <c r="BJ35" s="637">
        <v>1.5</v>
      </c>
      <c r="BK35" s="638">
        <v>-0.5</v>
      </c>
      <c r="BL35" s="639">
        <v>-7.163001769064447</v>
      </c>
      <c r="BM35" s="638">
        <v>-8.645966034181196</v>
      </c>
      <c r="BO35" s="636">
        <v>39692</v>
      </c>
      <c r="BP35" s="637">
        <v>3.956479447762433</v>
      </c>
      <c r="BQ35" s="638">
        <v>1.2811247175996812</v>
      </c>
      <c r="BR35" s="639">
        <v>0.04446002445301911</v>
      </c>
      <c r="BS35" s="638">
        <v>-0.9825701283811994</v>
      </c>
    </row>
    <row r="36" spans="2:71" ht="15">
      <c r="B36" s="635">
        <v>43374</v>
      </c>
      <c r="C36" s="197"/>
      <c r="D36" s="127"/>
      <c r="E36" s="195"/>
      <c r="F36" s="643"/>
      <c r="I36" s="635">
        <v>43009</v>
      </c>
      <c r="J36" s="197">
        <v>1.0866473232064688</v>
      </c>
      <c r="K36" s="127">
        <v>-0.6816719075732558</v>
      </c>
      <c r="L36" s="195">
        <v>-1.2159959884668448</v>
      </c>
      <c r="M36" s="643">
        <v>-1.6144818471545364</v>
      </c>
      <c r="P36" s="635">
        <v>42644</v>
      </c>
      <c r="Q36" s="195">
        <v>-4.973779531815969</v>
      </c>
      <c r="R36" s="643">
        <v>-1.7009148526697881</v>
      </c>
      <c r="S36" s="642">
        <v>-5.047018212117605</v>
      </c>
      <c r="T36" s="643">
        <v>-1.5471916764287275</v>
      </c>
      <c r="W36" s="635">
        <v>42278</v>
      </c>
      <c r="X36" s="195">
        <v>2.215959328028294</v>
      </c>
      <c r="Y36" s="643">
        <v>1.6015459247451291</v>
      </c>
      <c r="Z36" s="642">
        <v>1.608611514271896</v>
      </c>
      <c r="AA36" s="643">
        <v>-0.35895826796359387</v>
      </c>
      <c r="AD36" s="635">
        <v>41913</v>
      </c>
      <c r="AE36" s="197">
        <v>3.7852718513420536</v>
      </c>
      <c r="AF36" s="127">
        <v>3.52206775823678</v>
      </c>
      <c r="AG36" s="120">
        <v>-3.105590062111796</v>
      </c>
      <c r="AH36" s="127">
        <v>-0.10531726827068821</v>
      </c>
      <c r="AK36" s="635">
        <v>41548</v>
      </c>
      <c r="AL36" s="197">
        <v>2.3960535588442466</v>
      </c>
      <c r="AM36" s="127">
        <v>2.60925867159143</v>
      </c>
      <c r="AN36" s="120">
        <v>5.508474576271194</v>
      </c>
      <c r="AO36" s="127">
        <v>2.0378577221642935</v>
      </c>
      <c r="AQ36" s="635">
        <v>41183</v>
      </c>
      <c r="AR36" s="637">
        <v>4.287114159725625</v>
      </c>
      <c r="AS36" s="638">
        <v>6.654778377605863</v>
      </c>
      <c r="AT36" s="120">
        <v>3.523907003947957</v>
      </c>
      <c r="AU36" s="127">
        <v>3.2771437545806803</v>
      </c>
      <c r="AW36" s="635">
        <v>40817</v>
      </c>
      <c r="AX36" s="197">
        <v>3.83465818759936</v>
      </c>
      <c r="AY36" s="127">
        <v>2.3980895109360967</v>
      </c>
      <c r="AZ36" s="120">
        <v>-0.1751569113997986</v>
      </c>
      <c r="BA36" s="127">
        <v>3.389778087064088</v>
      </c>
      <c r="BC36" s="636">
        <v>40452</v>
      </c>
      <c r="BD36" s="637">
        <v>2.4</v>
      </c>
      <c r="BE36" s="638">
        <v>4.4</v>
      </c>
      <c r="BF36" s="639">
        <v>2</v>
      </c>
      <c r="BG36" s="638">
        <v>3</v>
      </c>
      <c r="BI36" s="636">
        <v>40087</v>
      </c>
      <c r="BJ36" s="637">
        <v>0.2</v>
      </c>
      <c r="BK36" s="638">
        <v>-0.4</v>
      </c>
      <c r="BL36" s="639">
        <v>-5.400697624670947</v>
      </c>
      <c r="BM36" s="638">
        <v>-8.316093560711968</v>
      </c>
      <c r="BO36" s="636">
        <v>39722</v>
      </c>
      <c r="BP36" s="637">
        <v>3.261443208226723</v>
      </c>
      <c r="BQ36" s="638">
        <v>1.485891572317584</v>
      </c>
      <c r="BR36" s="639">
        <v>-2.3060519469441654</v>
      </c>
      <c r="BS36" s="638">
        <v>-1.1187333425186186</v>
      </c>
    </row>
    <row r="37" spans="2:71" ht="15">
      <c r="B37" s="635">
        <v>43405</v>
      </c>
      <c r="C37" s="197"/>
      <c r="D37" s="127"/>
      <c r="E37" s="120"/>
      <c r="F37" s="127"/>
      <c r="I37" s="635">
        <v>43040</v>
      </c>
      <c r="J37" s="197">
        <v>1.4917545597576076</v>
      </c>
      <c r="K37" s="127">
        <v>-0.4867361396749148</v>
      </c>
      <c r="L37" s="120">
        <v>-0.6150691952844678</v>
      </c>
      <c r="M37" s="127">
        <v>-1.5237543520466912</v>
      </c>
      <c r="P37" s="635">
        <v>42675</v>
      </c>
      <c r="Q37" s="197">
        <v>-1.2032239493379393</v>
      </c>
      <c r="R37" s="127">
        <v>-1.6564811340635477</v>
      </c>
      <c r="S37" s="120">
        <v>-2.3401326492303864</v>
      </c>
      <c r="T37" s="127">
        <v>-1.6197070267795932</v>
      </c>
      <c r="W37" s="635">
        <v>42309</v>
      </c>
      <c r="X37" s="197">
        <v>1.36554621848739</v>
      </c>
      <c r="Y37" s="127">
        <v>1.5804312640317564</v>
      </c>
      <c r="Z37" s="120">
        <v>2.6065742167437067</v>
      </c>
      <c r="AA37" s="127">
        <v>-0.09489727084595057</v>
      </c>
      <c r="AD37" s="635">
        <v>41944</v>
      </c>
      <c r="AE37" s="197">
        <v>0.2750307215167558</v>
      </c>
      <c r="AF37" s="127">
        <v>3.2230178760730643</v>
      </c>
      <c r="AG37" s="120">
        <v>-4.429991409988954</v>
      </c>
      <c r="AH37" s="127">
        <v>-0.5062110388133201</v>
      </c>
      <c r="AK37" s="635">
        <v>41579</v>
      </c>
      <c r="AL37" s="197">
        <v>2.4643242595035364</v>
      </c>
      <c r="AM37" s="127">
        <v>2.5958931718189637</v>
      </c>
      <c r="AN37" s="120">
        <v>3.0909882455376403</v>
      </c>
      <c r="AO37" s="127">
        <v>2.1334228788896237</v>
      </c>
      <c r="AQ37" s="635">
        <v>41214</v>
      </c>
      <c r="AR37" s="197">
        <v>4.322261837743158</v>
      </c>
      <c r="AS37" s="127">
        <v>6.4353225047081075</v>
      </c>
      <c r="AT37" s="120">
        <v>0.7161648640748197</v>
      </c>
      <c r="AU37" s="127">
        <v>3.0393899510169797</v>
      </c>
      <c r="AW37" s="635">
        <v>40848</v>
      </c>
      <c r="AX37" s="197">
        <v>5.846133474576276</v>
      </c>
      <c r="AY37" s="127">
        <v>2.7128971420281367</v>
      </c>
      <c r="AZ37" s="120">
        <v>4.938650306748471</v>
      </c>
      <c r="BA37" s="127">
        <v>3.5316429022968165</v>
      </c>
      <c r="BC37" s="636">
        <v>40483</v>
      </c>
      <c r="BD37" s="637">
        <v>1</v>
      </c>
      <c r="BE37" s="638">
        <v>4.1</v>
      </c>
      <c r="BF37" s="639">
        <v>1.2</v>
      </c>
      <c r="BG37" s="638">
        <v>2.8</v>
      </c>
      <c r="BI37" s="636">
        <v>40118</v>
      </c>
      <c r="BJ37" s="637">
        <v>4.6</v>
      </c>
      <c r="BK37" s="638">
        <v>0</v>
      </c>
      <c r="BL37" s="639">
        <v>-2.6698643986344806</v>
      </c>
      <c r="BM37" s="638">
        <v>-7.812712831380364</v>
      </c>
      <c r="BO37" s="636">
        <v>39753</v>
      </c>
      <c r="BP37" s="637">
        <v>-0.5998121692400673</v>
      </c>
      <c r="BQ37" s="638">
        <v>1.2945361851029276</v>
      </c>
      <c r="BR37" s="639">
        <v>-8.138982824967933</v>
      </c>
      <c r="BS37" s="638">
        <v>-1.787884826538766</v>
      </c>
    </row>
    <row r="38" spans="2:71" ht="15.75" thickBot="1">
      <c r="B38" s="635">
        <v>43435</v>
      </c>
      <c r="C38" s="140"/>
      <c r="D38" s="617"/>
      <c r="E38" s="138"/>
      <c r="F38" s="617"/>
      <c r="I38" s="644">
        <v>43070</v>
      </c>
      <c r="J38" s="140">
        <v>-0.1741452371277652</v>
      </c>
      <c r="K38" s="617">
        <v>-0.46902934465816726</v>
      </c>
      <c r="L38" s="138">
        <v>-4.683342203299635</v>
      </c>
      <c r="M38" s="617">
        <v>-1.777788712822781</v>
      </c>
      <c r="P38" s="644">
        <v>42705</v>
      </c>
      <c r="Q38" s="140">
        <v>-3.172553203436468</v>
      </c>
      <c r="R38" s="617">
        <v>-1.7836188467080571</v>
      </c>
      <c r="S38" s="138">
        <v>-3.2440782698249127</v>
      </c>
      <c r="T38" s="617">
        <v>-1.7523226972716133</v>
      </c>
      <c r="W38" s="644">
        <v>42339</v>
      </c>
      <c r="X38" s="140">
        <v>4.024532710280382</v>
      </c>
      <c r="Y38" s="617">
        <v>1.7809729211598624</v>
      </c>
      <c r="Z38" s="138">
        <v>4.086828353209171</v>
      </c>
      <c r="AA38" s="617">
        <v>0.23386638012767857</v>
      </c>
      <c r="AD38" s="644">
        <v>41974</v>
      </c>
      <c r="AE38" s="140">
        <v>2.730273027302732</v>
      </c>
      <c r="AF38" s="617">
        <v>3.182409587433521</v>
      </c>
      <c r="AG38" s="138">
        <v>-0.6522896698615721</v>
      </c>
      <c r="AH38" s="617">
        <v>-0.5177111716621607</v>
      </c>
      <c r="AK38" s="635">
        <v>41609</v>
      </c>
      <c r="AL38" s="140">
        <v>4.006740310803214</v>
      </c>
      <c r="AM38" s="617">
        <v>2.7107156262841103</v>
      </c>
      <c r="AN38" s="138">
        <v>6.469440832249673</v>
      </c>
      <c r="AO38" s="617">
        <v>2.458369370576552</v>
      </c>
      <c r="AQ38" s="635">
        <v>41244</v>
      </c>
      <c r="AR38" s="637">
        <v>3.594750113144096</v>
      </c>
      <c r="AS38" s="638">
        <v>6.198331058812112</v>
      </c>
      <c r="AT38" s="120">
        <v>-0.8541498791297286</v>
      </c>
      <c r="AU38" s="127">
        <v>2.7370344413296</v>
      </c>
      <c r="AW38" s="635">
        <v>40878</v>
      </c>
      <c r="AX38" s="197">
        <v>6.025500411296969</v>
      </c>
      <c r="AY38" s="127">
        <v>2.981335407176977</v>
      </c>
      <c r="AZ38" s="120">
        <v>2.4603698811096475</v>
      </c>
      <c r="BA38" s="127">
        <v>3.44765085899974</v>
      </c>
      <c r="BC38" s="636">
        <v>40513</v>
      </c>
      <c r="BD38" s="637">
        <v>-0.1</v>
      </c>
      <c r="BE38" s="638">
        <v>3.7</v>
      </c>
      <c r="BF38" s="639">
        <v>0.9</v>
      </c>
      <c r="BG38" s="638">
        <v>2.7</v>
      </c>
      <c r="BI38" s="636">
        <v>40148</v>
      </c>
      <c r="BJ38" s="637">
        <v>6.1</v>
      </c>
      <c r="BK38" s="638">
        <v>0.5</v>
      </c>
      <c r="BL38" s="639">
        <v>0.3243019219810295</v>
      </c>
      <c r="BM38" s="638">
        <v>-7.223803415903274</v>
      </c>
      <c r="BO38" s="636">
        <v>39783</v>
      </c>
      <c r="BP38" s="637">
        <v>-2.294251749956686</v>
      </c>
      <c r="BQ38" s="638">
        <v>1.0002188467224613</v>
      </c>
      <c r="BR38" s="639">
        <v>-9.137552837951057</v>
      </c>
      <c r="BS38" s="638">
        <v>-2.3594907532827225</v>
      </c>
    </row>
    <row r="39" spans="2:18" ht="15">
      <c r="B39" s="619"/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</row>
    <row r="40" ht="12.75">
      <c r="L40" s="168" t="s">
        <v>137</v>
      </c>
    </row>
  </sheetData>
  <sheetProtection/>
  <mergeCells count="34">
    <mergeCell ref="C7:E7"/>
    <mergeCell ref="C25:D25"/>
    <mergeCell ref="E25:F25"/>
    <mergeCell ref="L25:M25"/>
    <mergeCell ref="L7:N7"/>
    <mergeCell ref="AL25:AM25"/>
    <mergeCell ref="F7:H7"/>
    <mergeCell ref="R7:T7"/>
    <mergeCell ref="X7:Z7"/>
    <mergeCell ref="I7:K7"/>
    <mergeCell ref="J25:K25"/>
    <mergeCell ref="X25:Y25"/>
    <mergeCell ref="U7:W7"/>
    <mergeCell ref="Q25:R25"/>
    <mergeCell ref="AD7:AF7"/>
    <mergeCell ref="O7:Q7"/>
    <mergeCell ref="AJ7:AL7"/>
    <mergeCell ref="AA7:AC7"/>
    <mergeCell ref="AG7:AI7"/>
    <mergeCell ref="S25:T25"/>
    <mergeCell ref="Z25:AA25"/>
    <mergeCell ref="BP25:BQ25"/>
    <mergeCell ref="AZ25:BA25"/>
    <mergeCell ref="AE25:AF25"/>
    <mergeCell ref="AG25:AH25"/>
    <mergeCell ref="BL25:BM25"/>
    <mergeCell ref="AN25:AO25"/>
    <mergeCell ref="BD25:BE25"/>
    <mergeCell ref="AR25:AS25"/>
    <mergeCell ref="BJ25:BK25"/>
    <mergeCell ref="AT25:AU25"/>
    <mergeCell ref="BR25:BS25"/>
    <mergeCell ref="BF25:BG25"/>
    <mergeCell ref="AX25:AY25"/>
  </mergeCells>
  <hyperlinks>
    <hyperlink ref="B1" location="'Indice '!A37" display="ÍNDICE "/>
    <hyperlink ref="L40" location="'Demanda de Energía'!A1" display="ARRIBA "/>
    <hyperlink ref="F4" location="'Demanda de Energía'!A7" display="Demanda de Energía 2007-2015"/>
    <hyperlink ref="F5" location="'Demanda de Energía'!A23" display="Demanda de Energía No Regulada Total e Industria 2008-2015"/>
  </hyperlinks>
  <printOptions/>
  <pageMargins left="0.25" right="0.31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I120"/>
  <sheetViews>
    <sheetView zoomScalePageLayoutView="0" workbookViewId="0" topLeftCell="A1">
      <pane ySplit="2" topLeftCell="A3" activePane="bottomLeft" state="frozen"/>
      <selection pane="topLeft" activeCell="D32" sqref="D32"/>
      <selection pane="bottomLeft" activeCell="G19" sqref="G19"/>
    </sheetView>
  </sheetViews>
  <sheetFormatPr defaultColWidth="11.421875" defaultRowHeight="12.75"/>
  <cols>
    <col min="1" max="1" width="6.7109375" style="7" customWidth="1"/>
    <col min="2" max="2" width="15.421875" style="7" customWidth="1"/>
    <col min="3" max="3" width="19.7109375" style="7" customWidth="1"/>
    <col min="4" max="4" width="17.7109375" style="7" customWidth="1"/>
    <col min="5" max="5" width="23.140625" style="7" customWidth="1"/>
    <col min="6" max="6" width="20.8515625" style="7" customWidth="1"/>
    <col min="7" max="7" width="22.28125" style="7" customWidth="1"/>
    <col min="8" max="16384" width="11.421875" style="7" customWidth="1"/>
  </cols>
  <sheetData>
    <row r="1" spans="1:2" ht="18.75">
      <c r="A1" s="563"/>
      <c r="B1" s="1314" t="s">
        <v>583</v>
      </c>
    </row>
    <row r="2" spans="1:7" ht="17.25" customHeight="1">
      <c r="A2" s="563"/>
      <c r="B2" s="564" t="s">
        <v>122</v>
      </c>
      <c r="F2" s="565"/>
      <c r="G2" s="175"/>
    </row>
    <row r="3" spans="1:7" ht="18.75">
      <c r="A3" s="563"/>
      <c r="B3" s="566"/>
      <c r="F3" s="565"/>
      <c r="G3" s="175"/>
    </row>
    <row r="4" spans="2:7" s="20" customFormat="1" ht="13.5" customHeight="1">
      <c r="B4" s="567"/>
      <c r="C4" s="465" t="s">
        <v>323</v>
      </c>
      <c r="D4" s="98" t="s">
        <v>466</v>
      </c>
      <c r="E4" s="567"/>
      <c r="F4" s="567"/>
      <c r="G4" s="16"/>
    </row>
    <row r="5" spans="2:7" s="20" customFormat="1" ht="13.5" customHeight="1" thickBot="1">
      <c r="B5" s="567"/>
      <c r="C5" s="465"/>
      <c r="D5" s="98"/>
      <c r="E5" s="567"/>
      <c r="F5" s="567"/>
      <c r="G5" s="16"/>
    </row>
    <row r="6" spans="2:7" s="20" customFormat="1" ht="13.5" customHeight="1" thickBot="1">
      <c r="B6" s="1370">
        <v>2018</v>
      </c>
      <c r="C6" s="1371"/>
      <c r="D6" s="1371"/>
      <c r="E6" s="1371"/>
      <c r="F6" s="1371"/>
      <c r="G6" s="1372"/>
    </row>
    <row r="7" spans="2:7" s="20" customFormat="1" ht="13.5" customHeight="1">
      <c r="B7" s="1373"/>
      <c r="C7" s="1375" t="s">
        <v>588</v>
      </c>
      <c r="D7" s="1376"/>
      <c r="E7" s="1377"/>
      <c r="F7" s="1368" t="s">
        <v>340</v>
      </c>
      <c r="G7" s="1369"/>
    </row>
    <row r="8" spans="2:7" s="20" customFormat="1" ht="13.5" customHeight="1" thickBot="1">
      <c r="B8" s="1374"/>
      <c r="C8" s="467" t="s">
        <v>460</v>
      </c>
      <c r="D8" s="568" t="s">
        <v>246</v>
      </c>
      <c r="E8" s="469" t="s">
        <v>247</v>
      </c>
      <c r="F8" s="569" t="s">
        <v>461</v>
      </c>
      <c r="G8" s="570" t="s">
        <v>339</v>
      </c>
    </row>
    <row r="9" spans="2:7" s="20" customFormat="1" ht="13.5" customHeight="1">
      <c r="B9" s="473" t="s">
        <v>18</v>
      </c>
      <c r="C9" s="474">
        <v>0.6</v>
      </c>
      <c r="D9" s="475">
        <v>1.7</v>
      </c>
      <c r="E9" s="437">
        <v>0.6</v>
      </c>
      <c r="F9" s="571">
        <v>0.8740084906301515</v>
      </c>
      <c r="G9" s="572">
        <v>2.6147411764492423</v>
      </c>
    </row>
    <row r="10" spans="2:7" s="20" customFormat="1" ht="12.75" customHeight="1">
      <c r="B10" s="477" t="s">
        <v>19</v>
      </c>
      <c r="C10" s="478">
        <v>1.6</v>
      </c>
      <c r="D10" s="479">
        <v>1.7</v>
      </c>
      <c r="E10" s="438">
        <v>1.2</v>
      </c>
      <c r="F10" s="483">
        <v>1.1954370221452182</v>
      </c>
      <c r="G10" s="485">
        <v>3.190736462425625</v>
      </c>
    </row>
    <row r="11" spans="2:7" s="20" customFormat="1" ht="13.5" customHeight="1">
      <c r="B11" s="477" t="s">
        <v>20</v>
      </c>
      <c r="C11" s="478">
        <v>0.9</v>
      </c>
      <c r="D11" s="479">
        <v>1.5</v>
      </c>
      <c r="E11" s="438">
        <v>1.8</v>
      </c>
      <c r="F11" s="483">
        <v>0.3405299642817772</v>
      </c>
      <c r="G11" s="485">
        <v>2.5227747187734018</v>
      </c>
    </row>
    <row r="12" spans="2:7" s="20" customFormat="1" ht="13.5" customHeight="1">
      <c r="B12" s="477" t="s">
        <v>21</v>
      </c>
      <c r="C12" s="478"/>
      <c r="D12" s="479"/>
      <c r="E12" s="438"/>
      <c r="F12" s="483">
        <v>2.7938147401088242</v>
      </c>
      <c r="G12" s="485">
        <v>3.952789685205782</v>
      </c>
    </row>
    <row r="13" spans="2:7" s="20" customFormat="1" ht="13.5" customHeight="1">
      <c r="B13" s="477" t="s">
        <v>22</v>
      </c>
      <c r="C13" s="478"/>
      <c r="D13" s="479"/>
      <c r="E13" s="438"/>
      <c r="F13" s="483"/>
      <c r="G13" s="485"/>
    </row>
    <row r="14" spans="2:7" s="20" customFormat="1" ht="13.5" customHeight="1">
      <c r="B14" s="481" t="s">
        <v>24</v>
      </c>
      <c r="C14" s="483"/>
      <c r="D14" s="484"/>
      <c r="E14" s="485"/>
      <c r="F14" s="483"/>
      <c r="G14" s="485"/>
    </row>
    <row r="15" spans="2:7" s="20" customFormat="1" ht="13.5" customHeight="1">
      <c r="B15" s="477" t="s">
        <v>32</v>
      </c>
      <c r="C15" s="478"/>
      <c r="D15" s="479"/>
      <c r="E15" s="438"/>
      <c r="F15" s="483"/>
      <c r="G15" s="485"/>
    </row>
    <row r="16" spans="2:7" s="20" customFormat="1" ht="13.5" customHeight="1">
      <c r="B16" s="477" t="s">
        <v>33</v>
      </c>
      <c r="C16" s="478"/>
      <c r="D16" s="479"/>
      <c r="E16" s="438"/>
      <c r="F16" s="483"/>
      <c r="G16" s="485"/>
    </row>
    <row r="17" spans="2:7" s="20" customFormat="1" ht="13.5" customHeight="1">
      <c r="B17" s="477" t="s">
        <v>37</v>
      </c>
      <c r="C17" s="478"/>
      <c r="D17" s="479"/>
      <c r="E17" s="438"/>
      <c r="F17" s="478"/>
      <c r="G17" s="438"/>
    </row>
    <row r="18" spans="2:7" s="20" customFormat="1" ht="13.5" customHeight="1">
      <c r="B18" s="477" t="s">
        <v>38</v>
      </c>
      <c r="C18" s="483"/>
      <c r="D18" s="484"/>
      <c r="E18" s="485"/>
      <c r="F18" s="483"/>
      <c r="G18" s="485"/>
    </row>
    <row r="19" spans="2:7" s="20" customFormat="1" ht="13.5" customHeight="1">
      <c r="B19" s="477" t="s">
        <v>39</v>
      </c>
      <c r="C19" s="483"/>
      <c r="D19" s="484"/>
      <c r="E19" s="485"/>
      <c r="F19" s="483"/>
      <c r="G19" s="485"/>
    </row>
    <row r="20" spans="2:7" s="20" customFormat="1" ht="13.5" customHeight="1" thickBot="1">
      <c r="B20" s="487" t="s">
        <v>40</v>
      </c>
      <c r="C20" s="573"/>
      <c r="D20" s="574"/>
      <c r="E20" s="575"/>
      <c r="F20" s="573"/>
      <c r="G20" s="575"/>
    </row>
    <row r="21" spans="2:7" s="20" customFormat="1" ht="13.5" customHeight="1" thickBot="1">
      <c r="B21" s="567"/>
      <c r="C21" s="465"/>
      <c r="D21" s="98"/>
      <c r="E21" s="567"/>
      <c r="F21" s="567"/>
      <c r="G21" s="16"/>
    </row>
    <row r="22" spans="2:7" s="20" customFormat="1" ht="19.5" thickBot="1">
      <c r="B22" s="1370">
        <v>2017</v>
      </c>
      <c r="C22" s="1371"/>
      <c r="D22" s="1371"/>
      <c r="E22" s="1371"/>
      <c r="F22" s="1371"/>
      <c r="G22" s="1372"/>
    </row>
    <row r="23" spans="2:7" s="20" customFormat="1" ht="13.5" customHeight="1">
      <c r="B23" s="1373"/>
      <c r="C23" s="1375" t="s">
        <v>588</v>
      </c>
      <c r="D23" s="1376"/>
      <c r="E23" s="1377"/>
      <c r="F23" s="1368" t="s">
        <v>340</v>
      </c>
      <c r="G23" s="1369"/>
    </row>
    <row r="24" spans="2:7" s="20" customFormat="1" ht="13.5" customHeight="1" thickBot="1">
      <c r="B24" s="1374"/>
      <c r="C24" s="467" t="s">
        <v>460</v>
      </c>
      <c r="D24" s="568" t="s">
        <v>246</v>
      </c>
      <c r="E24" s="469" t="s">
        <v>247</v>
      </c>
      <c r="F24" s="569" t="s">
        <v>461</v>
      </c>
      <c r="G24" s="570" t="s">
        <v>339</v>
      </c>
    </row>
    <row r="25" spans="2:7" s="20" customFormat="1" ht="13.5" customHeight="1">
      <c r="B25" s="473" t="s">
        <v>18</v>
      </c>
      <c r="C25" s="474">
        <v>-0.665486285333996</v>
      </c>
      <c r="D25" s="475">
        <v>0.725496811586437</v>
      </c>
      <c r="E25" s="437">
        <v>1.14503292039222</v>
      </c>
      <c r="F25" s="571">
        <v>-0.13949066507594754</v>
      </c>
      <c r="G25" s="1295">
        <v>1.3790595161401242</v>
      </c>
    </row>
    <row r="26" spans="2:7" s="20" customFormat="1" ht="13.5" customHeight="1">
      <c r="B26" s="477" t="s">
        <v>19</v>
      </c>
      <c r="C26" s="478">
        <v>-1.58658538210681</v>
      </c>
      <c r="D26" s="479">
        <v>-1.5389630393841</v>
      </c>
      <c r="E26" s="438">
        <v>-2.97012376187062</v>
      </c>
      <c r="F26" s="483">
        <v>-1.5665630244716788</v>
      </c>
      <c r="G26" s="1293">
        <v>-1.882184774091633</v>
      </c>
    </row>
    <row r="27" spans="2:7" s="20" customFormat="1" ht="13.5" customHeight="1">
      <c r="B27" s="477" t="s">
        <v>20</v>
      </c>
      <c r="C27" s="478">
        <v>0.0166867068243271</v>
      </c>
      <c r="D27" s="479">
        <v>-0.713997976275167</v>
      </c>
      <c r="E27" s="438">
        <v>-2.18086188815698</v>
      </c>
      <c r="F27" s="483">
        <v>0.6691137013112858</v>
      </c>
      <c r="G27" s="1294">
        <v>0.023721591533565345</v>
      </c>
    </row>
    <row r="28" spans="2:7" s="20" customFormat="1" ht="13.5" customHeight="1">
      <c r="B28" s="477" t="s">
        <v>21</v>
      </c>
      <c r="C28" s="478">
        <v>-0.603945958953043</v>
      </c>
      <c r="D28" s="479">
        <v>-0.619786203970254</v>
      </c>
      <c r="E28" s="438">
        <v>-1.96123619260948</v>
      </c>
      <c r="F28" s="483">
        <v>-1.3595623288156888</v>
      </c>
      <c r="G28" s="1293">
        <v>-1.3959608277678726</v>
      </c>
    </row>
    <row r="29" spans="2:7" s="20" customFormat="1" ht="13.5" customHeight="1">
      <c r="B29" s="477" t="s">
        <v>22</v>
      </c>
      <c r="C29" s="478">
        <v>-0.672758869409834</v>
      </c>
      <c r="D29" s="479">
        <v>-1.44587755408602</v>
      </c>
      <c r="E29" s="438">
        <v>-2.32789493218145</v>
      </c>
      <c r="F29" s="483">
        <v>-1.1764238726859388</v>
      </c>
      <c r="G29" s="1293">
        <v>-1.5394252064740543</v>
      </c>
    </row>
    <row r="30" spans="2:7" s="20" customFormat="1" ht="13.5" customHeight="1">
      <c r="B30" s="481" t="s">
        <v>24</v>
      </c>
      <c r="C30" s="483">
        <v>-1.0236140783329</v>
      </c>
      <c r="D30" s="484">
        <v>-0.652014726377377</v>
      </c>
      <c r="E30" s="485">
        <v>-2.18328830124496</v>
      </c>
      <c r="F30" s="483">
        <v>-1.1769200517886436</v>
      </c>
      <c r="G30" s="1293">
        <v>-1.0670816250008541</v>
      </c>
    </row>
    <row r="31" spans="2:7" s="20" customFormat="1" ht="13.5" customHeight="1">
      <c r="B31" s="477" t="s">
        <v>32</v>
      </c>
      <c r="C31" s="478">
        <v>0.0401328105223133</v>
      </c>
      <c r="D31" s="479">
        <v>0.713438356066784</v>
      </c>
      <c r="E31" s="438">
        <v>-1.23682266986822</v>
      </c>
      <c r="F31" s="483">
        <v>-0.11770942291461362</v>
      </c>
      <c r="G31" s="1293">
        <v>-0.1442501123892881</v>
      </c>
    </row>
    <row r="32" spans="2:7" s="20" customFormat="1" ht="13.5" customHeight="1">
      <c r="B32" s="477" t="s">
        <v>33</v>
      </c>
      <c r="C32" s="478">
        <v>0.163066618408553</v>
      </c>
      <c r="D32" s="479">
        <v>0.493800868082918</v>
      </c>
      <c r="E32" s="438">
        <v>-1.13261645309855</v>
      </c>
      <c r="F32" s="483">
        <v>-0.529128172461768</v>
      </c>
      <c r="G32" s="1293">
        <v>-0.5174131106047475</v>
      </c>
    </row>
    <row r="33" spans="2:7" s="20" customFormat="1" ht="13.5" customHeight="1">
      <c r="B33" s="477" t="s">
        <v>37</v>
      </c>
      <c r="C33" s="478">
        <v>-0.319083893317254</v>
      </c>
      <c r="D33" s="479">
        <v>0.141043443733872</v>
      </c>
      <c r="E33" s="438">
        <v>-1.34576115315804</v>
      </c>
      <c r="F33" s="478">
        <v>-0.7077884768178166</v>
      </c>
      <c r="G33" s="1296">
        <v>-0.6736713518206594</v>
      </c>
    </row>
    <row r="34" spans="2:7" s="20" customFormat="1" ht="13.5" customHeight="1">
      <c r="B34" s="477" t="s">
        <v>38</v>
      </c>
      <c r="C34" s="483">
        <v>-0.69622400450042</v>
      </c>
      <c r="D34" s="484">
        <v>-2.01808328605493</v>
      </c>
      <c r="E34" s="485">
        <v>-1.95734012773748</v>
      </c>
      <c r="F34" s="483">
        <v>-0.6671680784938516</v>
      </c>
      <c r="G34" s="1293">
        <v>-0.5338224179056161</v>
      </c>
    </row>
    <row r="35" spans="2:7" s="20" customFormat="1" ht="13.5" customHeight="1">
      <c r="B35" s="477" t="s">
        <v>39</v>
      </c>
      <c r="C35" s="483">
        <v>-1.12507506062132</v>
      </c>
      <c r="D35" s="484">
        <v>-0.302488204149456</v>
      </c>
      <c r="E35" s="485">
        <v>-0.982745071541572</v>
      </c>
      <c r="F35" s="483">
        <v>-0.5836994985140675</v>
      </c>
      <c r="G35" s="1293">
        <v>-0.4071861938065635</v>
      </c>
    </row>
    <row r="36" spans="2:7" s="20" customFormat="1" ht="13.5" customHeight="1" thickBot="1">
      <c r="B36" s="487" t="s">
        <v>40</v>
      </c>
      <c r="C36" s="573">
        <v>-1.12537008747475</v>
      </c>
      <c r="D36" s="574">
        <v>-0.454476680407106</v>
      </c>
      <c r="E36" s="575">
        <v>-1.20049919108286</v>
      </c>
      <c r="F36" s="573">
        <v>-0.6101534856356783</v>
      </c>
      <c r="G36" s="1297">
        <v>-0.39231917488466994</v>
      </c>
    </row>
    <row r="37" spans="2:7" s="20" customFormat="1" ht="13.5" customHeight="1" thickBot="1">
      <c r="B37" s="567"/>
      <c r="C37" s="465"/>
      <c r="D37" s="98"/>
      <c r="E37" s="567"/>
      <c r="F37" s="567"/>
      <c r="G37" s="16"/>
    </row>
    <row r="38" spans="2:7" s="20" customFormat="1" ht="17.25" customHeight="1" thickBot="1">
      <c r="B38" s="1370">
        <v>2016</v>
      </c>
      <c r="C38" s="1371"/>
      <c r="D38" s="1371"/>
      <c r="E38" s="1371"/>
      <c r="F38" s="1371"/>
      <c r="G38" s="1372"/>
    </row>
    <row r="39" spans="2:7" s="20" customFormat="1" ht="13.5" customHeight="1">
      <c r="B39" s="1373"/>
      <c r="C39" s="1375" t="s">
        <v>588</v>
      </c>
      <c r="D39" s="1376"/>
      <c r="E39" s="1377"/>
      <c r="F39" s="1368" t="s">
        <v>340</v>
      </c>
      <c r="G39" s="1369"/>
    </row>
    <row r="40" spans="2:7" s="20" customFormat="1" ht="13.5" customHeight="1" thickBot="1">
      <c r="B40" s="1374"/>
      <c r="C40" s="467" t="s">
        <v>460</v>
      </c>
      <c r="D40" s="568" t="s">
        <v>246</v>
      </c>
      <c r="E40" s="469" t="s">
        <v>247</v>
      </c>
      <c r="F40" s="569" t="s">
        <v>461</v>
      </c>
      <c r="G40" s="570" t="s">
        <v>339</v>
      </c>
    </row>
    <row r="41" spans="2:7" s="20" customFormat="1" ht="13.5" customHeight="1">
      <c r="B41" s="473" t="s">
        <v>18</v>
      </c>
      <c r="C41" s="474">
        <v>8.51668991508909</v>
      </c>
      <c r="D41" s="475">
        <v>5.85802630556731</v>
      </c>
      <c r="E41" s="437">
        <v>7.69034611802278</v>
      </c>
      <c r="F41" s="571">
        <v>7.526947133027373</v>
      </c>
      <c r="G41" s="572">
        <v>5.333227270819685</v>
      </c>
    </row>
    <row r="42" spans="2:7" s="20" customFormat="1" ht="13.5" customHeight="1">
      <c r="B42" s="477" t="s">
        <v>19</v>
      </c>
      <c r="C42" s="478">
        <v>6.47283778246757</v>
      </c>
      <c r="D42" s="479">
        <v>5.36434134778505</v>
      </c>
      <c r="E42" s="438">
        <v>7.08845830954584</v>
      </c>
      <c r="F42" s="483">
        <v>6.856261253253049</v>
      </c>
      <c r="G42" s="485">
        <v>6.780830990778108</v>
      </c>
    </row>
    <row r="43" spans="2:7" s="20" customFormat="1" ht="13.5" customHeight="1">
      <c r="B43" s="477" t="s">
        <v>20</v>
      </c>
      <c r="C43" s="478">
        <v>6.50443580686302</v>
      </c>
      <c r="D43" s="479">
        <v>4.1442597301304</v>
      </c>
      <c r="E43" s="438">
        <v>6.12237786274207</v>
      </c>
      <c r="F43" s="483">
        <v>4.561695145164091</v>
      </c>
      <c r="G43" s="485">
        <v>5.2448121845274365</v>
      </c>
    </row>
    <row r="44" spans="2:7" s="20" customFormat="1" ht="13.5" customHeight="1">
      <c r="B44" s="477" t="s">
        <v>21</v>
      </c>
      <c r="C44" s="478">
        <v>6.07115292784968</v>
      </c>
      <c r="D44" s="479">
        <v>4.83778656747288</v>
      </c>
      <c r="E44" s="438">
        <v>6.52860176836655</v>
      </c>
      <c r="F44" s="483">
        <v>5.657350861500765</v>
      </c>
      <c r="G44" s="485">
        <v>6.2577503228951725</v>
      </c>
    </row>
    <row r="45" spans="2:7" s="20" customFormat="1" ht="13.5" customHeight="1">
      <c r="B45" s="477" t="s">
        <v>22</v>
      </c>
      <c r="C45" s="478">
        <v>5.22384033470925</v>
      </c>
      <c r="D45" s="479">
        <v>4.11468512086561</v>
      </c>
      <c r="E45" s="438">
        <v>5.70749257624683</v>
      </c>
      <c r="F45" s="483">
        <v>5.520692142875494</v>
      </c>
      <c r="G45" s="485">
        <v>6.374856566317999</v>
      </c>
    </row>
    <row r="46" spans="2:7" s="20" customFormat="1" ht="13.5" customHeight="1">
      <c r="B46" s="481" t="s">
        <v>24</v>
      </c>
      <c r="C46" s="483">
        <v>5.1869516724397</v>
      </c>
      <c r="D46" s="484">
        <v>4.38124591072424</v>
      </c>
      <c r="E46" s="485">
        <v>5.88898265691048</v>
      </c>
      <c r="F46" s="483">
        <v>5.673843125061895</v>
      </c>
      <c r="G46" s="485">
        <v>6.3483947904826366</v>
      </c>
    </row>
    <row r="47" spans="2:7" s="20" customFormat="1" ht="13.5" customHeight="1">
      <c r="B47" s="477" t="s">
        <v>32</v>
      </c>
      <c r="C47" s="478">
        <v>4.12307077353681</v>
      </c>
      <c r="D47" s="479">
        <v>3.18956227496285</v>
      </c>
      <c r="E47" s="438">
        <v>4.45926852704449</v>
      </c>
      <c r="F47" s="483">
        <v>3.8456674803060364</v>
      </c>
      <c r="G47" s="485">
        <v>4.644987941096046</v>
      </c>
    </row>
    <row r="48" spans="2:7" s="20" customFormat="1" ht="13.5" customHeight="1">
      <c r="B48" s="477" t="s">
        <v>33</v>
      </c>
      <c r="C48" s="478">
        <v>4.92042332336807</v>
      </c>
      <c r="D48" s="479">
        <v>3.98298037097656</v>
      </c>
      <c r="E48" s="438">
        <v>5.18566901216571</v>
      </c>
      <c r="F48" s="483">
        <v>4.624876338897255</v>
      </c>
      <c r="G48" s="485">
        <v>5.347483553257648</v>
      </c>
    </row>
    <row r="49" spans="2:7" s="20" customFormat="1" ht="13.5" customHeight="1">
      <c r="B49" s="477" t="s">
        <v>37</v>
      </c>
      <c r="C49" s="478">
        <v>4.44775317917242</v>
      </c>
      <c r="D49" s="479">
        <v>3.82011792970036</v>
      </c>
      <c r="E49" s="438">
        <v>4.42619959529426</v>
      </c>
      <c r="F49" s="478">
        <v>4.599976898057534</v>
      </c>
      <c r="G49" s="438">
        <v>5.252064296519898</v>
      </c>
    </row>
    <row r="50" spans="2:7" s="20" customFormat="1" ht="13.5" customHeight="1">
      <c r="B50" s="477" t="s">
        <v>38</v>
      </c>
      <c r="C50" s="483">
        <v>3.93358022474734</v>
      </c>
      <c r="D50" s="484">
        <v>3.52083399290199</v>
      </c>
      <c r="E50" s="485">
        <v>4.16720525341964</v>
      </c>
      <c r="F50" s="483">
        <v>4.139139636452804</v>
      </c>
      <c r="G50" s="485">
        <v>4.734303621203373</v>
      </c>
    </row>
    <row r="51" spans="2:7" s="20" customFormat="1" ht="13.5" customHeight="1">
      <c r="B51" s="477" t="s">
        <v>39</v>
      </c>
      <c r="C51" s="483">
        <v>3.50332597073428</v>
      </c>
      <c r="D51" s="484">
        <v>2.87956403341679</v>
      </c>
      <c r="E51" s="485">
        <v>4.00014030135995</v>
      </c>
      <c r="F51" s="483">
        <v>3.902422615448331</v>
      </c>
      <c r="G51" s="485">
        <v>4.546677527599385</v>
      </c>
    </row>
    <row r="52" spans="2:7" s="20" customFormat="1" ht="13.5" customHeight="1" thickBot="1">
      <c r="B52" s="487" t="s">
        <v>40</v>
      </c>
      <c r="C52" s="573">
        <v>3.45028703649464</v>
      </c>
      <c r="D52" s="574">
        <v>3.01486854488703</v>
      </c>
      <c r="E52" s="575">
        <v>3.95393510145912</v>
      </c>
      <c r="F52" s="573">
        <v>3.794147218982702</v>
      </c>
      <c r="G52" s="575">
        <v>4.433748168375162</v>
      </c>
    </row>
    <row r="53" spans="2:7" s="20" customFormat="1" ht="13.5" customHeight="1" thickBot="1">
      <c r="B53" s="567"/>
      <c r="C53" s="465"/>
      <c r="D53" s="98"/>
      <c r="E53" s="567"/>
      <c r="F53" s="567"/>
      <c r="G53" s="16"/>
    </row>
    <row r="54" spans="2:7" s="20" customFormat="1" ht="18.75" customHeight="1" thickBot="1">
      <c r="B54" s="1370">
        <v>2015</v>
      </c>
      <c r="C54" s="1371"/>
      <c r="D54" s="1371"/>
      <c r="E54" s="1371"/>
      <c r="F54" s="1371"/>
      <c r="G54" s="1372"/>
    </row>
    <row r="55" spans="2:7" s="20" customFormat="1" ht="13.5" customHeight="1">
      <c r="B55" s="1373"/>
      <c r="C55" s="1375" t="s">
        <v>588</v>
      </c>
      <c r="D55" s="1376"/>
      <c r="E55" s="1377"/>
      <c r="F55" s="1368" t="s">
        <v>340</v>
      </c>
      <c r="G55" s="1369"/>
    </row>
    <row r="56" spans="2:7" s="20" customFormat="1" ht="29.25" customHeight="1" thickBot="1">
      <c r="B56" s="1374"/>
      <c r="C56" s="467" t="s">
        <v>460</v>
      </c>
      <c r="D56" s="568" t="s">
        <v>246</v>
      </c>
      <c r="E56" s="469" t="s">
        <v>247</v>
      </c>
      <c r="F56" s="569" t="s">
        <v>461</v>
      </c>
      <c r="G56" s="570" t="s">
        <v>339</v>
      </c>
    </row>
    <row r="57" spans="2:9" s="20" customFormat="1" ht="13.5" customHeight="1">
      <c r="B57" s="473" t="s">
        <v>18</v>
      </c>
      <c r="C57" s="474">
        <v>-2.45835774109367</v>
      </c>
      <c r="D57" s="475">
        <v>-2.59746797589308</v>
      </c>
      <c r="E57" s="437">
        <v>-2.16531624007112</v>
      </c>
      <c r="F57" s="571">
        <v>-2.0017268496954066</v>
      </c>
      <c r="G57" s="572">
        <v>-1.2100777246571104</v>
      </c>
      <c r="H57" s="184"/>
      <c r="I57" s="184"/>
    </row>
    <row r="58" spans="2:9" s="20" customFormat="1" ht="13.5" customHeight="1">
      <c r="B58" s="477" t="s">
        <v>19</v>
      </c>
      <c r="C58" s="478">
        <v>-1.25019101527073</v>
      </c>
      <c r="D58" s="479">
        <v>-2.2369603891263</v>
      </c>
      <c r="E58" s="438">
        <v>-1.96145939455107</v>
      </c>
      <c r="F58" s="483">
        <v>-0.8137440407631424</v>
      </c>
      <c r="G58" s="485">
        <v>-1.1091095378343852</v>
      </c>
      <c r="H58" s="184"/>
      <c r="I58" s="184"/>
    </row>
    <row r="59" spans="2:9" s="20" customFormat="1" ht="13.5" customHeight="1">
      <c r="B59" s="477" t="s">
        <v>20</v>
      </c>
      <c r="C59" s="478">
        <v>-2.22048819294085</v>
      </c>
      <c r="D59" s="479">
        <v>-3.35203622941332</v>
      </c>
      <c r="E59" s="438">
        <v>-1.92446538616654</v>
      </c>
      <c r="F59" s="483">
        <v>-0.0627311552062082</v>
      </c>
      <c r="G59" s="485">
        <v>-0.5247519153112945</v>
      </c>
      <c r="H59" s="184"/>
      <c r="I59" s="184"/>
    </row>
    <row r="60" spans="2:9" s="20" customFormat="1" ht="13.5" customHeight="1">
      <c r="B60" s="477" t="s">
        <v>21</v>
      </c>
      <c r="C60" s="478">
        <v>-2.08301406285805</v>
      </c>
      <c r="D60" s="479">
        <v>-2.04543471193247</v>
      </c>
      <c r="E60" s="438">
        <v>-1.5391472396049</v>
      </c>
      <c r="F60" s="483">
        <v>-0.3600455045077444</v>
      </c>
      <c r="G60" s="485">
        <v>-0.8796572513305012</v>
      </c>
      <c r="H60" s="184"/>
      <c r="I60" s="184"/>
    </row>
    <row r="61" spans="2:9" s="20" customFormat="1" ht="13.5" customHeight="1">
      <c r="B61" s="477" t="s">
        <v>22</v>
      </c>
      <c r="C61" s="478">
        <v>-0.621785720604295</v>
      </c>
      <c r="D61" s="479">
        <v>-2.38469864538967</v>
      </c>
      <c r="E61" s="438">
        <v>-1.11253842662884</v>
      </c>
      <c r="F61" s="483">
        <v>-0.623928505837934</v>
      </c>
      <c r="G61" s="485">
        <v>-0.9854220039410833</v>
      </c>
      <c r="H61" s="184"/>
      <c r="I61" s="184"/>
    </row>
    <row r="62" spans="2:9" s="20" customFormat="1" ht="13.5" customHeight="1">
      <c r="B62" s="481" t="s">
        <v>24</v>
      </c>
      <c r="C62" s="478">
        <v>-0.481192625535032</v>
      </c>
      <c r="D62" s="479">
        <v>-1.75727598253265</v>
      </c>
      <c r="E62" s="438">
        <v>-0.062790014202922</v>
      </c>
      <c r="F62" s="483">
        <v>0.280828230341057</v>
      </c>
      <c r="G62" s="485">
        <v>-0.12166675141095373</v>
      </c>
      <c r="H62" s="184"/>
      <c r="I62" s="184"/>
    </row>
    <row r="63" spans="2:9" s="20" customFormat="1" ht="13.5" customHeight="1">
      <c r="B63" s="477" t="s">
        <v>32</v>
      </c>
      <c r="C63" s="478">
        <v>-1.29249463586783</v>
      </c>
      <c r="D63" s="479">
        <v>-1.31310380252343</v>
      </c>
      <c r="E63" s="438">
        <v>-0.478227302051747</v>
      </c>
      <c r="F63" s="483">
        <v>0.49362438954743126</v>
      </c>
      <c r="G63" s="485">
        <v>0.3390527047319791</v>
      </c>
      <c r="H63" s="184"/>
      <c r="I63" s="184"/>
    </row>
    <row r="64" spans="2:9" s="20" customFormat="1" ht="13.5" customHeight="1">
      <c r="B64" s="477" t="s">
        <v>33</v>
      </c>
      <c r="C64" s="478">
        <v>-0.466220429972146</v>
      </c>
      <c r="D64" s="479">
        <v>-0.258451359840005</v>
      </c>
      <c r="E64" s="438">
        <v>0.942808497085344</v>
      </c>
      <c r="F64" s="483">
        <v>0.8766922010538636</v>
      </c>
      <c r="G64" s="485">
        <v>0.9207246410098291</v>
      </c>
      <c r="H64" s="184"/>
      <c r="I64" s="184"/>
    </row>
    <row r="65" spans="2:9" s="20" customFormat="1" ht="13.5" customHeight="1">
      <c r="B65" s="477" t="s">
        <v>37</v>
      </c>
      <c r="C65" s="478">
        <v>-0.153691169259047</v>
      </c>
      <c r="D65" s="479">
        <v>0.425245560221427</v>
      </c>
      <c r="E65" s="438">
        <v>1.56616469570401</v>
      </c>
      <c r="F65" s="478">
        <v>1.1446746348970027</v>
      </c>
      <c r="G65" s="438">
        <v>1.0229824316173364</v>
      </c>
      <c r="H65" s="184"/>
      <c r="I65" s="184"/>
    </row>
    <row r="66" spans="2:7" s="20" customFormat="1" ht="13.5" customHeight="1">
      <c r="B66" s="477" t="s">
        <v>38</v>
      </c>
      <c r="C66" s="483">
        <v>0.283722439814705</v>
      </c>
      <c r="D66" s="484">
        <v>0.644307920415381</v>
      </c>
      <c r="E66" s="485">
        <v>1.75723118645041</v>
      </c>
      <c r="F66" s="483">
        <v>1.2872548739632395</v>
      </c>
      <c r="G66" s="485">
        <v>1.114190045558261</v>
      </c>
    </row>
    <row r="67" spans="2:7" s="20" customFormat="1" ht="13.5" customHeight="1">
      <c r="B67" s="477" t="s">
        <v>39</v>
      </c>
      <c r="C67" s="483">
        <v>0.538055903933031</v>
      </c>
      <c r="D67" s="484">
        <v>1.18416124972724</v>
      </c>
      <c r="E67" s="485">
        <v>1.43914538773851</v>
      </c>
      <c r="F67" s="483">
        <v>1.8197678484287882</v>
      </c>
      <c r="G67" s="485">
        <v>1.4339828029086954</v>
      </c>
    </row>
    <row r="68" spans="2:7" s="20" customFormat="1" ht="13.5" customHeight="1" thickBot="1">
      <c r="B68" s="487" t="s">
        <v>40</v>
      </c>
      <c r="C68" s="573">
        <v>0.5</v>
      </c>
      <c r="D68" s="574">
        <v>0.8</v>
      </c>
      <c r="E68" s="575">
        <v>2.9</v>
      </c>
      <c r="F68" s="573">
        <v>2.064320872944614</v>
      </c>
      <c r="G68" s="575">
        <v>1.7447088859163795</v>
      </c>
    </row>
    <row r="69" s="20" customFormat="1" ht="15.75" thickBot="1"/>
    <row r="70" spans="2:7" s="20" customFormat="1" ht="19.5" thickBot="1">
      <c r="B70" s="1370">
        <v>2014</v>
      </c>
      <c r="C70" s="1371"/>
      <c r="D70" s="1371"/>
      <c r="E70" s="1371"/>
      <c r="F70" s="1371"/>
      <c r="G70" s="1372"/>
    </row>
    <row r="71" spans="2:7" s="20" customFormat="1" ht="15">
      <c r="B71" s="1373"/>
      <c r="C71" s="1375" t="s">
        <v>588</v>
      </c>
      <c r="D71" s="1376"/>
      <c r="E71" s="1377"/>
      <c r="F71" s="1368" t="s">
        <v>340</v>
      </c>
      <c r="G71" s="1369"/>
    </row>
    <row r="72" spans="2:7" s="20" customFormat="1" ht="30.75" thickBot="1">
      <c r="B72" s="1374"/>
      <c r="C72" s="467" t="s">
        <v>460</v>
      </c>
      <c r="D72" s="568" t="s">
        <v>246</v>
      </c>
      <c r="E72" s="469" t="s">
        <v>247</v>
      </c>
      <c r="F72" s="569" t="s">
        <v>461</v>
      </c>
      <c r="G72" s="570" t="s">
        <v>339</v>
      </c>
    </row>
    <row r="73" spans="2:7" s="20" customFormat="1" ht="15">
      <c r="B73" s="473" t="s">
        <v>18</v>
      </c>
      <c r="C73" s="474">
        <v>2.24743394811757</v>
      </c>
      <c r="D73" s="475">
        <v>3.23766720667499</v>
      </c>
      <c r="E73" s="437">
        <v>3.65468727036832</v>
      </c>
      <c r="F73" s="476">
        <v>0.9684915512426784</v>
      </c>
      <c r="G73" s="476">
        <v>1.2420488025165488</v>
      </c>
    </row>
    <row r="74" spans="2:7" s="20" customFormat="1" ht="15">
      <c r="B74" s="477" t="s">
        <v>19</v>
      </c>
      <c r="C74" s="478">
        <v>1.56425581336494</v>
      </c>
      <c r="D74" s="479">
        <v>4.1433936848263</v>
      </c>
      <c r="E74" s="438">
        <v>4.73930521491539</v>
      </c>
      <c r="F74" s="486">
        <v>2.6014991214278638</v>
      </c>
      <c r="G74" s="486">
        <v>1.9866321793328812</v>
      </c>
    </row>
    <row r="75" spans="2:7" s="20" customFormat="1" ht="15">
      <c r="B75" s="477" t="s">
        <v>20</v>
      </c>
      <c r="C75" s="478">
        <v>4.11809638420675</v>
      </c>
      <c r="D75" s="479">
        <v>5.31190637650002</v>
      </c>
      <c r="E75" s="438">
        <v>6.51946814913693</v>
      </c>
      <c r="F75" s="486">
        <v>4.929628931351138</v>
      </c>
      <c r="G75" s="486">
        <v>4.441883537282432</v>
      </c>
    </row>
    <row r="76" spans="2:7" s="20" customFormat="1" ht="15">
      <c r="B76" s="477" t="s">
        <v>21</v>
      </c>
      <c r="C76" s="478">
        <v>3.33723887080364</v>
      </c>
      <c r="D76" s="479">
        <v>3.65188388525728</v>
      </c>
      <c r="E76" s="438">
        <v>5.37566803709167</v>
      </c>
      <c r="F76" s="486">
        <v>3.0333416688527404</v>
      </c>
      <c r="G76" s="486">
        <v>2.5956402313837446</v>
      </c>
    </row>
    <row r="77" spans="2:7" s="20" customFormat="1" ht="15">
      <c r="B77" s="477" t="s">
        <v>22</v>
      </c>
      <c r="C77" s="478">
        <v>3.60061206572396</v>
      </c>
      <c r="D77" s="479">
        <v>3.55263908470398</v>
      </c>
      <c r="E77" s="438">
        <v>5.53765888847554</v>
      </c>
      <c r="F77" s="486">
        <v>2.7625023273433413</v>
      </c>
      <c r="G77" s="486">
        <v>2.146853983046415</v>
      </c>
    </row>
    <row r="78" spans="2:7" s="20" customFormat="1" ht="15">
      <c r="B78" s="481" t="s">
        <v>24</v>
      </c>
      <c r="C78" s="478">
        <v>3.20774458142322</v>
      </c>
      <c r="D78" s="479">
        <v>3.32890513564392</v>
      </c>
      <c r="E78" s="438">
        <v>4.70060927626187</v>
      </c>
      <c r="F78" s="576">
        <v>2.2580767835022053</v>
      </c>
      <c r="G78" s="576">
        <v>1.4052015699201448</v>
      </c>
    </row>
    <row r="79" spans="2:7" s="20" customFormat="1" ht="15">
      <c r="B79" s="477" t="s">
        <v>32</v>
      </c>
      <c r="C79" s="478">
        <v>3.05006118065003</v>
      </c>
      <c r="D79" s="479">
        <v>2.89532911013622</v>
      </c>
      <c r="E79" s="438">
        <v>4.3051728326908</v>
      </c>
      <c r="F79" s="486">
        <v>2.1954951235158893</v>
      </c>
      <c r="G79" s="486">
        <v>1.3953747709922082</v>
      </c>
    </row>
    <row r="80" spans="2:7" s="20" customFormat="1" ht="15">
      <c r="B80" s="477" t="s">
        <v>33</v>
      </c>
      <c r="C80" s="478">
        <v>2.19030152424052</v>
      </c>
      <c r="D80" s="479">
        <v>2.87118347151531</v>
      </c>
      <c r="E80" s="438">
        <v>3.58465842865941</v>
      </c>
      <c r="F80" s="480">
        <v>1.9496772747105817</v>
      </c>
      <c r="G80" s="480">
        <v>1.498151234286449</v>
      </c>
    </row>
    <row r="81" spans="2:7" s="20" customFormat="1" ht="15">
      <c r="B81" s="477" t="s">
        <v>37</v>
      </c>
      <c r="C81" s="478">
        <v>2.36526386369851</v>
      </c>
      <c r="D81" s="479">
        <v>3.28601284295667</v>
      </c>
      <c r="E81" s="438">
        <v>4.05903457524296</v>
      </c>
      <c r="F81" s="480">
        <v>1.9388052319675664</v>
      </c>
      <c r="G81" s="480">
        <v>1.5397745659133433</v>
      </c>
    </row>
    <row r="82" spans="2:7" s="20" customFormat="1" ht="15">
      <c r="B82" s="477" t="s">
        <v>38</v>
      </c>
      <c r="C82" s="478">
        <v>2.73645862954472</v>
      </c>
      <c r="D82" s="479">
        <v>3.14861282035794</v>
      </c>
      <c r="E82" s="438">
        <v>4.00186188776297</v>
      </c>
      <c r="F82" s="480">
        <v>1.7457203585560688</v>
      </c>
      <c r="G82" s="480">
        <v>1.5005770123984297</v>
      </c>
    </row>
    <row r="83" spans="2:7" s="20" customFormat="1" ht="15">
      <c r="B83" s="477" t="s">
        <v>39</v>
      </c>
      <c r="C83" s="478">
        <v>2.611815510331</v>
      </c>
      <c r="D83" s="479">
        <v>3.07614814448687</v>
      </c>
      <c r="E83" s="438">
        <v>4.32875105323566</v>
      </c>
      <c r="F83" s="480">
        <v>1.4716056803267374</v>
      </c>
      <c r="G83" s="480">
        <v>1.1614708596887624</v>
      </c>
    </row>
    <row r="84" spans="2:7" s="20" customFormat="1" ht="15.75" thickBot="1">
      <c r="B84" s="487" t="s">
        <v>40</v>
      </c>
      <c r="C84" s="488">
        <v>2.49425852612548</v>
      </c>
      <c r="D84" s="489">
        <v>3.21213022456408</v>
      </c>
      <c r="E84" s="439">
        <v>4.3655372023159</v>
      </c>
      <c r="F84" s="490">
        <v>1.5314285117290716</v>
      </c>
      <c r="G84" s="490">
        <v>1.1290246242853907</v>
      </c>
    </row>
    <row r="85" s="20" customFormat="1" ht="15.75" thickBot="1"/>
    <row r="86" spans="2:7" s="20" customFormat="1" ht="19.5" thickBot="1">
      <c r="B86" s="1370">
        <v>2013</v>
      </c>
      <c r="C86" s="1371"/>
      <c r="D86" s="1371"/>
      <c r="E86" s="1371"/>
      <c r="F86" s="1371"/>
      <c r="G86" s="1372"/>
    </row>
    <row r="87" spans="2:7" s="20" customFormat="1" ht="15">
      <c r="B87" s="1373"/>
      <c r="C87" s="1375" t="s">
        <v>588</v>
      </c>
      <c r="D87" s="1376"/>
      <c r="E87" s="1377"/>
      <c r="F87" s="1368" t="s">
        <v>340</v>
      </c>
      <c r="G87" s="1369"/>
    </row>
    <row r="88" spans="2:7" s="20" customFormat="1" ht="30.75" thickBot="1">
      <c r="B88" s="1374"/>
      <c r="C88" s="467" t="s">
        <v>460</v>
      </c>
      <c r="D88" s="568" t="s">
        <v>246</v>
      </c>
      <c r="E88" s="469" t="s">
        <v>247</v>
      </c>
      <c r="F88" s="569" t="s">
        <v>461</v>
      </c>
      <c r="G88" s="570" t="s">
        <v>339</v>
      </c>
    </row>
    <row r="89" spans="2:7" s="20" customFormat="1" ht="15">
      <c r="B89" s="473" t="s">
        <v>18</v>
      </c>
      <c r="C89" s="474">
        <v>-0.7</v>
      </c>
      <c r="D89" s="475">
        <v>1.6</v>
      </c>
      <c r="E89" s="437">
        <v>1.9</v>
      </c>
      <c r="F89" s="476">
        <v>-0.41151130529070157</v>
      </c>
      <c r="G89" s="476">
        <v>-1.9283636786914582</v>
      </c>
    </row>
    <row r="90" spans="2:7" s="20" customFormat="1" ht="15">
      <c r="B90" s="477" t="s">
        <v>19</v>
      </c>
      <c r="C90" s="478">
        <v>-1.1</v>
      </c>
      <c r="D90" s="479">
        <v>0.1</v>
      </c>
      <c r="E90" s="438">
        <v>0</v>
      </c>
      <c r="F90" s="486">
        <v>-2.6750867078895513</v>
      </c>
      <c r="G90" s="486">
        <v>-2.7018897826889376</v>
      </c>
    </row>
    <row r="91" spans="2:7" s="20" customFormat="1" ht="15">
      <c r="B91" s="477" t="s">
        <v>20</v>
      </c>
      <c r="C91" s="478">
        <v>-3.3</v>
      </c>
      <c r="D91" s="479">
        <v>-1.8</v>
      </c>
      <c r="E91" s="438">
        <v>-2.2</v>
      </c>
      <c r="F91" s="486">
        <v>-5.855920570290419</v>
      </c>
      <c r="G91" s="486">
        <v>-6.338761257956039</v>
      </c>
    </row>
    <row r="92" spans="2:7" s="20" customFormat="1" ht="15">
      <c r="B92" s="477" t="s">
        <v>21</v>
      </c>
      <c r="C92" s="478">
        <v>-0.9</v>
      </c>
      <c r="D92" s="479">
        <v>0.5</v>
      </c>
      <c r="E92" s="438">
        <v>0.5</v>
      </c>
      <c r="F92" s="486">
        <v>-2.2634439819263608</v>
      </c>
      <c r="G92" s="486">
        <v>-3.111273098576506</v>
      </c>
    </row>
    <row r="93" spans="2:7" s="20" customFormat="1" ht="15">
      <c r="B93" s="477" t="s">
        <v>22</v>
      </c>
      <c r="C93" s="478">
        <v>-0.2</v>
      </c>
      <c r="D93" s="479">
        <v>0.8</v>
      </c>
      <c r="E93" s="438">
        <v>0.8</v>
      </c>
      <c r="F93" s="486">
        <v>-2.2037498236858633</v>
      </c>
      <c r="G93" s="486">
        <v>-2.32310808640388</v>
      </c>
    </row>
    <row r="94" spans="2:7" s="20" customFormat="1" ht="15">
      <c r="B94" s="481" t="s">
        <v>24</v>
      </c>
      <c r="C94" s="478">
        <v>-1.1</v>
      </c>
      <c r="D94" s="479">
        <v>0</v>
      </c>
      <c r="E94" s="438">
        <v>0</v>
      </c>
      <c r="F94" s="576">
        <v>-2.687224899993501</v>
      </c>
      <c r="G94" s="576">
        <v>-2.493971672023576</v>
      </c>
    </row>
    <row r="95" spans="2:7" s="20" customFormat="1" ht="15">
      <c r="B95" s="477" t="s">
        <v>32</v>
      </c>
      <c r="C95" s="478">
        <v>-0.701722399558364</v>
      </c>
      <c r="D95" s="479">
        <v>0.92949966222745</v>
      </c>
      <c r="E95" s="438">
        <v>0.73755541269393</v>
      </c>
      <c r="F95" s="486">
        <v>-2.1420701453723767</v>
      </c>
      <c r="G95" s="486">
        <v>-1.8840129557312846</v>
      </c>
    </row>
    <row r="96" spans="2:7" s="20" customFormat="1" ht="15">
      <c r="B96" s="477" t="s">
        <v>33</v>
      </c>
      <c r="C96" s="478">
        <v>-1.13011979331065</v>
      </c>
      <c r="D96" s="479">
        <v>0.302153431247915</v>
      </c>
      <c r="E96" s="438">
        <v>0.982946731461183</v>
      </c>
      <c r="F96" s="480">
        <v>-2.23502677630385</v>
      </c>
      <c r="G96" s="480">
        <v>-2.441183143758363</v>
      </c>
    </row>
    <row r="97" spans="2:7" s="20" customFormat="1" ht="15">
      <c r="B97" s="477" t="s">
        <v>37</v>
      </c>
      <c r="C97" s="478">
        <v>-0.657052699818488</v>
      </c>
      <c r="D97" s="479">
        <v>0.825145579049257</v>
      </c>
      <c r="E97" s="438">
        <v>1.47706603019236</v>
      </c>
      <c r="F97" s="480">
        <v>-2.1005292473416426</v>
      </c>
      <c r="G97" s="480">
        <v>-1.9722333357355737</v>
      </c>
    </row>
    <row r="98" spans="2:7" s="20" customFormat="1" ht="15">
      <c r="B98" s="477" t="s">
        <v>38</v>
      </c>
      <c r="C98" s="478">
        <v>-0.345849063672821</v>
      </c>
      <c r="D98" s="479">
        <v>1.41089637208414</v>
      </c>
      <c r="E98" s="438">
        <v>1.62934887098121</v>
      </c>
      <c r="F98" s="480">
        <v>-1.7906460160904358</v>
      </c>
      <c r="G98" s="480">
        <v>-1.6192943435208162</v>
      </c>
    </row>
    <row r="99" spans="2:7" s="20" customFormat="1" ht="15">
      <c r="B99" s="477" t="s">
        <v>39</v>
      </c>
      <c r="C99" s="478">
        <v>-0.57552444622916</v>
      </c>
      <c r="D99" s="479">
        <v>1.54530847294402</v>
      </c>
      <c r="E99" s="438">
        <v>1.4295408278079</v>
      </c>
      <c r="F99" s="480">
        <v>-1.6133459097326663</v>
      </c>
      <c r="G99" s="480">
        <v>-1.5325983105028085</v>
      </c>
    </row>
    <row r="100" spans="2:7" s="20" customFormat="1" ht="15.75" thickBot="1">
      <c r="B100" s="487" t="s">
        <v>40</v>
      </c>
      <c r="C100" s="488">
        <v>-0.169469058623823</v>
      </c>
      <c r="D100" s="489">
        <v>2.03798313106372</v>
      </c>
      <c r="E100" s="439">
        <v>2.35642828940162</v>
      </c>
      <c r="F100" s="490">
        <v>-1.3106584826445888</v>
      </c>
      <c r="G100" s="490">
        <v>-1.1158997179870678</v>
      </c>
    </row>
    <row r="101" s="20" customFormat="1" ht="15"/>
    <row r="102" ht="13.5" thickBot="1"/>
    <row r="103" spans="2:7" ht="15">
      <c r="B103" s="1381"/>
      <c r="C103" s="1378" t="s">
        <v>588</v>
      </c>
      <c r="D103" s="1379"/>
      <c r="E103" s="1380"/>
      <c r="F103" s="1368" t="s">
        <v>340</v>
      </c>
      <c r="G103" s="1369"/>
    </row>
    <row r="104" spans="2:7" ht="30.75" thickBot="1">
      <c r="B104" s="1374"/>
      <c r="C104" s="467" t="s">
        <v>460</v>
      </c>
      <c r="D104" s="568" t="s">
        <v>246</v>
      </c>
      <c r="E104" s="469" t="s">
        <v>247</v>
      </c>
      <c r="F104" s="569" t="s">
        <v>461</v>
      </c>
      <c r="G104" s="570" t="s">
        <v>339</v>
      </c>
    </row>
    <row r="105" spans="2:7" ht="15">
      <c r="B105" s="577">
        <v>2003</v>
      </c>
      <c r="C105" s="578">
        <v>3.765032477538311</v>
      </c>
      <c r="D105" s="579">
        <v>3.9140148325714663</v>
      </c>
      <c r="E105" s="580">
        <v>2.542379453164314</v>
      </c>
      <c r="F105" s="581">
        <v>1.8488225860868068</v>
      </c>
      <c r="G105" s="581">
        <v>1.6731575401419896</v>
      </c>
    </row>
    <row r="106" spans="2:7" ht="15">
      <c r="B106" s="406">
        <v>2004</v>
      </c>
      <c r="C106" s="526">
        <v>7.581530489704245</v>
      </c>
      <c r="D106" s="582">
        <v>6.746686292723029</v>
      </c>
      <c r="E106" s="527">
        <v>2.639511647886651</v>
      </c>
      <c r="F106" s="583">
        <v>5.883082483469382</v>
      </c>
      <c r="G106" s="583">
        <v>5.5233337945511884</v>
      </c>
    </row>
    <row r="107" spans="2:7" ht="15">
      <c r="B107" s="410">
        <v>2005</v>
      </c>
      <c r="C107" s="584">
        <v>7.555434093212984</v>
      </c>
      <c r="D107" s="585">
        <v>6.639835568374004</v>
      </c>
      <c r="E107" s="586">
        <v>5.331008432878507</v>
      </c>
      <c r="F107" s="587">
        <v>3.911073095863893</v>
      </c>
      <c r="G107" s="587">
        <v>4.05469832162495</v>
      </c>
    </row>
    <row r="108" spans="2:7" ht="15">
      <c r="B108" s="410">
        <v>2006</v>
      </c>
      <c r="C108" s="584">
        <v>8.470496757113692</v>
      </c>
      <c r="D108" s="585">
        <v>7.821947881443878</v>
      </c>
      <c r="E108" s="588">
        <v>5.571378757011876</v>
      </c>
      <c r="F108" s="589">
        <v>10.238652621435174</v>
      </c>
      <c r="G108" s="589">
        <v>10.751949416055663</v>
      </c>
    </row>
    <row r="109" spans="2:7" ht="15">
      <c r="B109" s="406">
        <v>2007</v>
      </c>
      <c r="C109" s="590">
        <v>5.493075277949036</v>
      </c>
      <c r="D109" s="582">
        <v>5.024235100510293</v>
      </c>
      <c r="E109" s="527">
        <v>5.297779121344818</v>
      </c>
      <c r="F109" s="591">
        <v>9.730009393648054</v>
      </c>
      <c r="G109" s="591">
        <v>8.714202638483592</v>
      </c>
    </row>
    <row r="110" spans="2:7" ht="15">
      <c r="B110" s="406">
        <v>2008</v>
      </c>
      <c r="C110" s="590">
        <v>-3.129733562314934</v>
      </c>
      <c r="D110" s="582">
        <v>-3.099075362531299</v>
      </c>
      <c r="E110" s="527">
        <v>-1.246681508053205</v>
      </c>
      <c r="F110" s="591">
        <v>-3.2689368779627803</v>
      </c>
      <c r="G110" s="591">
        <v>-3.7458270615252642</v>
      </c>
    </row>
    <row r="111" spans="2:7" ht="15">
      <c r="B111" s="406">
        <v>2009</v>
      </c>
      <c r="C111" s="590">
        <v>-5.8853286260116775</v>
      </c>
      <c r="D111" s="582">
        <v>-3.2815246332184604</v>
      </c>
      <c r="E111" s="527">
        <v>-2.178430518407503</v>
      </c>
      <c r="F111" s="591">
        <v>-5.0735451923869075</v>
      </c>
      <c r="G111" s="591">
        <v>-5.07665930286314</v>
      </c>
    </row>
    <row r="112" spans="2:7" ht="15">
      <c r="B112" s="406">
        <v>2010</v>
      </c>
      <c r="C112" s="590">
        <v>4.5</v>
      </c>
      <c r="D112" s="582">
        <v>4.9</v>
      </c>
      <c r="E112" s="527">
        <v>4.9</v>
      </c>
      <c r="F112" s="591">
        <v>4.2197378212300185</v>
      </c>
      <c r="G112" s="591">
        <v>3.729834505485141</v>
      </c>
    </row>
    <row r="113" spans="2:7" ht="15">
      <c r="B113" s="406">
        <v>2011</v>
      </c>
      <c r="C113" s="590">
        <v>5.9</v>
      </c>
      <c r="D113" s="582">
        <v>6</v>
      </c>
      <c r="E113" s="527">
        <v>5.8</v>
      </c>
      <c r="F113" s="591">
        <v>4.9184174885914755</v>
      </c>
      <c r="G113" s="591">
        <v>4.925449730807774</v>
      </c>
    </row>
    <row r="114" spans="2:7" ht="15">
      <c r="B114" s="406">
        <v>2012</v>
      </c>
      <c r="C114" s="590">
        <v>0.8</v>
      </c>
      <c r="D114" s="582">
        <v>2.4</v>
      </c>
      <c r="E114" s="527">
        <v>2.2</v>
      </c>
      <c r="F114" s="591">
        <v>-0.34005425538785605</v>
      </c>
      <c r="G114" s="591">
        <v>0.23654045535241863</v>
      </c>
    </row>
    <row r="115" spans="2:7" ht="15">
      <c r="B115" s="406">
        <v>2013</v>
      </c>
      <c r="C115" s="590">
        <f>C100</f>
        <v>-0.169469058623823</v>
      </c>
      <c r="D115" s="582">
        <f>D100</f>
        <v>2.03798313106372</v>
      </c>
      <c r="E115" s="527">
        <f>E100</f>
        <v>2.35642828940162</v>
      </c>
      <c r="F115" s="591">
        <f>F100</f>
        <v>-1.3106584826445888</v>
      </c>
      <c r="G115" s="591">
        <f>G100</f>
        <v>-1.1158997179870678</v>
      </c>
    </row>
    <row r="116" spans="2:7" ht="15">
      <c r="B116" s="406">
        <v>2014</v>
      </c>
      <c r="C116" s="590">
        <f>C84</f>
        <v>2.49425852612548</v>
      </c>
      <c r="D116" s="582">
        <f>D84</f>
        <v>3.21213022456408</v>
      </c>
      <c r="E116" s="527">
        <f>E84</f>
        <v>4.3655372023159</v>
      </c>
      <c r="F116" s="591">
        <f>F84</f>
        <v>1.5314285117290716</v>
      </c>
      <c r="G116" s="591">
        <f>G84</f>
        <v>1.1290246242853907</v>
      </c>
    </row>
    <row r="117" spans="2:7" ht="15">
      <c r="B117" s="406">
        <v>2015</v>
      </c>
      <c r="C117" s="590">
        <f>C68</f>
        <v>0.5</v>
      </c>
      <c r="D117" s="582">
        <f>D68</f>
        <v>0.8</v>
      </c>
      <c r="E117" s="527">
        <f>E68</f>
        <v>2.9</v>
      </c>
      <c r="F117" s="591">
        <f>F68</f>
        <v>2.064320872944614</v>
      </c>
      <c r="G117" s="591">
        <f>G68</f>
        <v>1.7447088859163795</v>
      </c>
    </row>
    <row r="118" spans="2:7" ht="15.75" thickBot="1">
      <c r="B118" s="592">
        <v>2016</v>
      </c>
      <c r="C118" s="593">
        <f>C52</f>
        <v>3.45028703649464</v>
      </c>
      <c r="D118" s="594">
        <f>D52</f>
        <v>3.01486854488703</v>
      </c>
      <c r="E118" s="595">
        <f>E52</f>
        <v>3.95393510145912</v>
      </c>
      <c r="F118" s="596">
        <f>F52</f>
        <v>3.794147218982702</v>
      </c>
      <c r="G118" s="596">
        <f>G52</f>
        <v>4.433748168375162</v>
      </c>
    </row>
    <row r="119" spans="2:7" ht="15">
      <c r="B119" s="417"/>
      <c r="C119" s="597"/>
      <c r="D119" s="597"/>
      <c r="E119" s="597"/>
      <c r="F119" s="597"/>
      <c r="G119" s="597"/>
    </row>
    <row r="120" ht="12.75">
      <c r="D120" s="168" t="s">
        <v>137</v>
      </c>
    </row>
  </sheetData>
  <sheetProtection/>
  <mergeCells count="27">
    <mergeCell ref="B6:G6"/>
    <mergeCell ref="B7:B8"/>
    <mergeCell ref="C7:E7"/>
    <mergeCell ref="F7:G7"/>
    <mergeCell ref="C39:E39"/>
    <mergeCell ref="F39:G39"/>
    <mergeCell ref="B39:B40"/>
    <mergeCell ref="B54:G54"/>
    <mergeCell ref="B55:B56"/>
    <mergeCell ref="C55:E55"/>
    <mergeCell ref="F55:G55"/>
    <mergeCell ref="C103:E103"/>
    <mergeCell ref="B103:B104"/>
    <mergeCell ref="F103:G103"/>
    <mergeCell ref="B86:G86"/>
    <mergeCell ref="B87:B88"/>
    <mergeCell ref="C87:E87"/>
    <mergeCell ref="F87:G87"/>
    <mergeCell ref="B22:G22"/>
    <mergeCell ref="B23:B24"/>
    <mergeCell ref="C23:E23"/>
    <mergeCell ref="F23:G23"/>
    <mergeCell ref="B71:B72"/>
    <mergeCell ref="C71:E71"/>
    <mergeCell ref="F71:G71"/>
    <mergeCell ref="B70:G70"/>
    <mergeCell ref="B38:G38"/>
  </mergeCells>
  <hyperlinks>
    <hyperlink ref="B1" location="'Indice '!A42" display="ÍNDICE "/>
    <hyperlink ref="D120" location="Industria!A5" display="ARRIBA "/>
    <hyperlink ref="D4" location="Industria!A12" display="Evolución de la Industria 2009-2007"/>
  </hyperlinks>
  <printOptions/>
  <pageMargins left="0.27" right="0.2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irestrepo</dc:creator>
  <cp:keywords/>
  <dc:description/>
  <cp:lastModifiedBy>Camilo Fernández Londoño</cp:lastModifiedBy>
  <cp:lastPrinted>2009-04-07T21:23:14Z</cp:lastPrinted>
  <dcterms:created xsi:type="dcterms:W3CDTF">2003-06-05T22:47:08Z</dcterms:created>
  <dcterms:modified xsi:type="dcterms:W3CDTF">2018-06-27T22:21:26Z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