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9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0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1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2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3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lectrodomesticos\Desktop\Gustavo Celis\Informes\Nuevo Informe\2018\"/>
    </mc:Choice>
  </mc:AlternateContent>
  <workbookProtection workbookAlgorithmName="SHA-512" workbookHashValue="gruk1lSmMs1S0rtwxnME3pc34SEH8S31FJeWT0CVFLx1XekIsX9Ar4EibQrzjXy6KMAwoJejwZGzbGjb1hkBZQ==" workbookSaltValue="oDUPkFrqOwAKvGfR3cvvdw==" workbookSpinCount="100000" lockStructure="1"/>
  <bookViews>
    <workbookView xWindow="0" yWindow="0" windowWidth="27315" windowHeight="15360" tabRatio="883"/>
  </bookViews>
  <sheets>
    <sheet name="ÍNDICE" sheetId="34" r:id="rId1"/>
    <sheet name="IM Refrigeracion Domestica " sheetId="8" r:id="rId2"/>
    <sheet name="EX Refrigeracion Domestica" sheetId="22" r:id="rId3"/>
    <sheet name="IM Lavadoras " sheetId="9" r:id="rId4"/>
    <sheet name="EX Lavadoras" sheetId="23" r:id="rId5"/>
    <sheet name="IM Cocción" sheetId="10" r:id="rId6"/>
    <sheet name="EX Cocción" sheetId="24" r:id="rId7"/>
    <sheet name="IM Calentadores " sheetId="30" r:id="rId8"/>
    <sheet name="EX Calentadores " sheetId="29" r:id="rId9"/>
    <sheet name="IM Ventiladores y Licuadoras" sheetId="33" r:id="rId10"/>
    <sheet name="IM tv" sheetId="21" r:id="rId11"/>
    <sheet name="IM Aires" sheetId="11" r:id="rId12"/>
    <sheet name="IM Pilas" sheetId="12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3" i="8" l="1"/>
  <c r="C18" i="29"/>
  <c r="H18" i="23"/>
  <c r="I18" i="23"/>
  <c r="J18" i="23"/>
  <c r="K18" i="23"/>
  <c r="L18" i="23"/>
  <c r="M18" i="23"/>
  <c r="N18" i="23"/>
  <c r="O18" i="23"/>
  <c r="P18" i="23"/>
  <c r="E18" i="23"/>
  <c r="F18" i="23"/>
  <c r="G18" i="23"/>
  <c r="D65" i="12" l="1"/>
  <c r="E65" i="12"/>
  <c r="F65" i="12"/>
  <c r="G65" i="12"/>
  <c r="H65" i="12"/>
  <c r="I65" i="12"/>
  <c r="J65" i="12"/>
  <c r="K65" i="12"/>
  <c r="L65" i="12"/>
  <c r="C65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E17" i="11" l="1"/>
  <c r="F17" i="11"/>
  <c r="G17" i="11"/>
  <c r="H17" i="11"/>
  <c r="I17" i="11"/>
  <c r="J17" i="11"/>
  <c r="K17" i="11"/>
  <c r="L17" i="11"/>
  <c r="M17" i="11"/>
  <c r="N17" i="11"/>
  <c r="O17" i="11"/>
  <c r="D17" i="11"/>
  <c r="D69" i="21"/>
  <c r="E69" i="21"/>
  <c r="F69" i="21"/>
  <c r="G69" i="21"/>
  <c r="H69" i="21"/>
  <c r="I69" i="21"/>
  <c r="J69" i="21"/>
  <c r="K69" i="21"/>
  <c r="L69" i="21"/>
  <c r="C69" i="21"/>
  <c r="L19" i="21"/>
  <c r="M19" i="21"/>
  <c r="N19" i="21"/>
  <c r="O19" i="21"/>
  <c r="J19" i="21"/>
  <c r="K19" i="21"/>
  <c r="H19" i="21"/>
  <c r="I19" i="21"/>
  <c r="F19" i="21"/>
  <c r="G19" i="21"/>
  <c r="E19" i="21"/>
  <c r="D19" i="21"/>
  <c r="Q65" i="33"/>
  <c r="R65" i="33"/>
  <c r="S65" i="33"/>
  <c r="T65" i="33"/>
  <c r="U65" i="33"/>
  <c r="V65" i="33"/>
  <c r="W65" i="33"/>
  <c r="X65" i="33"/>
  <c r="Y65" i="33"/>
  <c r="P65" i="33"/>
  <c r="F66" i="33"/>
  <c r="G66" i="33"/>
  <c r="H66" i="33"/>
  <c r="I66" i="33"/>
  <c r="J66" i="33"/>
  <c r="K66" i="33"/>
  <c r="L66" i="33"/>
  <c r="C66" i="33"/>
  <c r="D66" i="33"/>
  <c r="E66" i="33"/>
  <c r="D59" i="30"/>
  <c r="E59" i="30"/>
  <c r="F59" i="30"/>
  <c r="G59" i="30"/>
  <c r="H59" i="30"/>
  <c r="I59" i="30"/>
  <c r="J59" i="30"/>
  <c r="K59" i="30"/>
  <c r="L59" i="30"/>
  <c r="C59" i="30"/>
  <c r="D18" i="30"/>
  <c r="E18" i="30"/>
  <c r="F18" i="30"/>
  <c r="G18" i="30"/>
  <c r="H18" i="30"/>
  <c r="I18" i="30"/>
  <c r="J18" i="30"/>
  <c r="K18" i="30"/>
  <c r="L18" i="30"/>
  <c r="C18" i="30"/>
  <c r="P47" i="10"/>
  <c r="Q47" i="10"/>
  <c r="R47" i="10"/>
  <c r="S47" i="10"/>
  <c r="T47" i="10"/>
  <c r="U47" i="10"/>
  <c r="V47" i="10"/>
  <c r="W47" i="10"/>
  <c r="X47" i="10"/>
  <c r="O47" i="10"/>
  <c r="E47" i="10" l="1"/>
  <c r="F47" i="10"/>
  <c r="G47" i="10"/>
  <c r="H47" i="10"/>
  <c r="I47" i="10"/>
  <c r="J47" i="10"/>
  <c r="K47" i="10"/>
  <c r="L47" i="10"/>
  <c r="D47" i="10"/>
  <c r="C47" i="10"/>
  <c r="C18" i="10"/>
  <c r="D18" i="10"/>
  <c r="E18" i="10"/>
  <c r="F18" i="10"/>
  <c r="G18" i="10"/>
  <c r="H18" i="10"/>
  <c r="I18" i="10"/>
  <c r="J18" i="10"/>
  <c r="K18" i="10"/>
  <c r="L18" i="10"/>
  <c r="C166" i="9"/>
  <c r="D166" i="9"/>
  <c r="E166" i="9"/>
  <c r="F166" i="9"/>
  <c r="G166" i="9"/>
  <c r="H166" i="9"/>
  <c r="I166" i="9"/>
  <c r="J166" i="9"/>
  <c r="K166" i="9"/>
  <c r="B166" i="9"/>
  <c r="J55" i="9"/>
  <c r="K55" i="9"/>
  <c r="L55" i="9"/>
  <c r="C55" i="9"/>
  <c r="D55" i="9"/>
  <c r="E55" i="9"/>
  <c r="F55" i="9"/>
  <c r="G55" i="9"/>
  <c r="H55" i="9"/>
  <c r="I55" i="9"/>
  <c r="D17" i="9"/>
  <c r="E17" i="9"/>
  <c r="F17" i="9"/>
  <c r="G17" i="9"/>
  <c r="H17" i="9"/>
  <c r="I17" i="9"/>
  <c r="J17" i="9"/>
  <c r="K17" i="9"/>
  <c r="L17" i="9"/>
  <c r="M17" i="9"/>
  <c r="N17" i="9"/>
  <c r="C17" i="9"/>
  <c r="A172" i="8" l="1"/>
  <c r="A173" i="8"/>
  <c r="A174" i="8"/>
  <c r="A175" i="8"/>
  <c r="A176" i="8"/>
  <c r="A177" i="8"/>
  <c r="A178" i="8"/>
  <c r="A171" i="8"/>
  <c r="A157" i="8"/>
  <c r="A158" i="8"/>
  <c r="A159" i="8"/>
  <c r="A160" i="8"/>
  <c r="A161" i="8"/>
  <c r="A162" i="8"/>
  <c r="A163" i="8"/>
  <c r="A156" i="8"/>
  <c r="E138" i="8"/>
  <c r="F138" i="8"/>
  <c r="G138" i="8"/>
  <c r="H138" i="8"/>
  <c r="I138" i="8"/>
  <c r="J138" i="8"/>
  <c r="K138" i="8"/>
  <c r="L138" i="8"/>
  <c r="M138" i="8"/>
  <c r="D138" i="8"/>
  <c r="E128" i="8"/>
  <c r="F128" i="8"/>
  <c r="G128" i="8"/>
  <c r="H128" i="8"/>
  <c r="I128" i="8"/>
  <c r="J128" i="8"/>
  <c r="K128" i="8"/>
  <c r="L128" i="8"/>
  <c r="M128" i="8"/>
  <c r="D128" i="8"/>
  <c r="D51" i="8"/>
  <c r="E51" i="8"/>
  <c r="F51" i="8"/>
  <c r="G51" i="8"/>
  <c r="H51" i="8"/>
  <c r="I51" i="8"/>
  <c r="J51" i="8"/>
  <c r="K51" i="8"/>
  <c r="L51" i="8"/>
  <c r="C51" i="8"/>
  <c r="H57" i="8"/>
  <c r="H58" i="8"/>
  <c r="H59" i="8"/>
  <c r="H60" i="8"/>
  <c r="H61" i="8"/>
  <c r="H62" i="8"/>
  <c r="H63" i="8"/>
  <c r="H64" i="8"/>
  <c r="H56" i="8"/>
  <c r="B57" i="8"/>
  <c r="B58" i="8"/>
  <c r="B59" i="8"/>
  <c r="B60" i="8"/>
  <c r="B61" i="8"/>
  <c r="B62" i="8"/>
  <c r="B63" i="8"/>
  <c r="B64" i="8"/>
  <c r="B56" i="8"/>
  <c r="C63" i="8"/>
  <c r="D63" i="8"/>
  <c r="E63" i="8"/>
  <c r="F63" i="8"/>
  <c r="G63" i="8"/>
  <c r="I63" i="8"/>
  <c r="J63" i="8"/>
  <c r="K63" i="8"/>
  <c r="L63" i="8"/>
  <c r="D18" i="29" l="1"/>
  <c r="E18" i="29"/>
  <c r="F18" i="29"/>
  <c r="G18" i="29"/>
  <c r="H18" i="29"/>
  <c r="I18" i="29"/>
  <c r="J18" i="29"/>
  <c r="K18" i="29"/>
  <c r="L18" i="29"/>
  <c r="D18" i="24"/>
  <c r="E18" i="24"/>
  <c r="F18" i="24"/>
  <c r="G18" i="24"/>
  <c r="H18" i="24"/>
  <c r="I18" i="24"/>
  <c r="J18" i="24"/>
  <c r="K18" i="24"/>
  <c r="L18" i="24"/>
  <c r="C18" i="24"/>
  <c r="Q60" i="29" l="1"/>
  <c r="R60" i="29"/>
  <c r="S60" i="29"/>
  <c r="T60" i="29"/>
  <c r="U60" i="29"/>
  <c r="V60" i="29"/>
  <c r="W60" i="29"/>
  <c r="X60" i="29"/>
  <c r="Y60" i="29"/>
  <c r="P60" i="29"/>
  <c r="Q101" i="29"/>
  <c r="R101" i="29"/>
  <c r="S101" i="29"/>
  <c r="T101" i="29"/>
  <c r="U101" i="29"/>
  <c r="V101" i="29"/>
  <c r="W101" i="29"/>
  <c r="X101" i="29"/>
  <c r="Y101" i="29"/>
  <c r="P101" i="29"/>
  <c r="K101" i="29"/>
  <c r="L101" i="29"/>
  <c r="D101" i="29"/>
  <c r="E101" i="29"/>
  <c r="F101" i="29"/>
  <c r="G101" i="29"/>
  <c r="H101" i="29"/>
  <c r="I101" i="29"/>
  <c r="J101" i="29"/>
  <c r="C101" i="29"/>
  <c r="D60" i="29"/>
  <c r="E60" i="29"/>
  <c r="F60" i="29"/>
  <c r="G60" i="29"/>
  <c r="H60" i="29"/>
  <c r="I60" i="29"/>
  <c r="J60" i="29"/>
  <c r="K60" i="29"/>
  <c r="L60" i="29"/>
  <c r="C60" i="29"/>
  <c r="Q43" i="24"/>
  <c r="R43" i="24"/>
  <c r="S43" i="24"/>
  <c r="T43" i="24"/>
  <c r="U43" i="24"/>
  <c r="V43" i="24"/>
  <c r="W43" i="24"/>
  <c r="X43" i="24"/>
  <c r="Y43" i="24"/>
  <c r="Z43" i="24"/>
  <c r="R103" i="24"/>
  <c r="S103" i="24"/>
  <c r="T103" i="24"/>
  <c r="U103" i="24"/>
  <c r="V103" i="24"/>
  <c r="W103" i="24"/>
  <c r="X103" i="24"/>
  <c r="Y103" i="24"/>
  <c r="Z103" i="24"/>
  <c r="Q103" i="24"/>
  <c r="D104" i="24"/>
  <c r="E104" i="24"/>
  <c r="F104" i="24"/>
  <c r="G104" i="24"/>
  <c r="H104" i="24"/>
  <c r="I104" i="24"/>
  <c r="J104" i="24"/>
  <c r="K104" i="24"/>
  <c r="L104" i="24"/>
  <c r="C104" i="24"/>
  <c r="K51" i="24"/>
  <c r="L51" i="24"/>
  <c r="D51" i="24"/>
  <c r="E51" i="24"/>
  <c r="F51" i="24"/>
  <c r="G51" i="24"/>
  <c r="H51" i="24"/>
  <c r="I51" i="24"/>
  <c r="J51" i="24"/>
  <c r="C51" i="24"/>
  <c r="C104" i="23"/>
  <c r="D104" i="23"/>
  <c r="E104" i="23"/>
  <c r="F104" i="23"/>
  <c r="G104" i="23"/>
  <c r="H104" i="23"/>
  <c r="I104" i="23"/>
  <c r="J104" i="23"/>
  <c r="K104" i="23"/>
  <c r="L104" i="23"/>
  <c r="K57" i="23"/>
  <c r="L57" i="23"/>
  <c r="D57" i="23"/>
  <c r="E57" i="23"/>
  <c r="F57" i="23"/>
  <c r="G57" i="23"/>
  <c r="H57" i="23"/>
  <c r="I57" i="23"/>
  <c r="J57" i="23"/>
  <c r="C57" i="23"/>
  <c r="C97" i="22"/>
  <c r="D97" i="22"/>
  <c r="E97" i="22"/>
  <c r="F97" i="22"/>
  <c r="G97" i="22"/>
  <c r="H97" i="22"/>
  <c r="I97" i="22"/>
  <c r="J97" i="22"/>
  <c r="K97" i="22"/>
  <c r="L97" i="22"/>
  <c r="K49" i="22"/>
  <c r="L49" i="22"/>
  <c r="D49" i="22"/>
  <c r="E49" i="22"/>
  <c r="F49" i="22"/>
  <c r="G49" i="22"/>
  <c r="H49" i="22"/>
  <c r="I49" i="22"/>
  <c r="J49" i="22"/>
  <c r="C49" i="22"/>
  <c r="C191" i="12" l="1"/>
  <c r="D191" i="12"/>
  <c r="E191" i="12"/>
  <c r="F191" i="12"/>
  <c r="G191" i="12"/>
  <c r="H191" i="12"/>
  <c r="I191" i="12"/>
  <c r="J191" i="12"/>
  <c r="K191" i="12"/>
  <c r="L191" i="12"/>
  <c r="D109" i="12"/>
  <c r="E109" i="12"/>
  <c r="F109" i="12"/>
  <c r="G109" i="12"/>
  <c r="H109" i="12"/>
  <c r="I109" i="12"/>
  <c r="J109" i="12"/>
  <c r="K109" i="12"/>
  <c r="L109" i="12"/>
  <c r="C109" i="12"/>
  <c r="D163" i="11"/>
  <c r="E163" i="11"/>
  <c r="F163" i="11"/>
  <c r="G163" i="11"/>
  <c r="H163" i="11"/>
  <c r="I163" i="11"/>
  <c r="J163" i="11"/>
  <c r="K163" i="11"/>
  <c r="L163" i="11"/>
  <c r="C163" i="11"/>
  <c r="D96" i="11"/>
  <c r="E96" i="11"/>
  <c r="F96" i="11"/>
  <c r="G96" i="11"/>
  <c r="H96" i="11"/>
  <c r="I96" i="11"/>
  <c r="J96" i="11"/>
  <c r="K96" i="11"/>
  <c r="L96" i="11"/>
  <c r="C96" i="11"/>
  <c r="K66" i="11"/>
  <c r="L66" i="11"/>
  <c r="D66" i="11"/>
  <c r="E66" i="11"/>
  <c r="F66" i="11"/>
  <c r="G66" i="11"/>
  <c r="H66" i="11"/>
  <c r="I66" i="11"/>
  <c r="J66" i="11"/>
  <c r="C66" i="11"/>
  <c r="C201" i="21"/>
  <c r="D201" i="21"/>
  <c r="E201" i="21"/>
  <c r="F201" i="21"/>
  <c r="G201" i="21"/>
  <c r="H201" i="21"/>
  <c r="I201" i="21"/>
  <c r="J201" i="21"/>
  <c r="K201" i="21"/>
  <c r="L201" i="21"/>
  <c r="C115" i="21" l="1"/>
  <c r="D115" i="21"/>
  <c r="E115" i="21"/>
  <c r="F115" i="21"/>
  <c r="G115" i="21"/>
  <c r="H115" i="21"/>
  <c r="I115" i="21"/>
  <c r="J115" i="21"/>
  <c r="K115" i="21"/>
  <c r="L115" i="21"/>
  <c r="P164" i="33"/>
  <c r="Q164" i="33"/>
  <c r="R164" i="33"/>
  <c r="S164" i="33"/>
  <c r="T164" i="33"/>
  <c r="U164" i="33"/>
  <c r="V164" i="33"/>
  <c r="W164" i="33"/>
  <c r="X164" i="33"/>
  <c r="Y164" i="33"/>
  <c r="P108" i="33"/>
  <c r="Q108" i="33"/>
  <c r="R108" i="33"/>
  <c r="S108" i="33"/>
  <c r="T108" i="33"/>
  <c r="U108" i="33"/>
  <c r="V108" i="33"/>
  <c r="W108" i="33"/>
  <c r="X108" i="33"/>
  <c r="Y108" i="33"/>
  <c r="C164" i="33"/>
  <c r="D164" i="33"/>
  <c r="E164" i="33"/>
  <c r="F164" i="33"/>
  <c r="G164" i="33"/>
  <c r="H164" i="33"/>
  <c r="I164" i="33"/>
  <c r="J164" i="33"/>
  <c r="K164" i="33"/>
  <c r="L164" i="33"/>
  <c r="C111" i="33"/>
  <c r="D111" i="33"/>
  <c r="E111" i="33"/>
  <c r="F111" i="33"/>
  <c r="G111" i="33"/>
  <c r="H111" i="33"/>
  <c r="I111" i="33"/>
  <c r="J111" i="33"/>
  <c r="K111" i="33"/>
  <c r="L111" i="33"/>
  <c r="Y154" i="30"/>
  <c r="Z154" i="30"/>
  <c r="R154" i="30"/>
  <c r="S154" i="30"/>
  <c r="T154" i="30"/>
  <c r="U154" i="30"/>
  <c r="V154" i="30"/>
  <c r="W154" i="30"/>
  <c r="X154" i="30"/>
  <c r="Q154" i="30"/>
  <c r="C178" i="10"/>
  <c r="D178" i="10"/>
  <c r="E178" i="10"/>
  <c r="F178" i="10"/>
  <c r="G178" i="10"/>
  <c r="H178" i="10"/>
  <c r="I178" i="10"/>
  <c r="J178" i="10"/>
  <c r="K178" i="10"/>
  <c r="L178" i="10"/>
  <c r="Y102" i="30"/>
  <c r="Z102" i="30"/>
  <c r="R102" i="30"/>
  <c r="S102" i="30"/>
  <c r="T102" i="30"/>
  <c r="U102" i="30"/>
  <c r="V102" i="30"/>
  <c r="W102" i="30"/>
  <c r="X102" i="30"/>
  <c r="Q102" i="30"/>
  <c r="Y59" i="30"/>
  <c r="Z59" i="30"/>
  <c r="R59" i="30"/>
  <c r="S59" i="30"/>
  <c r="T59" i="30"/>
  <c r="U59" i="30"/>
  <c r="V59" i="30"/>
  <c r="W59" i="30"/>
  <c r="X59" i="30"/>
  <c r="Q59" i="30"/>
  <c r="C147" i="30"/>
  <c r="D147" i="30"/>
  <c r="E147" i="30"/>
  <c r="F147" i="30"/>
  <c r="G147" i="30"/>
  <c r="H147" i="30"/>
  <c r="I147" i="30"/>
  <c r="J147" i="30"/>
  <c r="K147" i="30"/>
  <c r="L147" i="30"/>
  <c r="K103" i="30"/>
  <c r="L103" i="30"/>
  <c r="D103" i="30"/>
  <c r="E103" i="30"/>
  <c r="F103" i="30"/>
  <c r="G103" i="30"/>
  <c r="H103" i="30"/>
  <c r="I103" i="30"/>
  <c r="J103" i="30"/>
  <c r="C103" i="30"/>
  <c r="C96" i="10"/>
  <c r="D96" i="10"/>
  <c r="E96" i="10"/>
  <c r="F96" i="10"/>
  <c r="G96" i="10"/>
  <c r="H96" i="10"/>
  <c r="I96" i="10"/>
  <c r="J96" i="10"/>
  <c r="K96" i="10"/>
  <c r="L96" i="10"/>
  <c r="O179" i="10"/>
  <c r="P179" i="10"/>
  <c r="Q179" i="10"/>
  <c r="R179" i="10"/>
  <c r="S179" i="10"/>
  <c r="T179" i="10"/>
  <c r="U179" i="10"/>
  <c r="V179" i="10"/>
  <c r="W179" i="10"/>
  <c r="X179" i="10"/>
  <c r="O97" i="10"/>
  <c r="P97" i="10"/>
  <c r="Q97" i="10"/>
  <c r="R97" i="10"/>
  <c r="S97" i="10"/>
  <c r="T97" i="10"/>
  <c r="U97" i="10"/>
  <c r="V97" i="10"/>
  <c r="W97" i="10"/>
  <c r="X97" i="10"/>
  <c r="S51" i="10"/>
  <c r="D117" i="9"/>
  <c r="E117" i="9"/>
  <c r="F117" i="9"/>
  <c r="G117" i="9"/>
  <c r="H117" i="9"/>
  <c r="I117" i="9"/>
  <c r="J117" i="9"/>
  <c r="K117" i="9"/>
  <c r="L117" i="9"/>
  <c r="M117" i="9"/>
  <c r="D118" i="9"/>
  <c r="E118" i="9"/>
  <c r="F118" i="9"/>
  <c r="G118" i="9"/>
  <c r="H118" i="9"/>
  <c r="I118" i="9"/>
  <c r="J118" i="9"/>
  <c r="K118" i="9"/>
  <c r="L118" i="9"/>
  <c r="M118" i="9"/>
  <c r="D119" i="9"/>
  <c r="E119" i="9"/>
  <c r="F119" i="9"/>
  <c r="G119" i="9"/>
  <c r="H119" i="9"/>
  <c r="I119" i="9"/>
  <c r="J119" i="9"/>
  <c r="K119" i="9"/>
  <c r="L119" i="9"/>
  <c r="M119" i="9"/>
  <c r="D120" i="9"/>
  <c r="E120" i="9"/>
  <c r="F120" i="9"/>
  <c r="G120" i="9"/>
  <c r="H120" i="9"/>
  <c r="I120" i="9"/>
  <c r="J120" i="9"/>
  <c r="K120" i="9"/>
  <c r="L120" i="9"/>
  <c r="M120" i="9"/>
  <c r="D121" i="9"/>
  <c r="E121" i="9"/>
  <c r="F121" i="9"/>
  <c r="G121" i="9"/>
  <c r="H121" i="9"/>
  <c r="I121" i="9"/>
  <c r="J121" i="9"/>
  <c r="K121" i="9"/>
  <c r="A117" i="9"/>
  <c r="B117" i="9"/>
  <c r="A118" i="9"/>
  <c r="B118" i="9"/>
  <c r="A119" i="9"/>
  <c r="B119" i="9"/>
  <c r="A120" i="9"/>
  <c r="B120" i="9"/>
  <c r="K90" i="9"/>
  <c r="L90" i="9"/>
  <c r="E90" i="9"/>
  <c r="F90" i="9"/>
  <c r="G90" i="9"/>
  <c r="H90" i="9"/>
  <c r="I90" i="9"/>
  <c r="J90" i="9"/>
  <c r="D90" i="9"/>
  <c r="C90" i="9"/>
  <c r="J153" i="8"/>
  <c r="K153" i="8"/>
  <c r="C153" i="8"/>
  <c r="D153" i="8"/>
  <c r="E153" i="8"/>
  <c r="F153" i="8"/>
  <c r="G153" i="8"/>
  <c r="H153" i="8"/>
  <c r="I153" i="8"/>
  <c r="B153" i="8"/>
  <c r="C88" i="8"/>
  <c r="D88" i="8"/>
  <c r="E88" i="8"/>
  <c r="F88" i="8"/>
  <c r="G88" i="8"/>
  <c r="H88" i="8"/>
  <c r="I88" i="8"/>
  <c r="J88" i="8"/>
  <c r="K88" i="8"/>
  <c r="L88" i="8"/>
  <c r="L121" i="9" l="1"/>
  <c r="M121" i="9"/>
  <c r="H17" i="8"/>
  <c r="I17" i="8"/>
  <c r="J17" i="8"/>
  <c r="K17" i="8"/>
  <c r="L17" i="8"/>
  <c r="M17" i="8"/>
  <c r="C17" i="8"/>
  <c r="D17" i="8"/>
  <c r="E17" i="8"/>
  <c r="F17" i="8"/>
  <c r="G17" i="8"/>
  <c r="B17" i="8"/>
  <c r="G146" i="12" l="1"/>
  <c r="C146" i="12"/>
  <c r="L119" i="11"/>
  <c r="M119" i="11"/>
  <c r="L136" i="10"/>
  <c r="W136" i="10"/>
  <c r="V136" i="10"/>
  <c r="P136" i="10"/>
  <c r="A138" i="10"/>
  <c r="A144" i="10" s="1"/>
  <c r="A137" i="10"/>
  <c r="A143" i="10" s="1"/>
  <c r="A136" i="10"/>
  <c r="A142" i="10" s="1"/>
  <c r="C136" i="10"/>
  <c r="E136" i="10"/>
  <c r="L139" i="10"/>
  <c r="D124" i="9"/>
  <c r="F124" i="9"/>
  <c r="A125" i="9"/>
  <c r="B125" i="9"/>
  <c r="A126" i="9"/>
  <c r="B126" i="9"/>
  <c r="A127" i="9"/>
  <c r="B127" i="9"/>
  <c r="B124" i="9"/>
  <c r="A124" i="9"/>
  <c r="J117" i="8"/>
  <c r="K116" i="8"/>
  <c r="L115" i="8"/>
  <c r="N115" i="8"/>
  <c r="C115" i="8"/>
  <c r="H124" i="9" l="1"/>
  <c r="C16" i="22"/>
  <c r="D16" i="22"/>
  <c r="E16" i="22"/>
  <c r="F16" i="22"/>
  <c r="G16" i="22"/>
  <c r="H16" i="22"/>
  <c r="I16" i="22"/>
  <c r="J16" i="22"/>
  <c r="K16" i="22"/>
  <c r="L16" i="22"/>
  <c r="M16" i="22"/>
  <c r="N16" i="22"/>
  <c r="M122" i="11" l="1"/>
  <c r="L122" i="11"/>
  <c r="M121" i="11"/>
  <c r="L121" i="11"/>
  <c r="M120" i="11"/>
  <c r="L120" i="11"/>
  <c r="H127" i="11"/>
  <c r="D120" i="11"/>
  <c r="E120" i="11"/>
  <c r="F120" i="11"/>
  <c r="G120" i="11"/>
  <c r="H120" i="11"/>
  <c r="I120" i="11"/>
  <c r="J120" i="11"/>
  <c r="K120" i="11"/>
  <c r="D121" i="11"/>
  <c r="E121" i="11"/>
  <c r="F121" i="11"/>
  <c r="G121" i="11"/>
  <c r="H121" i="11"/>
  <c r="I121" i="11"/>
  <c r="J121" i="11"/>
  <c r="K121" i="11"/>
  <c r="D122" i="11"/>
  <c r="E122" i="11"/>
  <c r="F122" i="11"/>
  <c r="G122" i="11"/>
  <c r="H122" i="11"/>
  <c r="I122" i="11"/>
  <c r="J122" i="11"/>
  <c r="K122" i="11"/>
  <c r="E119" i="11"/>
  <c r="F119" i="11"/>
  <c r="G119" i="11"/>
  <c r="H119" i="11"/>
  <c r="I119" i="11"/>
  <c r="J119" i="11"/>
  <c r="K119" i="11"/>
  <c r="D119" i="11"/>
  <c r="M157" i="21"/>
  <c r="L157" i="21"/>
  <c r="M156" i="21"/>
  <c r="L156" i="21"/>
  <c r="M155" i="21"/>
  <c r="L155" i="21"/>
  <c r="M154" i="21"/>
  <c r="L154" i="21"/>
  <c r="M153" i="21"/>
  <c r="L153" i="21"/>
  <c r="M152" i="21"/>
  <c r="L152" i="21"/>
  <c r="H160" i="21" s="1"/>
  <c r="C152" i="21"/>
  <c r="C153" i="21"/>
  <c r="C154" i="21"/>
  <c r="C155" i="21"/>
  <c r="C156" i="21"/>
  <c r="B153" i="21"/>
  <c r="B154" i="21"/>
  <c r="B155" i="21"/>
  <c r="B156" i="21"/>
  <c r="B152" i="21"/>
  <c r="D153" i="21"/>
  <c r="E153" i="21"/>
  <c r="F153" i="21"/>
  <c r="G153" i="21"/>
  <c r="H153" i="21"/>
  <c r="I153" i="21"/>
  <c r="J153" i="21"/>
  <c r="K153" i="21"/>
  <c r="D154" i="21"/>
  <c r="E154" i="21"/>
  <c r="F154" i="21"/>
  <c r="G154" i="21"/>
  <c r="H154" i="21"/>
  <c r="I154" i="21"/>
  <c r="J154" i="21"/>
  <c r="K154" i="21"/>
  <c r="D155" i="21"/>
  <c r="E155" i="21"/>
  <c r="F155" i="21"/>
  <c r="G155" i="21"/>
  <c r="H155" i="21"/>
  <c r="I155" i="21"/>
  <c r="J155" i="21"/>
  <c r="K155" i="21"/>
  <c r="D156" i="21"/>
  <c r="E156" i="21"/>
  <c r="F156" i="21"/>
  <c r="G156" i="21"/>
  <c r="H156" i="21"/>
  <c r="I156" i="21"/>
  <c r="J156" i="21"/>
  <c r="K156" i="21"/>
  <c r="D157" i="21"/>
  <c r="E157" i="21"/>
  <c r="F157" i="21"/>
  <c r="G157" i="21"/>
  <c r="H157" i="21"/>
  <c r="I157" i="21"/>
  <c r="J157" i="21"/>
  <c r="K157" i="21"/>
  <c r="E152" i="21"/>
  <c r="F152" i="21"/>
  <c r="G152" i="21"/>
  <c r="H152" i="21"/>
  <c r="I152" i="21"/>
  <c r="J152" i="21"/>
  <c r="K152" i="21"/>
  <c r="D152" i="21"/>
  <c r="C80" i="21"/>
  <c r="D23" i="21"/>
  <c r="C23" i="21"/>
  <c r="O182" i="33"/>
  <c r="O70" i="33"/>
  <c r="O71" i="33"/>
  <c r="O72" i="33"/>
  <c r="O73" i="33"/>
  <c r="O74" i="33"/>
  <c r="B121" i="33"/>
  <c r="B85" i="33"/>
  <c r="B86" i="33"/>
  <c r="B87" i="33"/>
  <c r="B88" i="33"/>
  <c r="B89" i="33"/>
  <c r="B90" i="33"/>
  <c r="B84" i="33"/>
  <c r="B76" i="33"/>
  <c r="B71" i="33"/>
  <c r="B72" i="33"/>
  <c r="B73" i="33"/>
  <c r="B74" i="33"/>
  <c r="B75" i="33"/>
  <c r="B70" i="33"/>
  <c r="P126" i="30"/>
  <c r="P127" i="30"/>
  <c r="P128" i="30"/>
  <c r="P107" i="30"/>
  <c r="P108" i="30"/>
  <c r="P109" i="30"/>
  <c r="B152" i="30"/>
  <c r="B153" i="30"/>
  <c r="B154" i="30"/>
  <c r="B155" i="30"/>
  <c r="B156" i="30"/>
  <c r="A22" i="30"/>
  <c r="A23" i="30"/>
  <c r="A21" i="30"/>
  <c r="Q136" i="10"/>
  <c r="P139" i="10" s="1"/>
  <c r="R136" i="10"/>
  <c r="S136" i="10"/>
  <c r="T136" i="10"/>
  <c r="U136" i="10"/>
  <c r="X136" i="10"/>
  <c r="Y136" i="10"/>
  <c r="N101" i="10"/>
  <c r="N102" i="10"/>
  <c r="N103" i="10"/>
  <c r="N104" i="10"/>
  <c r="N105" i="10"/>
  <c r="O54" i="10"/>
  <c r="B200" i="10"/>
  <c r="B201" i="10"/>
  <c r="B202" i="10"/>
  <c r="B203" i="10"/>
  <c r="B204" i="10"/>
  <c r="B205" i="10"/>
  <c r="B206" i="10"/>
  <c r="B207" i="10"/>
  <c r="B184" i="10"/>
  <c r="B185" i="10"/>
  <c r="B186" i="10"/>
  <c r="B187" i="10"/>
  <c r="B188" i="10"/>
  <c r="B189" i="10"/>
  <c r="B190" i="10"/>
  <c r="B191" i="10"/>
  <c r="C137" i="10"/>
  <c r="D137" i="10"/>
  <c r="E137" i="10"/>
  <c r="F137" i="10"/>
  <c r="G137" i="10"/>
  <c r="H137" i="10"/>
  <c r="I137" i="10"/>
  <c r="J137" i="10"/>
  <c r="K137" i="10"/>
  <c r="L137" i="10"/>
  <c r="C138" i="10"/>
  <c r="D138" i="10"/>
  <c r="E138" i="10"/>
  <c r="F138" i="10"/>
  <c r="G138" i="10"/>
  <c r="H138" i="10"/>
  <c r="I138" i="10"/>
  <c r="J138" i="10"/>
  <c r="K138" i="10"/>
  <c r="L138" i="10"/>
  <c r="C139" i="10"/>
  <c r="D139" i="10"/>
  <c r="E139" i="10"/>
  <c r="F139" i="10"/>
  <c r="G139" i="10"/>
  <c r="H139" i="10"/>
  <c r="I139" i="10"/>
  <c r="J139" i="10"/>
  <c r="K139" i="10"/>
  <c r="D136" i="10"/>
  <c r="C142" i="10" s="1"/>
  <c r="F136" i="10"/>
  <c r="G136" i="10"/>
  <c r="H136" i="10"/>
  <c r="I136" i="10"/>
  <c r="J136" i="10"/>
  <c r="K136" i="10"/>
  <c r="G142" i="10" s="1"/>
  <c r="B103" i="10"/>
  <c r="B108" i="10"/>
  <c r="B109" i="10"/>
  <c r="B110" i="10"/>
  <c r="B111" i="10"/>
  <c r="B100" i="10"/>
  <c r="B101" i="10"/>
  <c r="B102" i="10"/>
  <c r="C111" i="10"/>
  <c r="B107" i="10"/>
  <c r="B99" i="10"/>
  <c r="D55" i="10"/>
  <c r="C65" i="10"/>
  <c r="C55" i="10"/>
  <c r="B64" i="10"/>
  <c r="B63" i="10"/>
  <c r="B62" i="10"/>
  <c r="B61" i="10"/>
  <c r="B60" i="10"/>
  <c r="B51" i="10"/>
  <c r="B52" i="10"/>
  <c r="B53" i="10"/>
  <c r="B54" i="10"/>
  <c r="B50" i="10"/>
  <c r="B197" i="9"/>
  <c r="B187" i="9"/>
  <c r="B181" i="9"/>
  <c r="B171" i="9"/>
  <c r="I94" i="9"/>
  <c r="I95" i="9"/>
  <c r="I96" i="9"/>
  <c r="I97" i="9"/>
  <c r="I98" i="9"/>
  <c r="I99" i="9"/>
  <c r="I100" i="9"/>
  <c r="I101" i="9"/>
  <c r="I102" i="9"/>
  <c r="I93" i="9"/>
  <c r="B102" i="9"/>
  <c r="B94" i="9"/>
  <c r="B95" i="9"/>
  <c r="B96" i="9"/>
  <c r="B97" i="9"/>
  <c r="B98" i="9"/>
  <c r="B99" i="9"/>
  <c r="B100" i="9"/>
  <c r="B101" i="9"/>
  <c r="B93" i="9"/>
  <c r="I59" i="9"/>
  <c r="I60" i="9"/>
  <c r="I61" i="9"/>
  <c r="I62" i="9"/>
  <c r="I63" i="9"/>
  <c r="I58" i="9"/>
  <c r="C64" i="9"/>
  <c r="B59" i="9"/>
  <c r="B60" i="9"/>
  <c r="B61" i="9"/>
  <c r="B62" i="9"/>
  <c r="B63" i="9"/>
  <c r="B58" i="9"/>
  <c r="H128" i="11" l="1"/>
  <c r="G160" i="21"/>
  <c r="H161" i="21"/>
  <c r="E142" i="10"/>
  <c r="G144" i="10"/>
  <c r="F150" i="12"/>
  <c r="C147" i="12"/>
  <c r="D147" i="12"/>
  <c r="E147" i="12"/>
  <c r="F147" i="12"/>
  <c r="G147" i="12"/>
  <c r="C148" i="12"/>
  <c r="D148" i="12"/>
  <c r="E148" i="12"/>
  <c r="F148" i="12"/>
  <c r="G148" i="12"/>
  <c r="C149" i="12"/>
  <c r="D149" i="12"/>
  <c r="E149" i="12"/>
  <c r="F149" i="12"/>
  <c r="G149" i="12"/>
  <c r="C150" i="12"/>
  <c r="D150" i="12"/>
  <c r="E150" i="12"/>
  <c r="G150" i="12"/>
  <c r="D160" i="21" l="1"/>
  <c r="T139" i="10"/>
  <c r="G203" i="10"/>
  <c r="B199" i="10"/>
  <c r="H164" i="21" l="1"/>
  <c r="G118" i="8"/>
  <c r="J115" i="8"/>
  <c r="M101" i="8"/>
  <c r="H99" i="8"/>
  <c r="B99" i="8"/>
  <c r="G99" i="8"/>
  <c r="F95" i="8"/>
  <c r="M57" i="8"/>
  <c r="J57" i="8"/>
  <c r="G62" i="8"/>
  <c r="C56" i="8"/>
  <c r="O121" i="29" l="1"/>
  <c r="O122" i="29"/>
  <c r="O123" i="29"/>
  <c r="O120" i="29"/>
  <c r="T106" i="29"/>
  <c r="O106" i="29"/>
  <c r="O107" i="29"/>
  <c r="O108" i="29"/>
  <c r="O105" i="29"/>
  <c r="O78" i="29"/>
  <c r="O79" i="29"/>
  <c r="O80" i="29"/>
  <c r="O77" i="29"/>
  <c r="O65" i="29"/>
  <c r="O66" i="29"/>
  <c r="O67" i="29"/>
  <c r="O64" i="29"/>
  <c r="T22" i="29" l="1"/>
  <c r="G124" i="29"/>
  <c r="G105" i="29"/>
  <c r="B125" i="29"/>
  <c r="B126" i="29"/>
  <c r="B127" i="29"/>
  <c r="B124" i="29"/>
  <c r="C107" i="29"/>
  <c r="B105" i="29"/>
  <c r="B106" i="29"/>
  <c r="B107" i="29"/>
  <c r="B104" i="29"/>
  <c r="G73" i="29"/>
  <c r="B72" i="29"/>
  <c r="B73" i="29"/>
  <c r="B74" i="29"/>
  <c r="B64" i="29"/>
  <c r="B65" i="29"/>
  <c r="B66" i="29"/>
  <c r="B71" i="29"/>
  <c r="B63" i="29"/>
  <c r="H28" i="29"/>
  <c r="H27" i="29"/>
  <c r="D23" i="29"/>
  <c r="G23" i="29"/>
  <c r="F23" i="29"/>
  <c r="H23" i="29"/>
  <c r="H22" i="29"/>
  <c r="H21" i="29"/>
  <c r="P126" i="24"/>
  <c r="P127" i="24"/>
  <c r="P128" i="24"/>
  <c r="P129" i="24"/>
  <c r="P125" i="24"/>
  <c r="P108" i="24"/>
  <c r="P109" i="24"/>
  <c r="P110" i="24"/>
  <c r="P111" i="24"/>
  <c r="P107" i="24"/>
  <c r="AA61" i="24"/>
  <c r="U60" i="24"/>
  <c r="V59" i="24"/>
  <c r="V60" i="24"/>
  <c r="V61" i="24"/>
  <c r="P59" i="24"/>
  <c r="P60" i="24"/>
  <c r="P61" i="24"/>
  <c r="V58" i="24"/>
  <c r="P58" i="24"/>
  <c r="G139" i="24"/>
  <c r="G112" i="24"/>
  <c r="B138" i="24"/>
  <c r="B137" i="24"/>
  <c r="B136" i="24"/>
  <c r="B135" i="24"/>
  <c r="B108" i="24"/>
  <c r="B109" i="24"/>
  <c r="B110" i="24"/>
  <c r="B111" i="24"/>
  <c r="B134" i="24"/>
  <c r="B107" i="24"/>
  <c r="H56" i="24"/>
  <c r="H57" i="24"/>
  <c r="H58" i="24"/>
  <c r="H59" i="24"/>
  <c r="H60" i="24"/>
  <c r="H61" i="24"/>
  <c r="H62" i="24"/>
  <c r="H63" i="24"/>
  <c r="H64" i="24"/>
  <c r="H65" i="24"/>
  <c r="H55" i="24"/>
  <c r="B56" i="24"/>
  <c r="B57" i="24"/>
  <c r="B58" i="24"/>
  <c r="B59" i="24"/>
  <c r="B60" i="24"/>
  <c r="B61" i="24"/>
  <c r="B62" i="24"/>
  <c r="B63" i="24"/>
  <c r="B64" i="24"/>
  <c r="B65" i="24"/>
  <c r="B55" i="24"/>
  <c r="M55" i="24"/>
  <c r="M111" i="23"/>
  <c r="M109" i="23"/>
  <c r="L110" i="23"/>
  <c r="H110" i="23"/>
  <c r="H111" i="23"/>
  <c r="H109" i="23"/>
  <c r="B110" i="23"/>
  <c r="B111" i="23"/>
  <c r="B109" i="23"/>
  <c r="F63" i="23"/>
  <c r="M62" i="23"/>
  <c r="H61" i="23"/>
  <c r="H62" i="23"/>
  <c r="H63" i="23"/>
  <c r="H64" i="23"/>
  <c r="H65" i="23"/>
  <c r="H66" i="23"/>
  <c r="H67" i="23"/>
  <c r="H68" i="23"/>
  <c r="H69" i="23"/>
  <c r="H70" i="23"/>
  <c r="H71" i="23"/>
  <c r="H60" i="23"/>
  <c r="B61" i="23"/>
  <c r="B62" i="23"/>
  <c r="B63" i="23"/>
  <c r="B64" i="23"/>
  <c r="B65" i="23"/>
  <c r="B66" i="23"/>
  <c r="B67" i="23"/>
  <c r="B68" i="23"/>
  <c r="B69" i="23"/>
  <c r="B70" i="23"/>
  <c r="B71" i="23"/>
  <c r="B60" i="23"/>
  <c r="Q24" i="23"/>
  <c r="H24" i="23"/>
  <c r="Q21" i="23"/>
  <c r="J22" i="23"/>
  <c r="J23" i="23"/>
  <c r="J24" i="23"/>
  <c r="J21" i="23"/>
  <c r="B23" i="23"/>
  <c r="B22" i="23"/>
  <c r="B24" i="23"/>
  <c r="B21" i="23"/>
  <c r="B109" i="22"/>
  <c r="B110" i="22"/>
  <c r="B108" i="22"/>
  <c r="B101" i="22"/>
  <c r="B102" i="22"/>
  <c r="B100" i="22"/>
  <c r="G111" i="22"/>
  <c r="G103" i="22"/>
  <c r="I64" i="22"/>
  <c r="H61" i="22"/>
  <c r="O19" i="22"/>
  <c r="H19" i="22"/>
  <c r="G219" i="12" l="1"/>
  <c r="C219" i="12"/>
  <c r="B213" i="12"/>
  <c r="B214" i="12"/>
  <c r="B215" i="12"/>
  <c r="B216" i="12"/>
  <c r="B217" i="12"/>
  <c r="B218" i="12"/>
  <c r="B212" i="12"/>
  <c r="B197" i="12"/>
  <c r="B198" i="12"/>
  <c r="B199" i="12"/>
  <c r="B200" i="12"/>
  <c r="B201" i="12"/>
  <c r="B202" i="12"/>
  <c r="B196" i="12"/>
  <c r="G128" i="12"/>
  <c r="G114" i="12"/>
  <c r="C88" i="12"/>
  <c r="C75" i="12"/>
  <c r="B74" i="12"/>
  <c r="G71" i="12"/>
  <c r="H33" i="12"/>
  <c r="H25" i="12"/>
  <c r="C22" i="12"/>
  <c r="G188" i="11"/>
  <c r="G173" i="11"/>
  <c r="B173" i="11"/>
  <c r="M102" i="11"/>
  <c r="F103" i="11"/>
  <c r="H30" i="11"/>
  <c r="H21" i="11"/>
  <c r="D209" i="21"/>
  <c r="B211" i="21"/>
  <c r="G134" i="21"/>
  <c r="C138" i="21"/>
  <c r="C124" i="21"/>
  <c r="B123" i="21"/>
  <c r="B118" i="21"/>
  <c r="G120" i="21"/>
  <c r="B79" i="21"/>
  <c r="G91" i="21"/>
  <c r="G74" i="21"/>
  <c r="H42" i="21"/>
  <c r="H25" i="21"/>
  <c r="O194" i="33"/>
  <c r="O195" i="33"/>
  <c r="O196" i="33"/>
  <c r="O197" i="33"/>
  <c r="O198" i="33"/>
  <c r="O199" i="33"/>
  <c r="O200" i="33"/>
  <c r="O201" i="33"/>
  <c r="O202" i="33"/>
  <c r="O203" i="33"/>
  <c r="O204" i="33"/>
  <c r="O205" i="33"/>
  <c r="O193" i="33"/>
  <c r="T194" i="33"/>
  <c r="P175" i="33"/>
  <c r="T131" i="33"/>
  <c r="P118" i="33"/>
  <c r="T86" i="33"/>
  <c r="T75" i="33"/>
  <c r="T71" i="33"/>
  <c r="G197" i="33"/>
  <c r="G173" i="33"/>
  <c r="B181" i="33"/>
  <c r="F182" i="33"/>
  <c r="G118" i="33"/>
  <c r="B130" i="33"/>
  <c r="B131" i="33"/>
  <c r="B132" i="33"/>
  <c r="B133" i="33"/>
  <c r="B134" i="33"/>
  <c r="B135" i="33"/>
  <c r="B136" i="33"/>
  <c r="B129" i="33"/>
  <c r="B115" i="33"/>
  <c r="B116" i="33"/>
  <c r="B117" i="33"/>
  <c r="B118" i="33"/>
  <c r="B119" i="33"/>
  <c r="B120" i="33"/>
  <c r="B114" i="33"/>
  <c r="C132" i="33"/>
  <c r="G116" i="33"/>
  <c r="G117" i="33"/>
  <c r="G86" i="33"/>
  <c r="E27" i="33"/>
  <c r="G27" i="33"/>
  <c r="U182" i="30"/>
  <c r="P162" i="30"/>
  <c r="P173" i="30"/>
  <c r="P174" i="30"/>
  <c r="P175" i="30"/>
  <c r="P176" i="30"/>
  <c r="P177" i="30"/>
  <c r="P178" i="30"/>
  <c r="P179" i="30"/>
  <c r="P180" i="30"/>
  <c r="P181" i="30"/>
  <c r="P182" i="30"/>
  <c r="P183" i="30"/>
  <c r="P172" i="30"/>
  <c r="P158" i="30"/>
  <c r="P159" i="30"/>
  <c r="P160" i="30"/>
  <c r="P161" i="30"/>
  <c r="P163" i="30"/>
  <c r="P164" i="30"/>
  <c r="P165" i="30"/>
  <c r="P166" i="30"/>
  <c r="P167" i="30"/>
  <c r="P168" i="30"/>
  <c r="P157" i="30"/>
  <c r="U128" i="30"/>
  <c r="U127" i="30"/>
  <c r="U107" i="30"/>
  <c r="P125" i="30"/>
  <c r="P106" i="30"/>
  <c r="P81" i="30"/>
  <c r="P79" i="30"/>
  <c r="P64" i="30"/>
  <c r="Q82" i="30"/>
  <c r="Z21" i="30"/>
  <c r="AA21" i="30"/>
  <c r="G173" i="30"/>
  <c r="G171" i="30"/>
  <c r="B169" i="30"/>
  <c r="B170" i="30"/>
  <c r="B171" i="30"/>
  <c r="B172" i="30"/>
  <c r="B168" i="30"/>
  <c r="G156" i="30"/>
  <c r="F153" i="30"/>
  <c r="B151" i="30"/>
  <c r="B124" i="30"/>
  <c r="B123" i="30"/>
  <c r="B125" i="30"/>
  <c r="B122" i="30"/>
  <c r="G123" i="30"/>
  <c r="G110" i="30"/>
  <c r="G108" i="30"/>
  <c r="B110" i="30"/>
  <c r="B108" i="30"/>
  <c r="B109" i="30"/>
  <c r="B107" i="30"/>
  <c r="G68" i="30"/>
  <c r="G67" i="30"/>
  <c r="B81" i="30"/>
  <c r="B82" i="30"/>
  <c r="B80" i="30"/>
  <c r="B66" i="30"/>
  <c r="B67" i="30"/>
  <c r="B65" i="30"/>
  <c r="F23" i="30"/>
  <c r="E22" i="30"/>
  <c r="B22" i="30"/>
  <c r="L21" i="30"/>
  <c r="S202" i="10"/>
  <c r="R201" i="10"/>
  <c r="N199" i="10"/>
  <c r="N200" i="10"/>
  <c r="N201" i="10"/>
  <c r="N202" i="10"/>
  <c r="N203" i="10"/>
  <c r="N204" i="10"/>
  <c r="N205" i="10"/>
  <c r="N206" i="10"/>
  <c r="N198" i="10"/>
  <c r="S183" i="10"/>
  <c r="Q184" i="10"/>
  <c r="N184" i="10"/>
  <c r="N185" i="10"/>
  <c r="N186" i="10"/>
  <c r="N187" i="10"/>
  <c r="N188" i="10"/>
  <c r="N189" i="10"/>
  <c r="N190" i="10"/>
  <c r="N191" i="10"/>
  <c r="N183" i="10"/>
  <c r="N58" i="10"/>
  <c r="N59" i="10"/>
  <c r="N60" i="10"/>
  <c r="N57" i="10"/>
  <c r="N51" i="10"/>
  <c r="N52" i="10"/>
  <c r="N53" i="10"/>
  <c r="N50" i="10"/>
  <c r="N117" i="10"/>
  <c r="N118" i="10"/>
  <c r="N119" i="10"/>
  <c r="N120" i="10"/>
  <c r="N121" i="10"/>
  <c r="N116" i="10"/>
  <c r="S121" i="10"/>
  <c r="Q117" i="10"/>
  <c r="O105" i="10"/>
  <c r="N100" i="10"/>
  <c r="O61" i="10"/>
  <c r="S58" i="10"/>
  <c r="S50" i="10"/>
  <c r="Y21" i="10"/>
  <c r="U21" i="10"/>
  <c r="B183" i="10"/>
  <c r="G207" i="10"/>
  <c r="G201" i="10"/>
  <c r="G187" i="10"/>
  <c r="G185" i="10"/>
  <c r="C187" i="10"/>
  <c r="C183" i="10"/>
  <c r="F142" i="10"/>
  <c r="G110" i="10"/>
  <c r="G111" i="10"/>
  <c r="G99" i="10"/>
  <c r="F99" i="10"/>
  <c r="E99" i="10"/>
  <c r="D99" i="10"/>
  <c r="C99" i="10"/>
  <c r="L21" i="10"/>
  <c r="J21" i="10"/>
  <c r="B195" i="9"/>
  <c r="B188" i="9"/>
  <c r="B189" i="9"/>
  <c r="B190" i="9"/>
  <c r="B191" i="9"/>
  <c r="B192" i="9"/>
  <c r="B193" i="9"/>
  <c r="B194" i="9"/>
  <c r="B196" i="9"/>
  <c r="B172" i="9"/>
  <c r="B173" i="9"/>
  <c r="B174" i="9"/>
  <c r="B175" i="9"/>
  <c r="B176" i="9"/>
  <c r="B177" i="9"/>
  <c r="B178" i="9"/>
  <c r="B179" i="9"/>
  <c r="B180" i="9"/>
  <c r="L93" i="9"/>
  <c r="J93" i="9"/>
  <c r="E99" i="9"/>
  <c r="G102" i="9"/>
  <c r="C93" i="9"/>
  <c r="D172" i="8" l="1"/>
  <c r="F174" i="8"/>
  <c r="F163" i="8"/>
  <c r="F162" i="8"/>
  <c r="F156" i="8"/>
  <c r="D156" i="8"/>
  <c r="M115" i="8"/>
  <c r="D115" i="8"/>
  <c r="E115" i="8"/>
  <c r="F115" i="8"/>
  <c r="G115" i="8"/>
  <c r="K115" i="8"/>
  <c r="C116" i="8"/>
  <c r="D116" i="8"/>
  <c r="F116" i="8"/>
  <c r="G116" i="8"/>
  <c r="J116" i="8"/>
  <c r="L116" i="8"/>
  <c r="C117" i="8"/>
  <c r="D117" i="8"/>
  <c r="F117" i="8"/>
  <c r="G117" i="8"/>
  <c r="K117" i="8"/>
  <c r="L117" i="8"/>
  <c r="C118" i="8"/>
  <c r="D118" i="8"/>
  <c r="F118" i="8"/>
  <c r="J118" i="8"/>
  <c r="K118" i="8"/>
  <c r="L118" i="8"/>
  <c r="G100" i="8"/>
  <c r="E94" i="8"/>
  <c r="K99" i="8"/>
  <c r="M93" i="8"/>
  <c r="L92" i="8"/>
  <c r="I92" i="8"/>
  <c r="H93" i="8"/>
  <c r="H94" i="8"/>
  <c r="H95" i="8"/>
  <c r="H96" i="8"/>
  <c r="H97" i="8"/>
  <c r="H98" i="8"/>
  <c r="H92" i="8"/>
  <c r="B93" i="8"/>
  <c r="B94" i="8"/>
  <c r="B95" i="8"/>
  <c r="B96" i="8"/>
  <c r="B97" i="8"/>
  <c r="B98" i="8"/>
  <c r="B92" i="8"/>
  <c r="M62" i="8"/>
  <c r="L61" i="8"/>
  <c r="K61" i="8"/>
  <c r="I56" i="8"/>
  <c r="G60" i="8"/>
  <c r="E61" i="8"/>
  <c r="E54" i="22" l="1"/>
  <c r="M64" i="22"/>
  <c r="K64" i="22"/>
  <c r="E60" i="22"/>
  <c r="F60" i="22"/>
  <c r="C64" i="22"/>
  <c r="H53" i="22"/>
  <c r="H54" i="22"/>
  <c r="H55" i="22"/>
  <c r="H56" i="22"/>
  <c r="H57" i="22"/>
  <c r="H58" i="22"/>
  <c r="H59" i="22"/>
  <c r="H60" i="22"/>
  <c r="H62" i="22"/>
  <c r="H63" i="22"/>
  <c r="H52" i="22"/>
  <c r="B53" i="22"/>
  <c r="B54" i="22"/>
  <c r="B55" i="22"/>
  <c r="B56" i="22"/>
  <c r="B57" i="22"/>
  <c r="B58" i="22"/>
  <c r="B59" i="22"/>
  <c r="B60" i="22"/>
  <c r="B61" i="22"/>
  <c r="B62" i="22"/>
  <c r="B63" i="22"/>
  <c r="B52" i="22"/>
  <c r="F219" i="12" l="1"/>
  <c r="E219" i="12"/>
  <c r="E203" i="12"/>
  <c r="G212" i="12"/>
  <c r="F212" i="12"/>
  <c r="G196" i="12"/>
  <c r="F196" i="12"/>
  <c r="C196" i="12"/>
  <c r="E146" i="12"/>
  <c r="F134" i="12"/>
  <c r="G134" i="12"/>
  <c r="E134" i="12"/>
  <c r="D134" i="12"/>
  <c r="C134" i="12"/>
  <c r="G133" i="12"/>
  <c r="C133" i="12"/>
  <c r="D133" i="12"/>
  <c r="E133" i="12"/>
  <c r="F133" i="12"/>
  <c r="C129" i="12"/>
  <c r="D129" i="12"/>
  <c r="E129" i="12"/>
  <c r="F129" i="12"/>
  <c r="G129" i="12"/>
  <c r="C130" i="12"/>
  <c r="D130" i="12"/>
  <c r="E130" i="12"/>
  <c r="F130" i="12"/>
  <c r="G130" i="12"/>
  <c r="C131" i="12"/>
  <c r="D131" i="12"/>
  <c r="E131" i="12"/>
  <c r="F131" i="12"/>
  <c r="G131" i="12"/>
  <c r="C132" i="12"/>
  <c r="D132" i="12"/>
  <c r="E132" i="12"/>
  <c r="F132" i="12"/>
  <c r="G132" i="12"/>
  <c r="F128" i="12"/>
  <c r="E128" i="12"/>
  <c r="D128" i="12"/>
  <c r="C128" i="12"/>
  <c r="G119" i="12"/>
  <c r="F119" i="12"/>
  <c r="E119" i="12"/>
  <c r="D119" i="12"/>
  <c r="C119" i="12"/>
  <c r="C114" i="12"/>
  <c r="D114" i="12"/>
  <c r="E114" i="12"/>
  <c r="F114" i="12"/>
  <c r="C115" i="12"/>
  <c r="D115" i="12"/>
  <c r="E115" i="12"/>
  <c r="F115" i="12"/>
  <c r="G115" i="12"/>
  <c r="C116" i="12"/>
  <c r="D116" i="12"/>
  <c r="E116" i="12"/>
  <c r="F116" i="12"/>
  <c r="G116" i="12"/>
  <c r="C117" i="12"/>
  <c r="D117" i="12"/>
  <c r="E117" i="12"/>
  <c r="F117" i="12"/>
  <c r="G117" i="12"/>
  <c r="C118" i="12"/>
  <c r="D118" i="12"/>
  <c r="E118" i="12"/>
  <c r="F118" i="12"/>
  <c r="G118" i="12"/>
  <c r="G113" i="12"/>
  <c r="F113" i="12"/>
  <c r="E113" i="12"/>
  <c r="D113" i="12"/>
  <c r="C113" i="12"/>
  <c r="B114" i="12"/>
  <c r="B129" i="12" s="1"/>
  <c r="B115" i="12"/>
  <c r="B130" i="12" s="1"/>
  <c r="B116" i="12"/>
  <c r="B131" i="12" s="1"/>
  <c r="B117" i="12"/>
  <c r="B132" i="12" s="1"/>
  <c r="B118" i="12"/>
  <c r="B133" i="12" s="1"/>
  <c r="B113" i="12"/>
  <c r="B128" i="12" s="1"/>
  <c r="G88" i="12"/>
  <c r="F88" i="12"/>
  <c r="E88" i="12"/>
  <c r="D88" i="12"/>
  <c r="F86" i="12"/>
  <c r="C84" i="12"/>
  <c r="D84" i="12"/>
  <c r="E84" i="12"/>
  <c r="F84" i="12"/>
  <c r="G84" i="12"/>
  <c r="C85" i="12"/>
  <c r="D85" i="12"/>
  <c r="E85" i="12"/>
  <c r="F85" i="12"/>
  <c r="G85" i="12"/>
  <c r="C86" i="12"/>
  <c r="D86" i="12"/>
  <c r="E86" i="12"/>
  <c r="G86" i="12"/>
  <c r="C87" i="12"/>
  <c r="D87" i="12"/>
  <c r="E87" i="12"/>
  <c r="F87" i="12"/>
  <c r="G87" i="12"/>
  <c r="G83" i="12"/>
  <c r="F83" i="12"/>
  <c r="E83" i="12"/>
  <c r="D83" i="12"/>
  <c r="C83" i="12"/>
  <c r="G75" i="12"/>
  <c r="F75" i="12"/>
  <c r="E75" i="12"/>
  <c r="D75" i="12"/>
  <c r="C71" i="12"/>
  <c r="D71" i="12"/>
  <c r="E71" i="12"/>
  <c r="F71" i="12"/>
  <c r="C72" i="12"/>
  <c r="D72" i="12"/>
  <c r="E72" i="12"/>
  <c r="F72" i="12"/>
  <c r="G72" i="12"/>
  <c r="C73" i="12"/>
  <c r="D73" i="12"/>
  <c r="E73" i="12"/>
  <c r="F73" i="12"/>
  <c r="G73" i="12"/>
  <c r="C74" i="12"/>
  <c r="D74" i="12"/>
  <c r="E74" i="12"/>
  <c r="F74" i="12"/>
  <c r="G74" i="12"/>
  <c r="G70" i="12"/>
  <c r="F70" i="12"/>
  <c r="E70" i="12"/>
  <c r="D70" i="12"/>
  <c r="C70" i="12"/>
  <c r="B71" i="12"/>
  <c r="B84" i="12" s="1"/>
  <c r="B72" i="12"/>
  <c r="B85" i="12" s="1"/>
  <c r="B73" i="12"/>
  <c r="B86" i="12" s="1"/>
  <c r="B87" i="12"/>
  <c r="B70" i="12"/>
  <c r="B83" i="12" s="1"/>
  <c r="C31" i="12"/>
  <c r="D31" i="12"/>
  <c r="E31" i="12"/>
  <c r="F31" i="12"/>
  <c r="G31" i="12"/>
  <c r="H31" i="12"/>
  <c r="C32" i="12"/>
  <c r="D32" i="12"/>
  <c r="E32" i="12"/>
  <c r="F32" i="12"/>
  <c r="G32" i="12"/>
  <c r="H32" i="12"/>
  <c r="C33" i="12"/>
  <c r="D33" i="12"/>
  <c r="E33" i="12"/>
  <c r="F33" i="12"/>
  <c r="G33" i="12"/>
  <c r="H30" i="12"/>
  <c r="G30" i="12"/>
  <c r="F30" i="12"/>
  <c r="E30" i="12"/>
  <c r="D30" i="12"/>
  <c r="C30" i="12"/>
  <c r="G25" i="12"/>
  <c r="F25" i="12"/>
  <c r="E25" i="12"/>
  <c r="D25" i="12"/>
  <c r="C25" i="12"/>
  <c r="F24" i="12"/>
  <c r="E195" i="11" l="1"/>
  <c r="G195" i="11"/>
  <c r="F195" i="11"/>
  <c r="D195" i="11"/>
  <c r="C195" i="11"/>
  <c r="C187" i="11"/>
  <c r="D187" i="11"/>
  <c r="E187" i="11"/>
  <c r="F187" i="11"/>
  <c r="G187" i="11"/>
  <c r="C188" i="11"/>
  <c r="D188" i="11"/>
  <c r="E188" i="11"/>
  <c r="F188" i="11"/>
  <c r="C189" i="11"/>
  <c r="D189" i="11"/>
  <c r="E189" i="11"/>
  <c r="F189" i="11"/>
  <c r="G189" i="11"/>
  <c r="C190" i="11"/>
  <c r="D190" i="11"/>
  <c r="E190" i="11"/>
  <c r="F190" i="11"/>
  <c r="G190" i="11"/>
  <c r="C191" i="11"/>
  <c r="D191" i="11"/>
  <c r="E191" i="11"/>
  <c r="F191" i="11"/>
  <c r="G191" i="11"/>
  <c r="C192" i="11"/>
  <c r="D192" i="11"/>
  <c r="E192" i="11"/>
  <c r="F192" i="11"/>
  <c r="G192" i="11"/>
  <c r="C193" i="11"/>
  <c r="D193" i="11"/>
  <c r="E193" i="11"/>
  <c r="F193" i="11"/>
  <c r="G193" i="11"/>
  <c r="C194" i="11"/>
  <c r="D194" i="11"/>
  <c r="E194" i="11"/>
  <c r="F194" i="11"/>
  <c r="G194" i="11"/>
  <c r="G186" i="11"/>
  <c r="F186" i="11"/>
  <c r="E186" i="11"/>
  <c r="D186" i="11"/>
  <c r="C186" i="11"/>
  <c r="B168" i="11"/>
  <c r="B187" i="11" s="1"/>
  <c r="B169" i="11"/>
  <c r="B188" i="11" s="1"/>
  <c r="B170" i="11"/>
  <c r="B189" i="11" s="1"/>
  <c r="B171" i="11"/>
  <c r="B190" i="11" s="1"/>
  <c r="B172" i="11"/>
  <c r="B191" i="11" s="1"/>
  <c r="B192" i="11"/>
  <c r="B174" i="11"/>
  <c r="B193" i="11" s="1"/>
  <c r="B175" i="11"/>
  <c r="B194" i="11" s="1"/>
  <c r="G176" i="11"/>
  <c r="F176" i="11"/>
  <c r="E176" i="11"/>
  <c r="D176" i="11"/>
  <c r="C176" i="11"/>
  <c r="C168" i="11"/>
  <c r="D168" i="11"/>
  <c r="E168" i="11"/>
  <c r="F168" i="11"/>
  <c r="G168" i="11"/>
  <c r="C169" i="11"/>
  <c r="D169" i="11"/>
  <c r="E169" i="11"/>
  <c r="F169" i="11"/>
  <c r="G169" i="11"/>
  <c r="C170" i="11"/>
  <c r="D170" i="11"/>
  <c r="E170" i="11"/>
  <c r="F170" i="11"/>
  <c r="G170" i="11"/>
  <c r="C171" i="11"/>
  <c r="D171" i="11"/>
  <c r="E171" i="11"/>
  <c r="F171" i="11"/>
  <c r="G171" i="11"/>
  <c r="C172" i="11"/>
  <c r="D172" i="11"/>
  <c r="E172" i="11"/>
  <c r="F172" i="11"/>
  <c r="G172" i="11"/>
  <c r="C173" i="11"/>
  <c r="D173" i="11"/>
  <c r="E173" i="11"/>
  <c r="F173" i="11"/>
  <c r="C174" i="11"/>
  <c r="D174" i="11"/>
  <c r="E174" i="11"/>
  <c r="F174" i="11"/>
  <c r="G174" i="11"/>
  <c r="C175" i="11"/>
  <c r="D175" i="11"/>
  <c r="E175" i="11"/>
  <c r="F175" i="11"/>
  <c r="G175" i="11"/>
  <c r="G167" i="11"/>
  <c r="E167" i="11"/>
  <c r="D167" i="11"/>
  <c r="C167" i="11"/>
  <c r="B167" i="11"/>
  <c r="B186" i="11" s="1"/>
  <c r="F167" i="11"/>
  <c r="H129" i="11"/>
  <c r="G129" i="11"/>
  <c r="G127" i="11"/>
  <c r="M107" i="11"/>
  <c r="K107" i="11"/>
  <c r="F107" i="11"/>
  <c r="C107" i="11"/>
  <c r="K101" i="11"/>
  <c r="M101" i="11"/>
  <c r="B102" i="11"/>
  <c r="H102" i="11" s="1"/>
  <c r="B103" i="11"/>
  <c r="H103" i="11" s="1"/>
  <c r="B104" i="11"/>
  <c r="H104" i="11" s="1"/>
  <c r="B105" i="11"/>
  <c r="H105" i="11" s="1"/>
  <c r="B106" i="11"/>
  <c r="H106" i="11" s="1"/>
  <c r="B101" i="11"/>
  <c r="H101" i="11" s="1"/>
  <c r="K74" i="11"/>
  <c r="G74" i="11"/>
  <c r="M74" i="11"/>
  <c r="L74" i="11"/>
  <c r="J74" i="11"/>
  <c r="E74" i="11"/>
  <c r="C74" i="11"/>
  <c r="G73" i="11"/>
  <c r="F73" i="11"/>
  <c r="E73" i="11"/>
  <c r="D73" i="11"/>
  <c r="C73" i="11"/>
  <c r="G72" i="11"/>
  <c r="F72" i="11"/>
  <c r="E72" i="11"/>
  <c r="D72" i="11"/>
  <c r="C72" i="11"/>
  <c r="G71" i="11"/>
  <c r="F71" i="11"/>
  <c r="E71" i="11"/>
  <c r="D71" i="11"/>
  <c r="C71" i="11"/>
  <c r="I71" i="11"/>
  <c r="J71" i="11"/>
  <c r="K71" i="11"/>
  <c r="L71" i="11"/>
  <c r="M71" i="11"/>
  <c r="I72" i="11"/>
  <c r="J72" i="11"/>
  <c r="K72" i="11"/>
  <c r="L72" i="11"/>
  <c r="M72" i="11"/>
  <c r="I73" i="11"/>
  <c r="J73" i="11"/>
  <c r="K73" i="11"/>
  <c r="L73" i="11"/>
  <c r="M73" i="11"/>
  <c r="M70" i="11"/>
  <c r="L70" i="11"/>
  <c r="K70" i="11"/>
  <c r="I70" i="11"/>
  <c r="G70" i="11"/>
  <c r="F70" i="11"/>
  <c r="D70" i="11"/>
  <c r="C70" i="11"/>
  <c r="B71" i="11"/>
  <c r="H71" i="11" s="1"/>
  <c r="B72" i="11"/>
  <c r="H72" i="11" s="1"/>
  <c r="B73" i="11"/>
  <c r="H73" i="11" s="1"/>
  <c r="B70" i="11"/>
  <c r="H70" i="11" s="1"/>
  <c r="C30" i="11"/>
  <c r="D30" i="11"/>
  <c r="E30" i="11"/>
  <c r="F30" i="11"/>
  <c r="G30" i="11"/>
  <c r="C31" i="11"/>
  <c r="D31" i="11"/>
  <c r="E31" i="11"/>
  <c r="F31" i="11"/>
  <c r="G31" i="11"/>
  <c r="H31" i="11"/>
  <c r="H29" i="11"/>
  <c r="G29" i="11"/>
  <c r="F29" i="11"/>
  <c r="E29" i="11"/>
  <c r="D29" i="11"/>
  <c r="C29" i="11"/>
  <c r="C22" i="11"/>
  <c r="D22" i="11"/>
  <c r="E22" i="11"/>
  <c r="F22" i="11"/>
  <c r="G22" i="11"/>
  <c r="H22" i="11"/>
  <c r="C23" i="11"/>
  <c r="D23" i="11"/>
  <c r="E23" i="11"/>
  <c r="F23" i="11"/>
  <c r="G23" i="11"/>
  <c r="H23" i="11"/>
  <c r="G21" i="11"/>
  <c r="F21" i="11"/>
  <c r="E21" i="11"/>
  <c r="D21" i="11"/>
  <c r="C21" i="11"/>
  <c r="G230" i="21"/>
  <c r="F230" i="21"/>
  <c r="D230" i="21"/>
  <c r="G213" i="21"/>
  <c r="E213" i="21"/>
  <c r="C213" i="21"/>
  <c r="C223" i="21"/>
  <c r="D223" i="21"/>
  <c r="E223" i="21"/>
  <c r="F223" i="21"/>
  <c r="G223" i="21"/>
  <c r="C224" i="21"/>
  <c r="D224" i="21"/>
  <c r="E224" i="21"/>
  <c r="F224" i="21"/>
  <c r="G224" i="21"/>
  <c r="C225" i="21"/>
  <c r="D225" i="21"/>
  <c r="E225" i="21"/>
  <c r="F225" i="21"/>
  <c r="G225" i="21"/>
  <c r="C226" i="21"/>
  <c r="D226" i="21"/>
  <c r="E226" i="21"/>
  <c r="F226" i="21"/>
  <c r="G226" i="21"/>
  <c r="C227" i="21"/>
  <c r="D227" i="21"/>
  <c r="E227" i="21"/>
  <c r="F227" i="21"/>
  <c r="G227" i="21"/>
  <c r="C228" i="21"/>
  <c r="D228" i="21"/>
  <c r="E228" i="21"/>
  <c r="F228" i="21"/>
  <c r="G228" i="21"/>
  <c r="C229" i="21"/>
  <c r="D229" i="21"/>
  <c r="E229" i="21"/>
  <c r="F229" i="21"/>
  <c r="G229" i="21"/>
  <c r="G222" i="21"/>
  <c r="F222" i="21"/>
  <c r="D222" i="21"/>
  <c r="C222" i="21"/>
  <c r="B206" i="21"/>
  <c r="B223" i="21" s="1"/>
  <c r="B207" i="21"/>
  <c r="B224" i="21" s="1"/>
  <c r="B208" i="21"/>
  <c r="B225" i="21" s="1"/>
  <c r="B209" i="21"/>
  <c r="B226" i="21" s="1"/>
  <c r="B210" i="21"/>
  <c r="B227" i="21" s="1"/>
  <c r="B228" i="21"/>
  <c r="B212" i="21"/>
  <c r="B229" i="21" s="1"/>
  <c r="B205" i="21"/>
  <c r="B222" i="21" s="1"/>
  <c r="G205" i="21"/>
  <c r="F205" i="21"/>
  <c r="E205" i="21"/>
  <c r="D205" i="21"/>
  <c r="D161" i="21"/>
  <c r="E161" i="21"/>
  <c r="F161" i="21"/>
  <c r="G161" i="21"/>
  <c r="D162" i="21"/>
  <c r="E162" i="21"/>
  <c r="F162" i="21"/>
  <c r="G162" i="21"/>
  <c r="H162" i="21"/>
  <c r="D163" i="21"/>
  <c r="E163" i="21"/>
  <c r="F163" i="21"/>
  <c r="G163" i="21"/>
  <c r="H163" i="21"/>
  <c r="D164" i="21"/>
  <c r="E164" i="21"/>
  <c r="F164" i="21"/>
  <c r="G164" i="21"/>
  <c r="F160" i="21"/>
  <c r="G139" i="21"/>
  <c r="F139" i="21"/>
  <c r="E139" i="21"/>
  <c r="D139" i="21"/>
  <c r="C139" i="21"/>
  <c r="G124" i="21"/>
  <c r="F124" i="21"/>
  <c r="E124" i="21"/>
  <c r="D124" i="21"/>
  <c r="D123" i="21"/>
  <c r="B122" i="21"/>
  <c r="B137" i="21" s="1"/>
  <c r="C134" i="21"/>
  <c r="D134" i="21"/>
  <c r="E134" i="21"/>
  <c r="F134" i="21"/>
  <c r="C135" i="21"/>
  <c r="D135" i="21"/>
  <c r="E135" i="21"/>
  <c r="F135" i="21"/>
  <c r="G135" i="21"/>
  <c r="C136" i="21"/>
  <c r="D136" i="21"/>
  <c r="E136" i="21"/>
  <c r="F136" i="21"/>
  <c r="G136" i="21"/>
  <c r="C137" i="21"/>
  <c r="D137" i="21"/>
  <c r="E137" i="21"/>
  <c r="F137" i="21"/>
  <c r="G137" i="21"/>
  <c r="D138" i="21"/>
  <c r="E138" i="21"/>
  <c r="F138" i="21"/>
  <c r="G138" i="21"/>
  <c r="G133" i="21"/>
  <c r="F133" i="21"/>
  <c r="E133" i="21"/>
  <c r="D133" i="21"/>
  <c r="C133" i="21"/>
  <c r="C119" i="21"/>
  <c r="D119" i="21"/>
  <c r="E119" i="21"/>
  <c r="F119" i="21"/>
  <c r="G119" i="21"/>
  <c r="C120" i="21"/>
  <c r="D120" i="21"/>
  <c r="E120" i="21"/>
  <c r="F120" i="21"/>
  <c r="C121" i="21"/>
  <c r="D121" i="21"/>
  <c r="E121" i="21"/>
  <c r="F121" i="21"/>
  <c r="G121" i="21"/>
  <c r="C122" i="21"/>
  <c r="D122" i="21"/>
  <c r="E122" i="21"/>
  <c r="F122" i="21"/>
  <c r="G122" i="21"/>
  <c r="C123" i="21"/>
  <c r="E123" i="21"/>
  <c r="F123" i="21"/>
  <c r="G123" i="21"/>
  <c r="G118" i="21"/>
  <c r="F118" i="21"/>
  <c r="E118" i="21"/>
  <c r="D118" i="21"/>
  <c r="C118" i="21"/>
  <c r="B119" i="21"/>
  <c r="B134" i="21" s="1"/>
  <c r="B120" i="21"/>
  <c r="B135" i="21" s="1"/>
  <c r="B121" i="21"/>
  <c r="B136" i="21" s="1"/>
  <c r="B138" i="21"/>
  <c r="B133" i="21"/>
  <c r="C96" i="21"/>
  <c r="G96" i="21"/>
  <c r="F96" i="21"/>
  <c r="E96" i="21"/>
  <c r="D96" i="21"/>
  <c r="G89" i="21"/>
  <c r="F89" i="21"/>
  <c r="D89" i="21"/>
  <c r="C78" i="21"/>
  <c r="F80" i="21"/>
  <c r="E80" i="21"/>
  <c r="G80" i="21"/>
  <c r="D80" i="21"/>
  <c r="B74" i="21"/>
  <c r="B90" i="21" s="1"/>
  <c r="B75" i="21"/>
  <c r="B91" i="21" s="1"/>
  <c r="B76" i="21"/>
  <c r="B92" i="21" s="1"/>
  <c r="B77" i="21"/>
  <c r="B93" i="21" s="1"/>
  <c r="B78" i="21"/>
  <c r="B94" i="21" s="1"/>
  <c r="B95" i="21"/>
  <c r="B73" i="21"/>
  <c r="B89" i="21" s="1"/>
  <c r="C74" i="21"/>
  <c r="D74" i="21"/>
  <c r="E74" i="21"/>
  <c r="F74" i="21"/>
  <c r="C75" i="21"/>
  <c r="D75" i="21"/>
  <c r="E75" i="21"/>
  <c r="F75" i="21"/>
  <c r="G75" i="21"/>
  <c r="C76" i="21"/>
  <c r="D76" i="21"/>
  <c r="E76" i="21"/>
  <c r="F76" i="21"/>
  <c r="G76" i="21"/>
  <c r="C77" i="21"/>
  <c r="D77" i="21"/>
  <c r="E77" i="21"/>
  <c r="F77" i="21"/>
  <c r="G77" i="21"/>
  <c r="D78" i="21"/>
  <c r="E78" i="21"/>
  <c r="F78" i="21"/>
  <c r="G78" i="21"/>
  <c r="C79" i="21"/>
  <c r="D79" i="21"/>
  <c r="E79" i="21"/>
  <c r="F79" i="21"/>
  <c r="G79" i="21"/>
  <c r="E73" i="21"/>
  <c r="F73" i="21"/>
  <c r="D73" i="21"/>
  <c r="C73" i="21"/>
  <c r="G73" i="21"/>
  <c r="C43" i="21"/>
  <c r="D43" i="21"/>
  <c r="E43" i="21"/>
  <c r="F43" i="21"/>
  <c r="G43" i="21"/>
  <c r="H43" i="21"/>
  <c r="C44" i="21"/>
  <c r="D44" i="21"/>
  <c r="E44" i="21"/>
  <c r="F44" i="21"/>
  <c r="G44" i="21"/>
  <c r="H44" i="21"/>
  <c r="C45" i="21"/>
  <c r="D45" i="21"/>
  <c r="E45" i="21"/>
  <c r="F45" i="21"/>
  <c r="G45" i="21"/>
  <c r="H45" i="21"/>
  <c r="C46" i="21"/>
  <c r="D46" i="21"/>
  <c r="E46" i="21"/>
  <c r="F46" i="21"/>
  <c r="G46" i="21"/>
  <c r="H46" i="21"/>
  <c r="G42" i="21"/>
  <c r="E42" i="21"/>
  <c r="C42" i="21"/>
  <c r="C27" i="21"/>
  <c r="F27" i="21"/>
  <c r="H27" i="21"/>
  <c r="H26" i="21"/>
  <c r="G26" i="21"/>
  <c r="F26" i="21"/>
  <c r="D25" i="21"/>
  <c r="F23" i="21"/>
  <c r="H23" i="21"/>
  <c r="G23" i="21"/>
  <c r="E23" i="21"/>
  <c r="S183" i="33"/>
  <c r="O171" i="33"/>
  <c r="O172" i="33"/>
  <c r="O173" i="33"/>
  <c r="O174" i="33"/>
  <c r="O175" i="33"/>
  <c r="O176" i="33"/>
  <c r="O177" i="33"/>
  <c r="O178" i="33"/>
  <c r="O179" i="33"/>
  <c r="O180" i="33"/>
  <c r="O181" i="33"/>
  <c r="O170" i="33"/>
  <c r="P170" i="33"/>
  <c r="P193" i="33"/>
  <c r="S193" i="33"/>
  <c r="R193" i="33"/>
  <c r="T200" i="33"/>
  <c r="T206" i="33"/>
  <c r="S206" i="33"/>
  <c r="P183" i="33"/>
  <c r="Q183" i="33"/>
  <c r="R183" i="33"/>
  <c r="T183" i="33"/>
  <c r="S119" i="33"/>
  <c r="P115" i="33"/>
  <c r="O115" i="33"/>
  <c r="O130" i="33" s="1"/>
  <c r="O116" i="33"/>
  <c r="O131" i="33" s="1"/>
  <c r="O117" i="33"/>
  <c r="O132" i="33" s="1"/>
  <c r="O118" i="33"/>
  <c r="O133" i="33" s="1"/>
  <c r="P131" i="33"/>
  <c r="Q131" i="33"/>
  <c r="R131" i="33"/>
  <c r="S131" i="33"/>
  <c r="P132" i="33"/>
  <c r="Q132" i="33"/>
  <c r="R132" i="33"/>
  <c r="S132" i="33"/>
  <c r="T132" i="33"/>
  <c r="P133" i="33"/>
  <c r="Q133" i="33"/>
  <c r="R133" i="33"/>
  <c r="S133" i="33"/>
  <c r="T133" i="33"/>
  <c r="Q130" i="33"/>
  <c r="T130" i="33"/>
  <c r="S130" i="33"/>
  <c r="R130" i="33"/>
  <c r="Q134" i="33"/>
  <c r="T134" i="33"/>
  <c r="P119" i="33"/>
  <c r="T119" i="33"/>
  <c r="Q119" i="33"/>
  <c r="P116" i="33"/>
  <c r="Q116" i="33"/>
  <c r="R116" i="33"/>
  <c r="S116" i="33"/>
  <c r="T116" i="33"/>
  <c r="P117" i="33"/>
  <c r="Q117" i="33"/>
  <c r="R117" i="33"/>
  <c r="S117" i="33"/>
  <c r="T117" i="33"/>
  <c r="Q118" i="33"/>
  <c r="R118" i="33"/>
  <c r="S118" i="33"/>
  <c r="T118" i="33"/>
  <c r="T115" i="33"/>
  <c r="S115" i="33"/>
  <c r="R115" i="33"/>
  <c r="Q115" i="33"/>
  <c r="T90" i="33"/>
  <c r="S90" i="33"/>
  <c r="R90" i="33"/>
  <c r="Q90" i="33"/>
  <c r="P90" i="33"/>
  <c r="O85" i="33"/>
  <c r="P85" i="33"/>
  <c r="Q85" i="33"/>
  <c r="R85" i="33"/>
  <c r="S85" i="33"/>
  <c r="T85" i="33"/>
  <c r="O86" i="33"/>
  <c r="P86" i="33"/>
  <c r="Q86" i="33"/>
  <c r="R86" i="33"/>
  <c r="S86" i="33"/>
  <c r="O87" i="33"/>
  <c r="P87" i="33"/>
  <c r="Q87" i="33"/>
  <c r="R87" i="33"/>
  <c r="S87" i="33"/>
  <c r="T87" i="33"/>
  <c r="O88" i="33"/>
  <c r="P88" i="33"/>
  <c r="Q88" i="33"/>
  <c r="R88" i="33"/>
  <c r="S88" i="33"/>
  <c r="T88" i="33"/>
  <c r="O89" i="33"/>
  <c r="P89" i="33"/>
  <c r="Q89" i="33"/>
  <c r="R89" i="33"/>
  <c r="S89" i="33"/>
  <c r="T89" i="33"/>
  <c r="T84" i="33"/>
  <c r="Q84" i="33"/>
  <c r="P84" i="33"/>
  <c r="O84" i="33"/>
  <c r="S75" i="33"/>
  <c r="R75" i="33"/>
  <c r="Q75" i="33"/>
  <c r="P75" i="33"/>
  <c r="O69" i="33"/>
  <c r="P70" i="33"/>
  <c r="Q70" i="33"/>
  <c r="R70" i="33"/>
  <c r="S70" i="33"/>
  <c r="T70" i="33"/>
  <c r="P71" i="33"/>
  <c r="Q71" i="33"/>
  <c r="R71" i="33"/>
  <c r="S71" i="33"/>
  <c r="P72" i="33"/>
  <c r="Q72" i="33"/>
  <c r="R72" i="33"/>
  <c r="S72" i="33"/>
  <c r="T72" i="33"/>
  <c r="P73" i="33"/>
  <c r="Q73" i="33"/>
  <c r="R73" i="33"/>
  <c r="S73" i="33"/>
  <c r="T73" i="33"/>
  <c r="P74" i="33"/>
  <c r="Q74" i="33"/>
  <c r="R74" i="33"/>
  <c r="S74" i="33"/>
  <c r="T74" i="33"/>
  <c r="T69" i="33"/>
  <c r="S69" i="33"/>
  <c r="R69" i="33"/>
  <c r="Q69" i="33"/>
  <c r="P69" i="33"/>
  <c r="T38" i="33"/>
  <c r="T22" i="33"/>
  <c r="G183" i="33"/>
  <c r="E183" i="33"/>
  <c r="E204" i="33"/>
  <c r="G204" i="33"/>
  <c r="G196" i="33"/>
  <c r="G169" i="33"/>
  <c r="D169" i="33"/>
  <c r="B203" i="33"/>
  <c r="B170" i="33"/>
  <c r="B192" i="33" s="1"/>
  <c r="B171" i="33"/>
  <c r="B193" i="33" s="1"/>
  <c r="B172" i="33"/>
  <c r="B194" i="33" s="1"/>
  <c r="B173" i="33"/>
  <c r="B195" i="33" s="1"/>
  <c r="B174" i="33"/>
  <c r="B196" i="33" s="1"/>
  <c r="B175" i="33"/>
  <c r="B197" i="33" s="1"/>
  <c r="B176" i="33"/>
  <c r="B198" i="33" s="1"/>
  <c r="B177" i="33"/>
  <c r="B199" i="33" s="1"/>
  <c r="B178" i="33"/>
  <c r="B200" i="33" s="1"/>
  <c r="B179" i="33"/>
  <c r="B201" i="33" s="1"/>
  <c r="B180" i="33"/>
  <c r="B202" i="33" s="1"/>
  <c r="B182" i="33"/>
  <c r="B204" i="33" s="1"/>
  <c r="B169" i="33"/>
  <c r="B191" i="33" s="1"/>
  <c r="G134" i="33"/>
  <c r="G137" i="33"/>
  <c r="F137" i="33"/>
  <c r="G122" i="33"/>
  <c r="F122" i="33"/>
  <c r="C122" i="33"/>
  <c r="E137" i="33"/>
  <c r="D122" i="33"/>
  <c r="F88" i="33"/>
  <c r="E91" i="33"/>
  <c r="G91" i="33"/>
  <c r="F91" i="33"/>
  <c r="D91" i="33"/>
  <c r="C91" i="33"/>
  <c r="C85" i="33"/>
  <c r="D85" i="33"/>
  <c r="E85" i="33"/>
  <c r="F85" i="33"/>
  <c r="G85" i="33"/>
  <c r="C86" i="33"/>
  <c r="D86" i="33"/>
  <c r="E86" i="33"/>
  <c r="F86" i="33"/>
  <c r="C87" i="33"/>
  <c r="D87" i="33"/>
  <c r="E87" i="33"/>
  <c r="F87" i="33"/>
  <c r="G87" i="33"/>
  <c r="C88" i="33"/>
  <c r="D88" i="33"/>
  <c r="E88" i="33"/>
  <c r="G88" i="33"/>
  <c r="C89" i="33"/>
  <c r="D89" i="33"/>
  <c r="E89" i="33"/>
  <c r="F89" i="33"/>
  <c r="G89" i="33"/>
  <c r="C90" i="33"/>
  <c r="D90" i="33"/>
  <c r="E90" i="33"/>
  <c r="F90" i="33"/>
  <c r="G90" i="33"/>
  <c r="G84" i="33"/>
  <c r="F84" i="33"/>
  <c r="E84" i="33"/>
  <c r="D84" i="33"/>
  <c r="C84" i="33"/>
  <c r="C71" i="33"/>
  <c r="D71" i="33"/>
  <c r="E71" i="33"/>
  <c r="F71" i="33"/>
  <c r="G71" i="33"/>
  <c r="C72" i="33"/>
  <c r="D72" i="33"/>
  <c r="E72" i="33"/>
  <c r="F72" i="33"/>
  <c r="G72" i="33"/>
  <c r="C73" i="33"/>
  <c r="D73" i="33"/>
  <c r="E73" i="33"/>
  <c r="F73" i="33"/>
  <c r="G73" i="33"/>
  <c r="C74" i="33"/>
  <c r="D74" i="33"/>
  <c r="E74" i="33"/>
  <c r="F74" i="33"/>
  <c r="G74" i="33"/>
  <c r="C75" i="33"/>
  <c r="D75" i="33"/>
  <c r="E75" i="33"/>
  <c r="F75" i="33"/>
  <c r="G75" i="33"/>
  <c r="C76" i="33"/>
  <c r="D76" i="33"/>
  <c r="E76" i="33"/>
  <c r="F76" i="33"/>
  <c r="G76" i="33"/>
  <c r="G77" i="33"/>
  <c r="F77" i="33"/>
  <c r="E77" i="33"/>
  <c r="D77" i="33"/>
  <c r="C77" i="33"/>
  <c r="G70" i="33"/>
  <c r="F70" i="33"/>
  <c r="E70" i="33"/>
  <c r="D70" i="33"/>
  <c r="C70" i="33"/>
  <c r="G19" i="33"/>
  <c r="D27" i="33"/>
  <c r="D19" i="33"/>
  <c r="Q184" i="30"/>
  <c r="Q176" i="30"/>
  <c r="T169" i="30"/>
  <c r="R169" i="30"/>
  <c r="S162" i="30"/>
  <c r="T128" i="30"/>
  <c r="T109" i="30"/>
  <c r="R109" i="30"/>
  <c r="R128" i="30"/>
  <c r="U109" i="30"/>
  <c r="S109" i="30"/>
  <c r="Q109" i="30"/>
  <c r="U82" i="30"/>
  <c r="T82" i="30"/>
  <c r="S82" i="30"/>
  <c r="R82" i="30"/>
  <c r="T81" i="30"/>
  <c r="Q65" i="30"/>
  <c r="S65" i="30"/>
  <c r="R65" i="30"/>
  <c r="T65" i="30"/>
  <c r="U65" i="30"/>
  <c r="U64" i="30"/>
  <c r="U62" i="30"/>
  <c r="S62" i="30"/>
  <c r="T62" i="30"/>
  <c r="Q64" i="30"/>
  <c r="Q62" i="30"/>
  <c r="P80" i="30"/>
  <c r="P63" i="30"/>
  <c r="P62" i="30"/>
  <c r="Y21" i="30"/>
  <c r="X21" i="30"/>
  <c r="W21" i="30"/>
  <c r="U21" i="30"/>
  <c r="T21" i="30"/>
  <c r="S21" i="30"/>
  <c r="R21" i="30"/>
  <c r="Q21" i="30"/>
  <c r="F173" i="30"/>
  <c r="F170" i="30"/>
  <c r="E156" i="30"/>
  <c r="E153" i="30"/>
  <c r="C151" i="30"/>
  <c r="G126" i="30"/>
  <c r="E126" i="30"/>
  <c r="C126" i="30"/>
  <c r="G111" i="30"/>
  <c r="F111" i="30"/>
  <c r="D111" i="30"/>
  <c r="C111" i="30"/>
  <c r="G109" i="30"/>
  <c r="G107" i="30"/>
  <c r="E107" i="30"/>
  <c r="C107" i="30"/>
  <c r="D110" i="30"/>
  <c r="C109" i="30"/>
  <c r="G83" i="30"/>
  <c r="F83" i="30"/>
  <c r="E83" i="30"/>
  <c r="D83" i="30"/>
  <c r="C83" i="30"/>
  <c r="D81" i="30"/>
  <c r="F68" i="30"/>
  <c r="E68" i="30"/>
  <c r="D68" i="30"/>
  <c r="C68" i="30"/>
  <c r="L23" i="30"/>
  <c r="I23" i="30"/>
  <c r="C23" i="30"/>
  <c r="J21" i="30"/>
  <c r="H21" i="30"/>
  <c r="F21" i="30"/>
  <c r="D21" i="30"/>
  <c r="B21" i="30"/>
  <c r="H22" i="30" l="1"/>
  <c r="I22" i="30"/>
  <c r="J22" i="30"/>
  <c r="K22" i="30"/>
  <c r="L22" i="30"/>
  <c r="H23" i="30"/>
  <c r="J23" i="30"/>
  <c r="K23" i="30"/>
  <c r="K21" i="30"/>
  <c r="I21" i="30"/>
  <c r="E23" i="30"/>
  <c r="C22" i="30"/>
  <c r="D22" i="30"/>
  <c r="F22" i="30"/>
  <c r="B23" i="30"/>
  <c r="D23" i="30"/>
  <c r="E21" i="30"/>
  <c r="C21" i="30"/>
  <c r="R207" i="10"/>
  <c r="Q201" i="10"/>
  <c r="R192" i="10"/>
  <c r="O192" i="10"/>
  <c r="R202" i="10"/>
  <c r="S191" i="10"/>
  <c r="S189" i="10"/>
  <c r="Q187" i="10"/>
  <c r="R139" i="10"/>
  <c r="O100" i="10"/>
  <c r="S105" i="10"/>
  <c r="P105" i="10"/>
  <c r="O104" i="10"/>
  <c r="R61" i="10"/>
  <c r="S61" i="10"/>
  <c r="Q61" i="10"/>
  <c r="P61" i="10"/>
  <c r="S54" i="10"/>
  <c r="R54" i="10"/>
  <c r="Q54" i="10"/>
  <c r="P54" i="10"/>
  <c r="O50" i="10"/>
  <c r="S21" i="10"/>
  <c r="R21" i="10"/>
  <c r="Q21" i="10"/>
  <c r="P21" i="10"/>
  <c r="O21" i="10"/>
  <c r="X21" i="10"/>
  <c r="W21" i="10"/>
  <c r="V21" i="10"/>
  <c r="D109" i="10"/>
  <c r="D101" i="10"/>
  <c r="G65" i="10"/>
  <c r="F65" i="10"/>
  <c r="E65" i="10"/>
  <c r="D65" i="10"/>
  <c r="G55" i="10"/>
  <c r="F55" i="10"/>
  <c r="E55" i="10"/>
  <c r="G54" i="10"/>
  <c r="F53" i="10"/>
  <c r="D22" i="10"/>
  <c r="B21" i="10"/>
  <c r="F23" i="10"/>
  <c r="H21" i="10"/>
  <c r="H198" i="9"/>
  <c r="H189" i="9"/>
  <c r="E187" i="9"/>
  <c r="H182" i="9"/>
  <c r="F176" i="9"/>
  <c r="D171" i="9"/>
  <c r="H127" i="9"/>
  <c r="F125" i="9"/>
  <c r="C94" i="9"/>
  <c r="D94" i="9"/>
  <c r="E94" i="9"/>
  <c r="F94" i="9"/>
  <c r="G94" i="9"/>
  <c r="C95" i="9"/>
  <c r="D95" i="9"/>
  <c r="E95" i="9"/>
  <c r="F95" i="9"/>
  <c r="G95" i="9"/>
  <c r="C96" i="9"/>
  <c r="D96" i="9"/>
  <c r="E96" i="9"/>
  <c r="F96" i="9"/>
  <c r="G96" i="9"/>
  <c r="C97" i="9"/>
  <c r="D97" i="9"/>
  <c r="E97" i="9"/>
  <c r="F97" i="9"/>
  <c r="G97" i="9"/>
  <c r="C98" i="9"/>
  <c r="D98" i="9"/>
  <c r="E98" i="9"/>
  <c r="F98" i="9"/>
  <c r="G98" i="9"/>
  <c r="C99" i="9"/>
  <c r="D99" i="9"/>
  <c r="F99" i="9"/>
  <c r="G99" i="9"/>
  <c r="C100" i="9"/>
  <c r="D100" i="9"/>
  <c r="E100" i="9"/>
  <c r="F100" i="9"/>
  <c r="G100" i="9"/>
  <c r="C101" i="9"/>
  <c r="D101" i="9"/>
  <c r="E101" i="9"/>
  <c r="F101" i="9"/>
  <c r="G101" i="9"/>
  <c r="C102" i="9"/>
  <c r="D102" i="9"/>
  <c r="E102" i="9"/>
  <c r="F102" i="9"/>
  <c r="J94" i="9"/>
  <c r="K94" i="9"/>
  <c r="L94" i="9"/>
  <c r="M94" i="9"/>
  <c r="N94" i="9"/>
  <c r="J95" i="9"/>
  <c r="K95" i="9"/>
  <c r="L95" i="9"/>
  <c r="M95" i="9"/>
  <c r="N95" i="9"/>
  <c r="J96" i="9"/>
  <c r="K96" i="9"/>
  <c r="L96" i="9"/>
  <c r="M96" i="9"/>
  <c r="N96" i="9"/>
  <c r="J97" i="9"/>
  <c r="K97" i="9"/>
  <c r="L97" i="9"/>
  <c r="M97" i="9"/>
  <c r="N97" i="9"/>
  <c r="J98" i="9"/>
  <c r="K98" i="9"/>
  <c r="L98" i="9"/>
  <c r="M98" i="9"/>
  <c r="N98" i="9"/>
  <c r="J99" i="9"/>
  <c r="K99" i="9"/>
  <c r="L99" i="9"/>
  <c r="M99" i="9"/>
  <c r="N99" i="9"/>
  <c r="J100" i="9"/>
  <c r="K100" i="9"/>
  <c r="L100" i="9"/>
  <c r="M100" i="9"/>
  <c r="N100" i="9"/>
  <c r="J101" i="9"/>
  <c r="K101" i="9"/>
  <c r="L101" i="9"/>
  <c r="M101" i="9"/>
  <c r="N101" i="9"/>
  <c r="J102" i="9"/>
  <c r="K102" i="9"/>
  <c r="L102" i="9"/>
  <c r="M102" i="9"/>
  <c r="N102" i="9"/>
  <c r="N93" i="9"/>
  <c r="M93" i="9"/>
  <c r="K93" i="9"/>
  <c r="D64" i="9" l="1"/>
  <c r="G64" i="9"/>
  <c r="F64" i="9"/>
  <c r="E64" i="9"/>
  <c r="N60" i="9"/>
  <c r="J59" i="9"/>
  <c r="K59" i="9"/>
  <c r="L59" i="9"/>
  <c r="M59" i="9"/>
  <c r="N59" i="9"/>
  <c r="J60" i="9"/>
  <c r="K60" i="9"/>
  <c r="L60" i="9"/>
  <c r="M60" i="9"/>
  <c r="J61" i="9"/>
  <c r="K61" i="9"/>
  <c r="L61" i="9"/>
  <c r="M61" i="9"/>
  <c r="N61" i="9"/>
  <c r="J62" i="9"/>
  <c r="K62" i="9"/>
  <c r="L62" i="9"/>
  <c r="M62" i="9"/>
  <c r="N62" i="9"/>
  <c r="J63" i="9"/>
  <c r="K63" i="9"/>
  <c r="L63" i="9"/>
  <c r="M63" i="9"/>
  <c r="N63" i="9"/>
  <c r="N58" i="9"/>
  <c r="M58" i="9"/>
  <c r="L58" i="9"/>
  <c r="K58" i="9"/>
  <c r="J58" i="9"/>
  <c r="C59" i="9"/>
  <c r="D59" i="9"/>
  <c r="E59" i="9"/>
  <c r="F59" i="9"/>
  <c r="G59" i="9"/>
  <c r="C60" i="9"/>
  <c r="D60" i="9"/>
  <c r="E60" i="9"/>
  <c r="F60" i="9"/>
  <c r="G60" i="9"/>
  <c r="C61" i="9"/>
  <c r="D61" i="9"/>
  <c r="E61" i="9"/>
  <c r="F61" i="9"/>
  <c r="G61" i="9"/>
  <c r="C62" i="9"/>
  <c r="D62" i="9"/>
  <c r="E62" i="9"/>
  <c r="F62" i="9"/>
  <c r="G62" i="9"/>
  <c r="C63" i="9"/>
  <c r="D63" i="9"/>
  <c r="E63" i="9"/>
  <c r="F63" i="9"/>
  <c r="G63" i="9"/>
  <c r="G58" i="9"/>
  <c r="F58" i="9"/>
  <c r="E58" i="9"/>
  <c r="D58" i="9"/>
  <c r="C58" i="9"/>
  <c r="C29" i="9"/>
  <c r="D29" i="9"/>
  <c r="E29" i="9"/>
  <c r="F29" i="9"/>
  <c r="G29" i="9"/>
  <c r="H29" i="9"/>
  <c r="C30" i="9"/>
  <c r="D30" i="9"/>
  <c r="E30" i="9"/>
  <c r="F30" i="9"/>
  <c r="G30" i="9"/>
  <c r="H30" i="9"/>
  <c r="C31" i="9"/>
  <c r="D31" i="9"/>
  <c r="E31" i="9"/>
  <c r="F31" i="9"/>
  <c r="G31" i="9"/>
  <c r="H31" i="9"/>
  <c r="H28" i="9"/>
  <c r="G28" i="9"/>
  <c r="F28" i="9"/>
  <c r="E28" i="9"/>
  <c r="D28" i="9"/>
  <c r="C28" i="9"/>
  <c r="G24" i="9"/>
  <c r="G23" i="9"/>
  <c r="C22" i="9"/>
  <c r="D22" i="9"/>
  <c r="E22" i="9"/>
  <c r="F22" i="9"/>
  <c r="G22" i="9"/>
  <c r="H22" i="9"/>
  <c r="C23" i="9"/>
  <c r="D23" i="9"/>
  <c r="E23" i="9"/>
  <c r="F23" i="9"/>
  <c r="H23" i="9"/>
  <c r="C24" i="9"/>
  <c r="D24" i="9"/>
  <c r="E24" i="9"/>
  <c r="F24" i="9"/>
  <c r="H24" i="9"/>
  <c r="H21" i="9"/>
  <c r="G21" i="9"/>
  <c r="F21" i="9"/>
  <c r="E21" i="9"/>
  <c r="D21" i="9"/>
  <c r="C21" i="9"/>
  <c r="B156" i="8"/>
  <c r="E159" i="8"/>
  <c r="B172" i="8"/>
  <c r="C172" i="8"/>
  <c r="E172" i="8"/>
  <c r="F172" i="8"/>
  <c r="B173" i="8"/>
  <c r="C173" i="8"/>
  <c r="D173" i="8"/>
  <c r="E173" i="8"/>
  <c r="F173" i="8"/>
  <c r="B174" i="8"/>
  <c r="C174" i="8"/>
  <c r="D174" i="8"/>
  <c r="E174" i="8"/>
  <c r="B175" i="8"/>
  <c r="C175" i="8"/>
  <c r="D175" i="8"/>
  <c r="E175" i="8"/>
  <c r="F175" i="8"/>
  <c r="B176" i="8"/>
  <c r="C176" i="8"/>
  <c r="D176" i="8"/>
  <c r="E176" i="8"/>
  <c r="F176" i="8"/>
  <c r="B177" i="8"/>
  <c r="C177" i="8"/>
  <c r="D177" i="8"/>
  <c r="E177" i="8"/>
  <c r="F177" i="8"/>
  <c r="B178" i="8"/>
  <c r="C178" i="8"/>
  <c r="D178" i="8"/>
  <c r="E178" i="8"/>
  <c r="F178" i="8"/>
  <c r="F171" i="8"/>
  <c r="E171" i="8"/>
  <c r="D171" i="8"/>
  <c r="C171" i="8"/>
  <c r="B171" i="8"/>
  <c r="B157" i="8"/>
  <c r="C157" i="8"/>
  <c r="D157" i="8"/>
  <c r="E157" i="8"/>
  <c r="F157" i="8"/>
  <c r="B158" i="8"/>
  <c r="C158" i="8"/>
  <c r="D158" i="8"/>
  <c r="E158" i="8"/>
  <c r="F158" i="8"/>
  <c r="B159" i="8"/>
  <c r="C159" i="8"/>
  <c r="D159" i="8"/>
  <c r="F159" i="8"/>
  <c r="B160" i="8"/>
  <c r="C160" i="8"/>
  <c r="D160" i="8"/>
  <c r="E160" i="8"/>
  <c r="F160" i="8"/>
  <c r="B161" i="8"/>
  <c r="C161" i="8"/>
  <c r="D161" i="8"/>
  <c r="E161" i="8"/>
  <c r="F161" i="8"/>
  <c r="B162" i="8"/>
  <c r="C162" i="8"/>
  <c r="D162" i="8"/>
  <c r="E162" i="8"/>
  <c r="B163" i="8"/>
  <c r="C163" i="8"/>
  <c r="D163" i="8"/>
  <c r="E163" i="8"/>
  <c r="E156" i="8"/>
  <c r="C156" i="8"/>
  <c r="N117" i="8"/>
  <c r="K93" i="8"/>
  <c r="D96" i="8"/>
  <c r="C93" i="8"/>
  <c r="D93" i="8"/>
  <c r="E93" i="8"/>
  <c r="F93" i="8"/>
  <c r="G93" i="8"/>
  <c r="C94" i="8"/>
  <c r="D94" i="8"/>
  <c r="F94" i="8"/>
  <c r="G94" i="8"/>
  <c r="C95" i="8"/>
  <c r="D95" i="8"/>
  <c r="E95" i="8"/>
  <c r="G95" i="8"/>
  <c r="C96" i="8"/>
  <c r="E96" i="8"/>
  <c r="F96" i="8"/>
  <c r="G96" i="8"/>
  <c r="C97" i="8"/>
  <c r="D97" i="8"/>
  <c r="E97" i="8"/>
  <c r="F97" i="8"/>
  <c r="G97" i="8"/>
  <c r="C98" i="8"/>
  <c r="D98" i="8"/>
  <c r="E98" i="8"/>
  <c r="F98" i="8"/>
  <c r="G98" i="8"/>
  <c r="C99" i="8"/>
  <c r="D99" i="8"/>
  <c r="E99" i="8"/>
  <c r="F99" i="8"/>
  <c r="C100" i="8"/>
  <c r="D100" i="8"/>
  <c r="E100" i="8"/>
  <c r="F100" i="8"/>
  <c r="I93" i="8"/>
  <c r="J93" i="8"/>
  <c r="L93" i="8"/>
  <c r="M94" i="8"/>
  <c r="I94" i="8"/>
  <c r="J94" i="8"/>
  <c r="K94" i="8"/>
  <c r="L94" i="8"/>
  <c r="M95" i="8"/>
  <c r="I95" i="8"/>
  <c r="J95" i="8"/>
  <c r="K95" i="8"/>
  <c r="L95" i="8"/>
  <c r="M96" i="8"/>
  <c r="I96" i="8"/>
  <c r="J96" i="8"/>
  <c r="K96" i="8"/>
  <c r="L96" i="8"/>
  <c r="M97" i="8"/>
  <c r="I97" i="8"/>
  <c r="J97" i="8"/>
  <c r="K97" i="8"/>
  <c r="L97" i="8"/>
  <c r="M98" i="8"/>
  <c r="I98" i="8"/>
  <c r="J98" i="8"/>
  <c r="K98" i="8"/>
  <c r="L98" i="8"/>
  <c r="M99" i="8"/>
  <c r="I99" i="8"/>
  <c r="J99" i="8"/>
  <c r="L99" i="8"/>
  <c r="M100" i="8"/>
  <c r="I100" i="8"/>
  <c r="J100" i="8"/>
  <c r="K100" i="8"/>
  <c r="L100" i="8"/>
  <c r="K92" i="8"/>
  <c r="J92" i="8"/>
  <c r="G92" i="8"/>
  <c r="F92" i="8"/>
  <c r="E92" i="8"/>
  <c r="D92" i="8"/>
  <c r="C92" i="8"/>
  <c r="I57" i="8"/>
  <c r="K57" i="8"/>
  <c r="L57" i="8"/>
  <c r="I58" i="8"/>
  <c r="J58" i="8"/>
  <c r="K58" i="8"/>
  <c r="L58" i="8"/>
  <c r="M58" i="8"/>
  <c r="I59" i="8"/>
  <c r="J59" i="8"/>
  <c r="K59" i="8"/>
  <c r="L59" i="8"/>
  <c r="M59" i="8"/>
  <c r="I60" i="8"/>
  <c r="J60" i="8"/>
  <c r="K60" i="8"/>
  <c r="L60" i="8"/>
  <c r="M60" i="8"/>
  <c r="I61" i="8"/>
  <c r="J61" i="8"/>
  <c r="M61" i="8"/>
  <c r="I62" i="8"/>
  <c r="J62" i="8"/>
  <c r="K62" i="8"/>
  <c r="L62" i="8"/>
  <c r="I64" i="8"/>
  <c r="J64" i="8"/>
  <c r="K64" i="8"/>
  <c r="L64" i="8"/>
  <c r="M56" i="8"/>
  <c r="L56" i="8"/>
  <c r="K56" i="8"/>
  <c r="J56" i="8"/>
  <c r="C57" i="8"/>
  <c r="D57" i="8"/>
  <c r="E57" i="8"/>
  <c r="F57" i="8"/>
  <c r="G57" i="8"/>
  <c r="C58" i="8"/>
  <c r="D58" i="8"/>
  <c r="E58" i="8"/>
  <c r="F58" i="8"/>
  <c r="G58" i="8"/>
  <c r="C59" i="8"/>
  <c r="D59" i="8"/>
  <c r="E59" i="8"/>
  <c r="F59" i="8"/>
  <c r="G59" i="8"/>
  <c r="C60" i="8"/>
  <c r="D60" i="8"/>
  <c r="E60" i="8"/>
  <c r="F60" i="8"/>
  <c r="C61" i="8"/>
  <c r="D61" i="8"/>
  <c r="F61" i="8"/>
  <c r="G61" i="8"/>
  <c r="C62" i="8"/>
  <c r="D62" i="8"/>
  <c r="E62" i="8"/>
  <c r="F62" i="8"/>
  <c r="C64" i="8"/>
  <c r="D64" i="8"/>
  <c r="E64" i="8"/>
  <c r="F64" i="8"/>
  <c r="G64" i="8"/>
  <c r="G56" i="8"/>
  <c r="F56" i="8"/>
  <c r="E56" i="8"/>
  <c r="D56" i="8"/>
  <c r="G24" i="8"/>
  <c r="P121" i="29" l="1"/>
  <c r="Q121" i="29"/>
  <c r="R121" i="29"/>
  <c r="S121" i="29"/>
  <c r="T121" i="29"/>
  <c r="P122" i="29"/>
  <c r="Q122" i="29"/>
  <c r="R122" i="29"/>
  <c r="S122" i="29"/>
  <c r="T122" i="29"/>
  <c r="P123" i="29"/>
  <c r="Q123" i="29"/>
  <c r="R123" i="29"/>
  <c r="S123" i="29"/>
  <c r="T123" i="29"/>
  <c r="T120" i="29"/>
  <c r="S120" i="29"/>
  <c r="R120" i="29"/>
  <c r="Q120" i="29"/>
  <c r="P120" i="29"/>
  <c r="P106" i="29"/>
  <c r="Q106" i="29"/>
  <c r="R106" i="29"/>
  <c r="S106" i="29"/>
  <c r="P107" i="29"/>
  <c r="Q107" i="29"/>
  <c r="R107" i="29"/>
  <c r="S107" i="29"/>
  <c r="T107" i="29"/>
  <c r="P108" i="29"/>
  <c r="Q108" i="29"/>
  <c r="R108" i="29"/>
  <c r="S108" i="29"/>
  <c r="T108" i="29"/>
  <c r="T105" i="29"/>
  <c r="S105" i="29"/>
  <c r="R105" i="29"/>
  <c r="Q105" i="29"/>
  <c r="P105" i="29"/>
  <c r="S79" i="29"/>
  <c r="T79" i="29"/>
  <c r="T66" i="29"/>
  <c r="S80" i="29"/>
  <c r="P78" i="29"/>
  <c r="Q78" i="29"/>
  <c r="R78" i="29"/>
  <c r="S78" i="29"/>
  <c r="T78" i="29"/>
  <c r="P79" i="29"/>
  <c r="Q79" i="29"/>
  <c r="R79" i="29"/>
  <c r="P80" i="29"/>
  <c r="Q80" i="29"/>
  <c r="R80" i="29"/>
  <c r="T80" i="29"/>
  <c r="T77" i="29"/>
  <c r="S77" i="29"/>
  <c r="R77" i="29"/>
  <c r="Q77" i="29"/>
  <c r="P77" i="29"/>
  <c r="T67" i="29"/>
  <c r="P65" i="29"/>
  <c r="Q65" i="29"/>
  <c r="R65" i="29"/>
  <c r="S65" i="29"/>
  <c r="T65" i="29"/>
  <c r="P66" i="29"/>
  <c r="Q66" i="29"/>
  <c r="R66" i="29"/>
  <c r="S66" i="29"/>
  <c r="P67" i="29"/>
  <c r="Q67" i="29"/>
  <c r="R67" i="29"/>
  <c r="S67" i="29"/>
  <c r="T64" i="29"/>
  <c r="S64" i="29"/>
  <c r="R64" i="29"/>
  <c r="Q64" i="29"/>
  <c r="P64" i="29"/>
  <c r="T29" i="29"/>
  <c r="S29" i="29"/>
  <c r="R29" i="29"/>
  <c r="Q29" i="29"/>
  <c r="P29" i="29"/>
  <c r="S22" i="29"/>
  <c r="R22" i="29"/>
  <c r="Q22" i="29"/>
  <c r="P22" i="29"/>
  <c r="C125" i="29"/>
  <c r="D125" i="29"/>
  <c r="E125" i="29"/>
  <c r="F125" i="29"/>
  <c r="G125" i="29"/>
  <c r="C126" i="29"/>
  <c r="D126" i="29"/>
  <c r="E126" i="29"/>
  <c r="F126" i="29"/>
  <c r="G126" i="29"/>
  <c r="C127" i="29"/>
  <c r="D127" i="29"/>
  <c r="E127" i="29"/>
  <c r="F127" i="29"/>
  <c r="G127" i="29"/>
  <c r="F124" i="29"/>
  <c r="E124" i="29"/>
  <c r="D124" i="29"/>
  <c r="C124" i="29"/>
  <c r="C105" i="29"/>
  <c r="D105" i="29"/>
  <c r="E105" i="29"/>
  <c r="F105" i="29"/>
  <c r="C106" i="29"/>
  <c r="D106" i="29"/>
  <c r="E106" i="29"/>
  <c r="F106" i="29"/>
  <c r="G106" i="29"/>
  <c r="D107" i="29"/>
  <c r="E107" i="29"/>
  <c r="F107" i="29"/>
  <c r="G107" i="29"/>
  <c r="G104" i="29"/>
  <c r="F104" i="29"/>
  <c r="E104" i="29"/>
  <c r="D104" i="29"/>
  <c r="C104" i="29"/>
  <c r="C72" i="29"/>
  <c r="D72" i="29"/>
  <c r="E72" i="29"/>
  <c r="F72" i="29"/>
  <c r="G72" i="29"/>
  <c r="C73" i="29"/>
  <c r="D73" i="29"/>
  <c r="E73" i="29"/>
  <c r="F73" i="29"/>
  <c r="C74" i="29"/>
  <c r="D74" i="29"/>
  <c r="E74" i="29"/>
  <c r="F74" i="29"/>
  <c r="G74" i="29"/>
  <c r="G71" i="29"/>
  <c r="F71" i="29"/>
  <c r="E71" i="29"/>
  <c r="D71" i="29"/>
  <c r="C71" i="29"/>
  <c r="C64" i="29"/>
  <c r="D64" i="29"/>
  <c r="E64" i="29"/>
  <c r="F64" i="29"/>
  <c r="G64" i="29"/>
  <c r="C65" i="29"/>
  <c r="D65" i="29"/>
  <c r="E65" i="29"/>
  <c r="F65" i="29"/>
  <c r="G65" i="29"/>
  <c r="C66" i="29"/>
  <c r="D66" i="29"/>
  <c r="E66" i="29"/>
  <c r="F66" i="29"/>
  <c r="G66" i="29"/>
  <c r="G63" i="29"/>
  <c r="F63" i="29"/>
  <c r="E63" i="29"/>
  <c r="D63" i="29"/>
  <c r="C63" i="29"/>
  <c r="D22" i="29"/>
  <c r="E22" i="29"/>
  <c r="F22" i="29"/>
  <c r="G22" i="29"/>
  <c r="E23" i="29"/>
  <c r="D27" i="29"/>
  <c r="E27" i="29"/>
  <c r="F27" i="29"/>
  <c r="G27" i="29"/>
  <c r="D28" i="29"/>
  <c r="E28" i="29"/>
  <c r="F28" i="29"/>
  <c r="G28" i="29"/>
  <c r="H26" i="29"/>
  <c r="G26" i="29"/>
  <c r="F26" i="29"/>
  <c r="E26" i="29"/>
  <c r="D26" i="29"/>
  <c r="G21" i="29"/>
  <c r="F21" i="29"/>
  <c r="E21" i="29"/>
  <c r="D21" i="29"/>
  <c r="U129" i="24"/>
  <c r="U127" i="24"/>
  <c r="S126" i="24"/>
  <c r="Q126" i="24"/>
  <c r="R126" i="24"/>
  <c r="T126" i="24"/>
  <c r="U126" i="24"/>
  <c r="Q127" i="24"/>
  <c r="R127" i="24"/>
  <c r="S127" i="24"/>
  <c r="T127" i="24"/>
  <c r="Q128" i="24"/>
  <c r="R128" i="24"/>
  <c r="S128" i="24"/>
  <c r="T128" i="24"/>
  <c r="U128" i="24"/>
  <c r="Q129" i="24"/>
  <c r="R129" i="24"/>
  <c r="S129" i="24"/>
  <c r="T129" i="24"/>
  <c r="Q108" i="24"/>
  <c r="R108" i="24"/>
  <c r="S108" i="24"/>
  <c r="T108" i="24"/>
  <c r="U108" i="24"/>
  <c r="Q109" i="24"/>
  <c r="R109" i="24"/>
  <c r="S109" i="24"/>
  <c r="T109" i="24"/>
  <c r="U109" i="24"/>
  <c r="Q110" i="24"/>
  <c r="R110" i="24"/>
  <c r="S110" i="24"/>
  <c r="T110" i="24"/>
  <c r="U110" i="24"/>
  <c r="Q111" i="24"/>
  <c r="R111" i="24"/>
  <c r="S111" i="24"/>
  <c r="T111" i="24"/>
  <c r="U111" i="24"/>
  <c r="U125" i="24"/>
  <c r="T125" i="24"/>
  <c r="S125" i="24"/>
  <c r="R125" i="24"/>
  <c r="Q125" i="24"/>
  <c r="U107" i="24"/>
  <c r="T107" i="24"/>
  <c r="S107" i="24"/>
  <c r="R107" i="24"/>
  <c r="Q107" i="24"/>
  <c r="W59" i="24"/>
  <c r="X59" i="24"/>
  <c r="Y59" i="24"/>
  <c r="Z59" i="24"/>
  <c r="AA59" i="24"/>
  <c r="W60" i="24"/>
  <c r="X60" i="24"/>
  <c r="Y60" i="24"/>
  <c r="Z60" i="24"/>
  <c r="AA60" i="24"/>
  <c r="W61" i="24"/>
  <c r="X61" i="24"/>
  <c r="Y61" i="24"/>
  <c r="Z61" i="24"/>
  <c r="AA58" i="24"/>
  <c r="Z58" i="24"/>
  <c r="Y58" i="24"/>
  <c r="X58" i="24"/>
  <c r="W58" i="24"/>
  <c r="S61" i="24"/>
  <c r="Q59" i="24"/>
  <c r="R59" i="24"/>
  <c r="S59" i="24"/>
  <c r="T59" i="24"/>
  <c r="U59" i="24"/>
  <c r="Q60" i="24"/>
  <c r="R60" i="24"/>
  <c r="S60" i="24"/>
  <c r="T60" i="24"/>
  <c r="Q61" i="24"/>
  <c r="R61" i="24"/>
  <c r="T61" i="24"/>
  <c r="U61" i="24"/>
  <c r="U58" i="24"/>
  <c r="T58" i="24"/>
  <c r="S58" i="24"/>
  <c r="R58" i="24"/>
  <c r="Q58" i="24"/>
  <c r="Y22" i="24"/>
  <c r="AA22" i="24"/>
  <c r="Z22" i="24"/>
  <c r="X22" i="24"/>
  <c r="W22" i="24"/>
  <c r="U22" i="24"/>
  <c r="T22" i="24"/>
  <c r="S22" i="24"/>
  <c r="R22" i="24"/>
  <c r="Q22" i="24"/>
  <c r="C135" i="24"/>
  <c r="D135" i="24"/>
  <c r="E135" i="24"/>
  <c r="F135" i="24"/>
  <c r="G135" i="24"/>
  <c r="C136" i="24"/>
  <c r="D136" i="24"/>
  <c r="E136" i="24"/>
  <c r="F136" i="24"/>
  <c r="G136" i="24"/>
  <c r="C137" i="24"/>
  <c r="D137" i="24"/>
  <c r="E137" i="24"/>
  <c r="F137" i="24"/>
  <c r="G137" i="24"/>
  <c r="C138" i="24"/>
  <c r="D138" i="24"/>
  <c r="E138" i="24"/>
  <c r="F138" i="24"/>
  <c r="G138" i="24"/>
  <c r="C139" i="24"/>
  <c r="D139" i="24"/>
  <c r="E139" i="24"/>
  <c r="F139" i="24"/>
  <c r="G134" i="24"/>
  <c r="F134" i="24"/>
  <c r="E134" i="24"/>
  <c r="D134" i="24"/>
  <c r="C134" i="24"/>
  <c r="E111" i="24"/>
  <c r="C108" i="24"/>
  <c r="D108" i="24"/>
  <c r="E108" i="24"/>
  <c r="F108" i="24"/>
  <c r="G108" i="24"/>
  <c r="C109" i="24"/>
  <c r="D109" i="24"/>
  <c r="E109" i="24"/>
  <c r="F109" i="24"/>
  <c r="G109" i="24"/>
  <c r="C110" i="24"/>
  <c r="D110" i="24"/>
  <c r="E110" i="24"/>
  <c r="F110" i="24"/>
  <c r="G110" i="24"/>
  <c r="C111" i="24"/>
  <c r="D111" i="24"/>
  <c r="F111" i="24"/>
  <c r="G111" i="24"/>
  <c r="C112" i="24"/>
  <c r="D112" i="24"/>
  <c r="E112" i="24"/>
  <c r="F112" i="24"/>
  <c r="G107" i="24"/>
  <c r="F107" i="24"/>
  <c r="E107" i="24"/>
  <c r="D107" i="24"/>
  <c r="C107" i="24"/>
  <c r="I56" i="24"/>
  <c r="J56" i="24"/>
  <c r="K56" i="24"/>
  <c r="L56" i="24"/>
  <c r="M56" i="24"/>
  <c r="I57" i="24"/>
  <c r="J57" i="24"/>
  <c r="K57" i="24"/>
  <c r="L57" i="24"/>
  <c r="M57" i="24"/>
  <c r="I58" i="24"/>
  <c r="J58" i="24"/>
  <c r="K58" i="24"/>
  <c r="L58" i="24"/>
  <c r="M58" i="24"/>
  <c r="I59" i="24"/>
  <c r="J59" i="24"/>
  <c r="K59" i="24"/>
  <c r="L59" i="24"/>
  <c r="M59" i="24"/>
  <c r="I60" i="24"/>
  <c r="J60" i="24"/>
  <c r="K60" i="24"/>
  <c r="L60" i="24"/>
  <c r="M60" i="24"/>
  <c r="I61" i="24"/>
  <c r="J61" i="24"/>
  <c r="K61" i="24"/>
  <c r="L61" i="24"/>
  <c r="M61" i="24"/>
  <c r="I62" i="24"/>
  <c r="J62" i="24"/>
  <c r="K62" i="24"/>
  <c r="L62" i="24"/>
  <c r="M62" i="24"/>
  <c r="I63" i="24"/>
  <c r="J63" i="24"/>
  <c r="K63" i="24"/>
  <c r="L63" i="24"/>
  <c r="M63" i="24"/>
  <c r="I64" i="24"/>
  <c r="J64" i="24"/>
  <c r="K64" i="24"/>
  <c r="L64" i="24"/>
  <c r="M64" i="24"/>
  <c r="I65" i="24"/>
  <c r="J65" i="24"/>
  <c r="K65" i="24"/>
  <c r="L65" i="24"/>
  <c r="M65" i="24"/>
  <c r="I66" i="24"/>
  <c r="J66" i="24"/>
  <c r="K66" i="24"/>
  <c r="L66" i="24"/>
  <c r="M66" i="24"/>
  <c r="C56" i="24"/>
  <c r="D56" i="24"/>
  <c r="E56" i="24"/>
  <c r="F56" i="24"/>
  <c r="G56" i="24"/>
  <c r="C57" i="24"/>
  <c r="D57" i="24"/>
  <c r="E57" i="24"/>
  <c r="F57" i="24"/>
  <c r="G57" i="24"/>
  <c r="C58" i="24"/>
  <c r="D58" i="24"/>
  <c r="E58" i="24"/>
  <c r="F58" i="24"/>
  <c r="G58" i="24"/>
  <c r="C59" i="24"/>
  <c r="D59" i="24"/>
  <c r="E59" i="24"/>
  <c r="F59" i="24"/>
  <c r="G59" i="24"/>
  <c r="C60" i="24"/>
  <c r="D60" i="24"/>
  <c r="E60" i="24"/>
  <c r="F60" i="24"/>
  <c r="G60" i="24"/>
  <c r="C61" i="24"/>
  <c r="D61" i="24"/>
  <c r="E61" i="24"/>
  <c r="F61" i="24"/>
  <c r="G61" i="24"/>
  <c r="C62" i="24"/>
  <c r="D62" i="24"/>
  <c r="E62" i="24"/>
  <c r="F62" i="24"/>
  <c r="G62" i="24"/>
  <c r="C63" i="24"/>
  <c r="D63" i="24"/>
  <c r="E63" i="24"/>
  <c r="F63" i="24"/>
  <c r="G63" i="24"/>
  <c r="C64" i="24"/>
  <c r="D64" i="24"/>
  <c r="E64" i="24"/>
  <c r="F64" i="24"/>
  <c r="G64" i="24"/>
  <c r="C65" i="24"/>
  <c r="D65" i="24"/>
  <c r="E65" i="24"/>
  <c r="F65" i="24"/>
  <c r="G65" i="24"/>
  <c r="C66" i="24"/>
  <c r="D66" i="24"/>
  <c r="E66" i="24"/>
  <c r="F66" i="24"/>
  <c r="G66" i="24"/>
  <c r="L55" i="24"/>
  <c r="K55" i="24"/>
  <c r="J55" i="24"/>
  <c r="I55" i="24"/>
  <c r="G55" i="24"/>
  <c r="F55" i="24"/>
  <c r="E55" i="24"/>
  <c r="D55" i="24"/>
  <c r="C55" i="24"/>
  <c r="F24" i="24"/>
  <c r="H23" i="24"/>
  <c r="I23" i="24"/>
  <c r="J23" i="24"/>
  <c r="K23" i="24"/>
  <c r="L23" i="24"/>
  <c r="H24" i="24"/>
  <c r="I24" i="24"/>
  <c r="J24" i="24"/>
  <c r="K24" i="24"/>
  <c r="L24" i="24"/>
  <c r="L22" i="24"/>
  <c r="K22" i="24"/>
  <c r="J22" i="24"/>
  <c r="I22" i="24"/>
  <c r="H22" i="24"/>
  <c r="B23" i="24"/>
  <c r="C23" i="24"/>
  <c r="D23" i="24"/>
  <c r="E23" i="24"/>
  <c r="F23" i="24"/>
  <c r="B24" i="24"/>
  <c r="C24" i="24"/>
  <c r="D24" i="24"/>
  <c r="E24" i="24"/>
  <c r="F22" i="24"/>
  <c r="E22" i="24"/>
  <c r="D22" i="24"/>
  <c r="C22" i="24"/>
  <c r="B22" i="24"/>
  <c r="I110" i="23"/>
  <c r="J110" i="23"/>
  <c r="K110" i="23"/>
  <c r="M110" i="23"/>
  <c r="I111" i="23"/>
  <c r="J111" i="23"/>
  <c r="K111" i="23"/>
  <c r="L111" i="23"/>
  <c r="I112" i="23"/>
  <c r="J112" i="23"/>
  <c r="K112" i="23"/>
  <c r="L112" i="23"/>
  <c r="M112" i="23"/>
  <c r="L109" i="23"/>
  <c r="K109" i="23"/>
  <c r="J109" i="23"/>
  <c r="I109" i="23"/>
  <c r="E112" i="23"/>
  <c r="C110" i="23"/>
  <c r="D110" i="23"/>
  <c r="E110" i="23"/>
  <c r="F110" i="23"/>
  <c r="G110" i="23"/>
  <c r="C111" i="23"/>
  <c r="D111" i="23"/>
  <c r="E111" i="23"/>
  <c r="F111" i="23"/>
  <c r="G111" i="23"/>
  <c r="C112" i="23"/>
  <c r="D112" i="23"/>
  <c r="F112" i="23"/>
  <c r="G112" i="23"/>
  <c r="G109" i="23"/>
  <c r="F109" i="23"/>
  <c r="E109" i="23"/>
  <c r="D109" i="23"/>
  <c r="C109" i="23"/>
  <c r="I61" i="23"/>
  <c r="J61" i="23"/>
  <c r="K61" i="23"/>
  <c r="L61" i="23"/>
  <c r="M61" i="23"/>
  <c r="I62" i="23"/>
  <c r="J62" i="23"/>
  <c r="K62" i="23"/>
  <c r="L62" i="23"/>
  <c r="I63" i="23"/>
  <c r="J63" i="23"/>
  <c r="K63" i="23"/>
  <c r="L63" i="23"/>
  <c r="M63" i="23"/>
  <c r="I64" i="23"/>
  <c r="J64" i="23"/>
  <c r="K64" i="23"/>
  <c r="L64" i="23"/>
  <c r="M64" i="23"/>
  <c r="I65" i="23"/>
  <c r="J65" i="23"/>
  <c r="K65" i="23"/>
  <c r="L65" i="23"/>
  <c r="M65" i="23"/>
  <c r="I66" i="23"/>
  <c r="J66" i="23"/>
  <c r="K66" i="23"/>
  <c r="L66" i="23"/>
  <c r="M66" i="23"/>
  <c r="I67" i="23"/>
  <c r="J67" i="23"/>
  <c r="K67" i="23"/>
  <c r="L67" i="23"/>
  <c r="M67" i="23"/>
  <c r="I68" i="23"/>
  <c r="J68" i="23"/>
  <c r="K68" i="23"/>
  <c r="L68" i="23"/>
  <c r="M68" i="23"/>
  <c r="I69" i="23"/>
  <c r="J69" i="23"/>
  <c r="K69" i="23"/>
  <c r="L69" i="23"/>
  <c r="M69" i="23"/>
  <c r="I70" i="23"/>
  <c r="J70" i="23"/>
  <c r="K70" i="23"/>
  <c r="L70" i="23"/>
  <c r="M70" i="23"/>
  <c r="I71" i="23"/>
  <c r="J71" i="23"/>
  <c r="K71" i="23"/>
  <c r="L71" i="23"/>
  <c r="M71" i="23"/>
  <c r="I72" i="23"/>
  <c r="J72" i="23"/>
  <c r="K72" i="23"/>
  <c r="L72" i="23"/>
  <c r="M72" i="23"/>
  <c r="C61" i="23"/>
  <c r="D61" i="23"/>
  <c r="E61" i="23"/>
  <c r="F61" i="23"/>
  <c r="G61" i="23"/>
  <c r="C62" i="23"/>
  <c r="D62" i="23"/>
  <c r="E62" i="23"/>
  <c r="F62" i="23"/>
  <c r="G62" i="23"/>
  <c r="C63" i="23"/>
  <c r="D63" i="23"/>
  <c r="E63" i="23"/>
  <c r="G63" i="23"/>
  <c r="C64" i="23"/>
  <c r="D64" i="23"/>
  <c r="E64" i="23"/>
  <c r="F64" i="23"/>
  <c r="G64" i="23"/>
  <c r="C65" i="23"/>
  <c r="D65" i="23"/>
  <c r="E65" i="23"/>
  <c r="F65" i="23"/>
  <c r="G65" i="23"/>
  <c r="C66" i="23"/>
  <c r="D66" i="23"/>
  <c r="E66" i="23"/>
  <c r="F66" i="23"/>
  <c r="G66" i="23"/>
  <c r="C67" i="23"/>
  <c r="D67" i="23"/>
  <c r="E67" i="23"/>
  <c r="F67" i="23"/>
  <c r="G67" i="23"/>
  <c r="C68" i="23"/>
  <c r="D68" i="23"/>
  <c r="E68" i="23"/>
  <c r="F68" i="23"/>
  <c r="G68" i="23"/>
  <c r="C69" i="23"/>
  <c r="D69" i="23"/>
  <c r="E69" i="23"/>
  <c r="F69" i="23"/>
  <c r="G69" i="23"/>
  <c r="C70" i="23"/>
  <c r="D70" i="23"/>
  <c r="E70" i="23"/>
  <c r="F70" i="23"/>
  <c r="G70" i="23"/>
  <c r="C71" i="23"/>
  <c r="D71" i="23"/>
  <c r="E71" i="23"/>
  <c r="F71" i="23"/>
  <c r="G71" i="23"/>
  <c r="C72" i="23"/>
  <c r="D72" i="23"/>
  <c r="E72" i="23"/>
  <c r="F72" i="23"/>
  <c r="G72" i="23"/>
  <c r="M60" i="23"/>
  <c r="L60" i="23"/>
  <c r="K60" i="23"/>
  <c r="J60" i="23"/>
  <c r="I60" i="23"/>
  <c r="G60" i="23"/>
  <c r="F60" i="23"/>
  <c r="E60" i="23"/>
  <c r="D60" i="23"/>
  <c r="C60" i="23"/>
  <c r="L22" i="23"/>
  <c r="M22" i="23"/>
  <c r="N22" i="23"/>
  <c r="O22" i="23"/>
  <c r="P22" i="23"/>
  <c r="Q22" i="23"/>
  <c r="L23" i="23"/>
  <c r="M23" i="23"/>
  <c r="N23" i="23"/>
  <c r="O23" i="23"/>
  <c r="P23" i="23"/>
  <c r="Q23" i="23"/>
  <c r="L24" i="23"/>
  <c r="M24" i="23"/>
  <c r="N24" i="23"/>
  <c r="O24" i="23"/>
  <c r="P24" i="23"/>
  <c r="P21" i="23"/>
  <c r="O21" i="23"/>
  <c r="N21" i="23"/>
  <c r="M21" i="23"/>
  <c r="L21" i="23"/>
  <c r="D22" i="23"/>
  <c r="E22" i="23"/>
  <c r="F22" i="23"/>
  <c r="G22" i="23"/>
  <c r="H22" i="23"/>
  <c r="I22" i="23"/>
  <c r="D23" i="23"/>
  <c r="E23" i="23"/>
  <c r="F23" i="23"/>
  <c r="G23" i="23"/>
  <c r="H23" i="23"/>
  <c r="I23" i="23"/>
  <c r="D24" i="23"/>
  <c r="E24" i="23"/>
  <c r="F24" i="23"/>
  <c r="G24" i="23"/>
  <c r="I24" i="23"/>
  <c r="I21" i="23"/>
  <c r="H21" i="23"/>
  <c r="G21" i="23"/>
  <c r="F21" i="23"/>
  <c r="E21" i="23"/>
  <c r="D21" i="23"/>
  <c r="F111" i="22"/>
  <c r="E111" i="22"/>
  <c r="D111" i="22"/>
  <c r="C111" i="22"/>
  <c r="G110" i="22"/>
  <c r="F110" i="22"/>
  <c r="E110" i="22"/>
  <c r="D110" i="22"/>
  <c r="C110" i="22"/>
  <c r="G109" i="22"/>
  <c r="F109" i="22"/>
  <c r="E109" i="22"/>
  <c r="D109" i="22"/>
  <c r="C109" i="22"/>
  <c r="G108" i="22"/>
  <c r="F108" i="22"/>
  <c r="E108" i="22"/>
  <c r="D108" i="22"/>
  <c r="C108" i="22"/>
  <c r="F103" i="22"/>
  <c r="E103" i="22"/>
  <c r="D103" i="22"/>
  <c r="C103" i="22"/>
  <c r="G102" i="22"/>
  <c r="F102" i="22"/>
  <c r="E102" i="22"/>
  <c r="D102" i="22"/>
  <c r="C102" i="22"/>
  <c r="G101" i="22"/>
  <c r="F101" i="22"/>
  <c r="E101" i="22"/>
  <c r="D101" i="22"/>
  <c r="C101" i="22"/>
  <c r="G100" i="22"/>
  <c r="F100" i="22"/>
  <c r="E100" i="22"/>
  <c r="D100" i="22"/>
  <c r="C100" i="22"/>
  <c r="I53" i="22"/>
  <c r="J53" i="22"/>
  <c r="K53" i="22"/>
  <c r="L53" i="22"/>
  <c r="M53" i="22"/>
  <c r="I54" i="22"/>
  <c r="J54" i="22"/>
  <c r="K54" i="22"/>
  <c r="L54" i="22"/>
  <c r="M54" i="22"/>
  <c r="I55" i="22"/>
  <c r="J55" i="22"/>
  <c r="K55" i="22"/>
  <c r="L55" i="22"/>
  <c r="M55" i="22"/>
  <c r="I56" i="22"/>
  <c r="J56" i="22"/>
  <c r="K56" i="22"/>
  <c r="L56" i="22"/>
  <c r="M56" i="22"/>
  <c r="I57" i="22"/>
  <c r="J57" i="22"/>
  <c r="K57" i="22"/>
  <c r="L57" i="22"/>
  <c r="M57" i="22"/>
  <c r="I58" i="22"/>
  <c r="J58" i="22"/>
  <c r="K58" i="22"/>
  <c r="L58" i="22"/>
  <c r="M58" i="22"/>
  <c r="I59" i="22"/>
  <c r="J59" i="22"/>
  <c r="K59" i="22"/>
  <c r="L59" i="22"/>
  <c r="M59" i="22"/>
  <c r="I60" i="22"/>
  <c r="J60" i="22"/>
  <c r="K60" i="22"/>
  <c r="L60" i="22"/>
  <c r="M60" i="22"/>
  <c r="I61" i="22"/>
  <c r="J61" i="22"/>
  <c r="K61" i="22"/>
  <c r="L61" i="22"/>
  <c r="M61" i="22"/>
  <c r="I62" i="22"/>
  <c r="J62" i="22"/>
  <c r="K62" i="22"/>
  <c r="L62" i="22"/>
  <c r="M62" i="22"/>
  <c r="I63" i="22"/>
  <c r="J63" i="22"/>
  <c r="K63" i="22"/>
  <c r="L63" i="22"/>
  <c r="M63" i="22"/>
  <c r="J64" i="22"/>
  <c r="L64" i="22"/>
  <c r="M52" i="22"/>
  <c r="L52" i="22"/>
  <c r="K52" i="22"/>
  <c r="J52" i="22"/>
  <c r="I52" i="22"/>
  <c r="D62" i="22"/>
  <c r="C53" i="22"/>
  <c r="D53" i="22"/>
  <c r="E53" i="22"/>
  <c r="F53" i="22"/>
  <c r="G53" i="22"/>
  <c r="C54" i="22"/>
  <c r="D54" i="22"/>
  <c r="F54" i="22"/>
  <c r="G54" i="22"/>
  <c r="C55" i="22"/>
  <c r="D55" i="22"/>
  <c r="E55" i="22"/>
  <c r="F55" i="22"/>
  <c r="G55" i="22"/>
  <c r="C56" i="22"/>
  <c r="D56" i="22"/>
  <c r="E56" i="22"/>
  <c r="F56" i="22"/>
  <c r="G56" i="22"/>
  <c r="C57" i="22"/>
  <c r="D57" i="22"/>
  <c r="E57" i="22"/>
  <c r="F57" i="22"/>
  <c r="G57" i="22"/>
  <c r="C58" i="22"/>
  <c r="D58" i="22"/>
  <c r="E58" i="22"/>
  <c r="F58" i="22"/>
  <c r="G58" i="22"/>
  <c r="C59" i="22"/>
  <c r="D59" i="22"/>
  <c r="E59" i="22"/>
  <c r="F59" i="22"/>
  <c r="G59" i="22"/>
  <c r="C60" i="22"/>
  <c r="D60" i="22"/>
  <c r="G60" i="22"/>
  <c r="C61" i="22"/>
  <c r="D61" i="22"/>
  <c r="E61" i="22"/>
  <c r="F61" i="22"/>
  <c r="G61" i="22"/>
  <c r="C62" i="22"/>
  <c r="E62" i="22"/>
  <c r="F62" i="22"/>
  <c r="G62" i="22"/>
  <c r="C63" i="22"/>
  <c r="D63" i="22"/>
  <c r="E63" i="22"/>
  <c r="F63" i="22"/>
  <c r="G63" i="22"/>
  <c r="D64" i="22"/>
  <c r="E64" i="22"/>
  <c r="F64" i="22"/>
  <c r="G64" i="22"/>
  <c r="G52" i="22"/>
  <c r="F52" i="22"/>
  <c r="E52" i="22"/>
  <c r="D52" i="22"/>
  <c r="C52" i="22"/>
  <c r="J20" i="22"/>
  <c r="K20" i="22"/>
  <c r="L20" i="22"/>
  <c r="M20" i="22"/>
  <c r="N20" i="22"/>
  <c r="O20" i="22"/>
  <c r="N19" i="22"/>
  <c r="M19" i="22"/>
  <c r="L19" i="22"/>
  <c r="K19" i="22"/>
  <c r="J19" i="22"/>
  <c r="G20" i="22"/>
  <c r="C20" i="22"/>
  <c r="D20" i="22"/>
  <c r="E20" i="22"/>
  <c r="F20" i="22"/>
  <c r="H20" i="22"/>
  <c r="G19" i="22"/>
  <c r="F19" i="22"/>
  <c r="E19" i="22"/>
  <c r="D19" i="22"/>
  <c r="C19" i="22"/>
  <c r="C213" i="12" l="1"/>
  <c r="D213" i="12"/>
  <c r="E213" i="12"/>
  <c r="F213" i="12"/>
  <c r="G213" i="12"/>
  <c r="C214" i="12"/>
  <c r="D214" i="12"/>
  <c r="E214" i="12"/>
  <c r="F214" i="12"/>
  <c r="G214" i="12"/>
  <c r="C215" i="12"/>
  <c r="D215" i="12"/>
  <c r="E215" i="12"/>
  <c r="F215" i="12"/>
  <c r="G215" i="12"/>
  <c r="C216" i="12"/>
  <c r="D216" i="12"/>
  <c r="E216" i="12"/>
  <c r="F216" i="12"/>
  <c r="G216" i="12"/>
  <c r="C217" i="12"/>
  <c r="D217" i="12"/>
  <c r="E217" i="12"/>
  <c r="F217" i="12"/>
  <c r="G217" i="12"/>
  <c r="C218" i="12"/>
  <c r="D218" i="12"/>
  <c r="E218" i="12"/>
  <c r="F218" i="12"/>
  <c r="G218" i="12"/>
  <c r="D219" i="12"/>
  <c r="E212" i="12"/>
  <c r="D212" i="12"/>
  <c r="C212" i="12"/>
  <c r="C197" i="12"/>
  <c r="D197" i="12"/>
  <c r="E197" i="12"/>
  <c r="F197" i="12"/>
  <c r="G197" i="12"/>
  <c r="C198" i="12"/>
  <c r="D198" i="12"/>
  <c r="E198" i="12"/>
  <c r="F198" i="12"/>
  <c r="G198" i="12"/>
  <c r="C199" i="12"/>
  <c r="D199" i="12"/>
  <c r="E199" i="12"/>
  <c r="F199" i="12"/>
  <c r="G199" i="12"/>
  <c r="C200" i="12"/>
  <c r="D200" i="12"/>
  <c r="E200" i="12"/>
  <c r="F200" i="12"/>
  <c r="G200" i="12"/>
  <c r="C201" i="12"/>
  <c r="D201" i="12"/>
  <c r="E201" i="12"/>
  <c r="F201" i="12"/>
  <c r="G201" i="12"/>
  <c r="C202" i="12"/>
  <c r="D202" i="12"/>
  <c r="E202" i="12"/>
  <c r="F202" i="12"/>
  <c r="G202" i="12"/>
  <c r="C203" i="12"/>
  <c r="D203" i="12"/>
  <c r="F203" i="12"/>
  <c r="G203" i="12"/>
  <c r="E196" i="12"/>
  <c r="D196" i="12"/>
  <c r="F146" i="12"/>
  <c r="D146" i="12"/>
  <c r="C23" i="12"/>
  <c r="D23" i="12"/>
  <c r="E23" i="12"/>
  <c r="F23" i="12"/>
  <c r="G23" i="12"/>
  <c r="H23" i="12"/>
  <c r="C24" i="12"/>
  <c r="D24" i="12"/>
  <c r="E24" i="12"/>
  <c r="G24" i="12"/>
  <c r="H24" i="12"/>
  <c r="H22" i="12"/>
  <c r="G22" i="12"/>
  <c r="F22" i="12"/>
  <c r="E22" i="12"/>
  <c r="D22" i="12"/>
  <c r="F128" i="11"/>
  <c r="F127" i="11"/>
  <c r="E127" i="11"/>
  <c r="D127" i="11"/>
  <c r="I102" i="11"/>
  <c r="J102" i="11"/>
  <c r="K102" i="11"/>
  <c r="L102" i="11"/>
  <c r="I103" i="11"/>
  <c r="J103" i="11"/>
  <c r="K103" i="11"/>
  <c r="L103" i="11"/>
  <c r="M103" i="11"/>
  <c r="I104" i="11"/>
  <c r="J104" i="11"/>
  <c r="K104" i="11"/>
  <c r="L104" i="11"/>
  <c r="M104" i="11"/>
  <c r="I105" i="11"/>
  <c r="J105" i="11"/>
  <c r="K105" i="11"/>
  <c r="L105" i="11"/>
  <c r="M105" i="11"/>
  <c r="I106" i="11"/>
  <c r="J106" i="11"/>
  <c r="K106" i="11"/>
  <c r="L106" i="11"/>
  <c r="M106" i="11"/>
  <c r="I107" i="11"/>
  <c r="J107" i="11"/>
  <c r="L107" i="11"/>
  <c r="L101" i="11"/>
  <c r="J101" i="11"/>
  <c r="I101" i="11"/>
  <c r="C102" i="11"/>
  <c r="D102" i="11"/>
  <c r="E102" i="11"/>
  <c r="F102" i="11"/>
  <c r="G102" i="11"/>
  <c r="C103" i="11"/>
  <c r="D103" i="11"/>
  <c r="E103" i="11"/>
  <c r="G103" i="11"/>
  <c r="C104" i="11"/>
  <c r="D104" i="11"/>
  <c r="E104" i="11"/>
  <c r="F104" i="11"/>
  <c r="G104" i="11"/>
  <c r="C105" i="11"/>
  <c r="D105" i="11"/>
  <c r="E105" i="11"/>
  <c r="F105" i="11"/>
  <c r="G105" i="11"/>
  <c r="C106" i="11"/>
  <c r="D106" i="11"/>
  <c r="E106" i="11"/>
  <c r="F106" i="11"/>
  <c r="G106" i="11"/>
  <c r="D107" i="11"/>
  <c r="E107" i="11"/>
  <c r="G107" i="11"/>
  <c r="G101" i="11"/>
  <c r="F101" i="11"/>
  <c r="E101" i="11"/>
  <c r="D101" i="11"/>
  <c r="C101" i="11"/>
  <c r="I74" i="11"/>
  <c r="J70" i="11"/>
  <c r="D74" i="11"/>
  <c r="F74" i="11"/>
  <c r="E70" i="11"/>
  <c r="C230" i="21" l="1"/>
  <c r="E230" i="21"/>
  <c r="E222" i="21"/>
  <c r="C206" i="21"/>
  <c r="D206" i="21"/>
  <c r="E206" i="21"/>
  <c r="F206" i="21"/>
  <c r="G206" i="21"/>
  <c r="C207" i="21"/>
  <c r="D207" i="21"/>
  <c r="E207" i="21"/>
  <c r="F207" i="21"/>
  <c r="G207" i="21"/>
  <c r="C208" i="21"/>
  <c r="D208" i="21"/>
  <c r="E208" i="21"/>
  <c r="F208" i="21"/>
  <c r="G208" i="21"/>
  <c r="C209" i="21"/>
  <c r="E209" i="21"/>
  <c r="F209" i="21"/>
  <c r="G209" i="21"/>
  <c r="C210" i="21"/>
  <c r="D210" i="21"/>
  <c r="E210" i="21"/>
  <c r="F210" i="21"/>
  <c r="G210" i="21"/>
  <c r="C211" i="21"/>
  <c r="D211" i="21"/>
  <c r="E211" i="21"/>
  <c r="F211" i="21"/>
  <c r="G211" i="21"/>
  <c r="C212" i="21"/>
  <c r="D212" i="21"/>
  <c r="E212" i="21"/>
  <c r="F212" i="21"/>
  <c r="G212" i="21"/>
  <c r="D213" i="21"/>
  <c r="F213" i="21"/>
  <c r="C205" i="21"/>
  <c r="C90" i="21"/>
  <c r="D90" i="21"/>
  <c r="E90" i="21"/>
  <c r="F90" i="21"/>
  <c r="G90" i="21"/>
  <c r="C91" i="21"/>
  <c r="D91" i="21"/>
  <c r="E91" i="21"/>
  <c r="F91" i="21"/>
  <c r="C92" i="21"/>
  <c r="D92" i="21"/>
  <c r="E92" i="21"/>
  <c r="F92" i="21"/>
  <c r="G92" i="21"/>
  <c r="C93" i="21"/>
  <c r="D93" i="21"/>
  <c r="E93" i="21"/>
  <c r="F93" i="21"/>
  <c r="G93" i="21"/>
  <c r="C94" i="21"/>
  <c r="D94" i="21"/>
  <c r="E94" i="21"/>
  <c r="F94" i="21"/>
  <c r="G94" i="21"/>
  <c r="C95" i="21"/>
  <c r="D95" i="21"/>
  <c r="E95" i="21"/>
  <c r="F95" i="21"/>
  <c r="G95" i="21"/>
  <c r="E89" i="21"/>
  <c r="C89" i="21"/>
  <c r="F42" i="21"/>
  <c r="D42" i="21"/>
  <c r="C24" i="21"/>
  <c r="D24" i="21"/>
  <c r="E24" i="21"/>
  <c r="F24" i="21"/>
  <c r="G24" i="21"/>
  <c r="H24" i="21"/>
  <c r="C25" i="21"/>
  <c r="E25" i="21"/>
  <c r="F25" i="21"/>
  <c r="G25" i="21"/>
  <c r="C26" i="21"/>
  <c r="D26" i="21"/>
  <c r="E26" i="21"/>
  <c r="D27" i="21"/>
  <c r="E27" i="21"/>
  <c r="G27" i="21"/>
  <c r="P194" i="33"/>
  <c r="Q194" i="33"/>
  <c r="R194" i="33"/>
  <c r="S194" i="33"/>
  <c r="P195" i="33"/>
  <c r="Q195" i="33"/>
  <c r="R195" i="33"/>
  <c r="S195" i="33"/>
  <c r="T195" i="33"/>
  <c r="P196" i="33"/>
  <c r="Q196" i="33"/>
  <c r="R196" i="33"/>
  <c r="S196" i="33"/>
  <c r="T196" i="33"/>
  <c r="P197" i="33"/>
  <c r="Q197" i="33"/>
  <c r="R197" i="33"/>
  <c r="S197" i="33"/>
  <c r="T197" i="33"/>
  <c r="P198" i="33"/>
  <c r="Q198" i="33"/>
  <c r="R198" i="33"/>
  <c r="S198" i="33"/>
  <c r="T198" i="33"/>
  <c r="P199" i="33"/>
  <c r="Q199" i="33"/>
  <c r="R199" i="33"/>
  <c r="S199" i="33"/>
  <c r="T199" i="33"/>
  <c r="P200" i="33"/>
  <c r="Q200" i="33"/>
  <c r="R200" i="33"/>
  <c r="S200" i="33"/>
  <c r="P201" i="33"/>
  <c r="Q201" i="33"/>
  <c r="R201" i="33"/>
  <c r="S201" i="33"/>
  <c r="T201" i="33"/>
  <c r="P202" i="33"/>
  <c r="Q202" i="33"/>
  <c r="R202" i="33"/>
  <c r="S202" i="33"/>
  <c r="T202" i="33"/>
  <c r="P203" i="33"/>
  <c r="Q203" i="33"/>
  <c r="R203" i="33"/>
  <c r="S203" i="33"/>
  <c r="T203" i="33"/>
  <c r="P204" i="33"/>
  <c r="Q204" i="33"/>
  <c r="R204" i="33"/>
  <c r="S204" i="33"/>
  <c r="T204" i="33"/>
  <c r="P205" i="33"/>
  <c r="Q205" i="33"/>
  <c r="R205" i="33"/>
  <c r="S205" i="33"/>
  <c r="T205" i="33"/>
  <c r="P206" i="33"/>
  <c r="Q206" i="33"/>
  <c r="R206" i="33"/>
  <c r="T193" i="33"/>
  <c r="Q193" i="33"/>
  <c r="P171" i="33"/>
  <c r="Q171" i="33"/>
  <c r="R171" i="33"/>
  <c r="S171" i="33"/>
  <c r="T171" i="33"/>
  <c r="P172" i="33"/>
  <c r="Q172" i="33"/>
  <c r="R172" i="33"/>
  <c r="S172" i="33"/>
  <c r="T172" i="33"/>
  <c r="P173" i="33"/>
  <c r="Q173" i="33"/>
  <c r="R173" i="33"/>
  <c r="S173" i="33"/>
  <c r="T173" i="33"/>
  <c r="P174" i="33"/>
  <c r="Q174" i="33"/>
  <c r="R174" i="33"/>
  <c r="S174" i="33"/>
  <c r="T174" i="33"/>
  <c r="Q175" i="33"/>
  <c r="R175" i="33"/>
  <c r="S175" i="33"/>
  <c r="T175" i="33"/>
  <c r="P176" i="33"/>
  <c r="Q176" i="33"/>
  <c r="R176" i="33"/>
  <c r="S176" i="33"/>
  <c r="T176" i="33"/>
  <c r="P177" i="33"/>
  <c r="Q177" i="33"/>
  <c r="R177" i="33"/>
  <c r="S177" i="33"/>
  <c r="T177" i="33"/>
  <c r="P178" i="33"/>
  <c r="Q178" i="33"/>
  <c r="R178" i="33"/>
  <c r="S178" i="33"/>
  <c r="T178" i="33"/>
  <c r="P179" i="33"/>
  <c r="Q179" i="33"/>
  <c r="R179" i="33"/>
  <c r="S179" i="33"/>
  <c r="T179" i="33"/>
  <c r="P180" i="33"/>
  <c r="Q180" i="33"/>
  <c r="R180" i="33"/>
  <c r="S180" i="33"/>
  <c r="T180" i="33"/>
  <c r="P181" i="33"/>
  <c r="Q181" i="33"/>
  <c r="R181" i="33"/>
  <c r="S181" i="33"/>
  <c r="T181" i="33"/>
  <c r="P182" i="33"/>
  <c r="Q182" i="33"/>
  <c r="R182" i="33"/>
  <c r="S182" i="33"/>
  <c r="T182" i="33"/>
  <c r="T170" i="33"/>
  <c r="S170" i="33"/>
  <c r="R170" i="33"/>
  <c r="Q170" i="33"/>
  <c r="C192" i="33"/>
  <c r="D192" i="33"/>
  <c r="E192" i="33"/>
  <c r="F192" i="33"/>
  <c r="G192" i="33"/>
  <c r="C193" i="33"/>
  <c r="D193" i="33"/>
  <c r="E193" i="33"/>
  <c r="F193" i="33"/>
  <c r="G193" i="33"/>
  <c r="C194" i="33"/>
  <c r="D194" i="33"/>
  <c r="E194" i="33"/>
  <c r="F194" i="33"/>
  <c r="G194" i="33"/>
  <c r="C195" i="33"/>
  <c r="D195" i="33"/>
  <c r="E195" i="33"/>
  <c r="F195" i="33"/>
  <c r="G195" i="33"/>
  <c r="C196" i="33"/>
  <c r="D196" i="33"/>
  <c r="E196" i="33"/>
  <c r="F196" i="33"/>
  <c r="C197" i="33"/>
  <c r="D197" i="33"/>
  <c r="E197" i="33"/>
  <c r="F197" i="33"/>
  <c r="C198" i="33"/>
  <c r="D198" i="33"/>
  <c r="E198" i="33"/>
  <c r="F198" i="33"/>
  <c r="G198" i="33"/>
  <c r="C199" i="33"/>
  <c r="D199" i="33"/>
  <c r="E199" i="33"/>
  <c r="F199" i="33"/>
  <c r="G199" i="33"/>
  <c r="C200" i="33"/>
  <c r="D200" i="33"/>
  <c r="E200" i="33"/>
  <c r="F200" i="33"/>
  <c r="G200" i="33"/>
  <c r="C201" i="33"/>
  <c r="D201" i="33"/>
  <c r="E201" i="33"/>
  <c r="F201" i="33"/>
  <c r="G201" i="33"/>
  <c r="C202" i="33"/>
  <c r="D202" i="33"/>
  <c r="E202" i="33"/>
  <c r="F202" i="33"/>
  <c r="G202" i="33"/>
  <c r="C203" i="33"/>
  <c r="D203" i="33"/>
  <c r="E203" i="33"/>
  <c r="F203" i="33"/>
  <c r="G203" i="33"/>
  <c r="C204" i="33"/>
  <c r="D204" i="33"/>
  <c r="F204" i="33"/>
  <c r="C205" i="33"/>
  <c r="D205" i="33"/>
  <c r="E205" i="33"/>
  <c r="F205" i="33"/>
  <c r="G205" i="33"/>
  <c r="G191" i="33"/>
  <c r="F191" i="33"/>
  <c r="E191" i="33"/>
  <c r="D191" i="33"/>
  <c r="C191" i="33"/>
  <c r="C170" i="33"/>
  <c r="D170" i="33"/>
  <c r="E170" i="33"/>
  <c r="F170" i="33"/>
  <c r="G170" i="33"/>
  <c r="C171" i="33"/>
  <c r="D171" i="33"/>
  <c r="E171" i="33"/>
  <c r="F171" i="33"/>
  <c r="G171" i="33"/>
  <c r="C172" i="33"/>
  <c r="D172" i="33"/>
  <c r="E172" i="33"/>
  <c r="F172" i="33"/>
  <c r="G172" i="33"/>
  <c r="C173" i="33"/>
  <c r="D173" i="33"/>
  <c r="E173" i="33"/>
  <c r="F173" i="33"/>
  <c r="C174" i="33"/>
  <c r="D174" i="33"/>
  <c r="E174" i="33"/>
  <c r="F174" i="33"/>
  <c r="G174" i="33"/>
  <c r="C175" i="33"/>
  <c r="D175" i="33"/>
  <c r="E175" i="33"/>
  <c r="F175" i="33"/>
  <c r="G175" i="33"/>
  <c r="C176" i="33"/>
  <c r="D176" i="33"/>
  <c r="E176" i="33"/>
  <c r="F176" i="33"/>
  <c r="G176" i="33"/>
  <c r="C177" i="33"/>
  <c r="D177" i="33"/>
  <c r="E177" i="33"/>
  <c r="F177" i="33"/>
  <c r="G177" i="33"/>
  <c r="C178" i="33"/>
  <c r="D178" i="33"/>
  <c r="E178" i="33"/>
  <c r="F178" i="33"/>
  <c r="G178" i="33"/>
  <c r="C179" i="33"/>
  <c r="D179" i="33"/>
  <c r="E179" i="33"/>
  <c r="F179" i="33"/>
  <c r="G179" i="33"/>
  <c r="C180" i="33"/>
  <c r="D180" i="33"/>
  <c r="E180" i="33"/>
  <c r="F180" i="33"/>
  <c r="G180" i="33"/>
  <c r="C181" i="33"/>
  <c r="D181" i="33"/>
  <c r="E181" i="33"/>
  <c r="F181" i="33"/>
  <c r="G181" i="33"/>
  <c r="C182" i="33"/>
  <c r="D182" i="33"/>
  <c r="E182" i="33"/>
  <c r="G182" i="33"/>
  <c r="C183" i="33"/>
  <c r="D183" i="33"/>
  <c r="F183" i="33"/>
  <c r="F169" i="33"/>
  <c r="E169" i="33"/>
  <c r="C169" i="33"/>
  <c r="C130" i="33"/>
  <c r="D130" i="33"/>
  <c r="E130" i="33"/>
  <c r="F130" i="33"/>
  <c r="G130" i="33"/>
  <c r="C131" i="33"/>
  <c r="D131" i="33"/>
  <c r="E131" i="33"/>
  <c r="F131" i="33"/>
  <c r="G131" i="33"/>
  <c r="D132" i="33"/>
  <c r="E132" i="33"/>
  <c r="F132" i="33"/>
  <c r="G132" i="33"/>
  <c r="C133" i="33"/>
  <c r="D133" i="33"/>
  <c r="E133" i="33"/>
  <c r="F133" i="33"/>
  <c r="G133" i="33"/>
  <c r="C134" i="33"/>
  <c r="D134" i="33"/>
  <c r="E134" i="33"/>
  <c r="F134" i="33"/>
  <c r="C135" i="33"/>
  <c r="D135" i="33"/>
  <c r="E135" i="33"/>
  <c r="F135" i="33"/>
  <c r="G135" i="33"/>
  <c r="C136" i="33"/>
  <c r="D136" i="33"/>
  <c r="E136" i="33"/>
  <c r="F136" i="33"/>
  <c r="G136" i="33"/>
  <c r="C137" i="33"/>
  <c r="D137" i="33"/>
  <c r="E129" i="33"/>
  <c r="F129" i="33"/>
  <c r="G129" i="33"/>
  <c r="D129" i="33"/>
  <c r="C129" i="33"/>
  <c r="C115" i="33"/>
  <c r="D115" i="33"/>
  <c r="E115" i="33"/>
  <c r="F115" i="33"/>
  <c r="G115" i="33"/>
  <c r="C116" i="33"/>
  <c r="D116" i="33"/>
  <c r="E116" i="33"/>
  <c r="F116" i="33"/>
  <c r="C117" i="33"/>
  <c r="D117" i="33"/>
  <c r="E117" i="33"/>
  <c r="F117" i="33"/>
  <c r="C118" i="33"/>
  <c r="D118" i="33"/>
  <c r="E118" i="33"/>
  <c r="F118" i="33"/>
  <c r="C119" i="33"/>
  <c r="D119" i="33"/>
  <c r="E119" i="33"/>
  <c r="F119" i="33"/>
  <c r="G119" i="33"/>
  <c r="C120" i="33"/>
  <c r="D120" i="33"/>
  <c r="E120" i="33"/>
  <c r="F120" i="33"/>
  <c r="G120" i="33"/>
  <c r="C121" i="33"/>
  <c r="D121" i="33"/>
  <c r="E121" i="33"/>
  <c r="F121" i="33"/>
  <c r="G121" i="33"/>
  <c r="E122" i="33"/>
  <c r="G114" i="33"/>
  <c r="F114" i="33"/>
  <c r="E114" i="33"/>
  <c r="D114" i="33"/>
  <c r="C114" i="33"/>
  <c r="P134" i="33"/>
  <c r="R134" i="33"/>
  <c r="S134" i="33"/>
  <c r="P130" i="33"/>
  <c r="R119" i="33"/>
  <c r="S84" i="33"/>
  <c r="R84" i="33"/>
  <c r="S38" i="33"/>
  <c r="R38" i="33"/>
  <c r="Q38" i="33"/>
  <c r="P38" i="33"/>
  <c r="S22" i="33"/>
  <c r="R22" i="33"/>
  <c r="Q22" i="33"/>
  <c r="P22" i="33"/>
  <c r="F27" i="33"/>
  <c r="C27" i="33"/>
  <c r="F19" i="33"/>
  <c r="E19" i="33"/>
  <c r="C19" i="33"/>
  <c r="Q173" i="30"/>
  <c r="R173" i="30"/>
  <c r="S173" i="30"/>
  <c r="T173" i="30"/>
  <c r="U173" i="30"/>
  <c r="Q174" i="30"/>
  <c r="R174" i="30"/>
  <c r="S174" i="30"/>
  <c r="T174" i="30"/>
  <c r="U174" i="30"/>
  <c r="Q175" i="30"/>
  <c r="R175" i="30"/>
  <c r="S175" i="30"/>
  <c r="T175" i="30"/>
  <c r="U175" i="30"/>
  <c r="R176" i="30"/>
  <c r="S176" i="30"/>
  <c r="T176" i="30"/>
  <c r="U176" i="30"/>
  <c r="Q177" i="30"/>
  <c r="R177" i="30"/>
  <c r="S177" i="30"/>
  <c r="T177" i="30"/>
  <c r="U177" i="30"/>
  <c r="Q178" i="30"/>
  <c r="R178" i="30"/>
  <c r="S178" i="30"/>
  <c r="T178" i="30"/>
  <c r="U178" i="30"/>
  <c r="Q179" i="30"/>
  <c r="R179" i="30"/>
  <c r="S179" i="30"/>
  <c r="T179" i="30"/>
  <c r="U179" i="30"/>
  <c r="Q180" i="30"/>
  <c r="R180" i="30"/>
  <c r="S180" i="30"/>
  <c r="T180" i="30"/>
  <c r="U180" i="30"/>
  <c r="Q181" i="30"/>
  <c r="R181" i="30"/>
  <c r="S181" i="30"/>
  <c r="T181" i="30"/>
  <c r="U181" i="30"/>
  <c r="Q182" i="30"/>
  <c r="R182" i="30"/>
  <c r="S182" i="30"/>
  <c r="T182" i="30"/>
  <c r="Q183" i="30"/>
  <c r="R183" i="30"/>
  <c r="S183" i="30"/>
  <c r="T183" i="30"/>
  <c r="U183" i="30"/>
  <c r="R184" i="30"/>
  <c r="S184" i="30"/>
  <c r="T184" i="30"/>
  <c r="U184" i="30"/>
  <c r="U172" i="30"/>
  <c r="T172" i="30"/>
  <c r="S172" i="30"/>
  <c r="R172" i="30"/>
  <c r="Q172" i="30"/>
  <c r="Q158" i="30"/>
  <c r="R158" i="30"/>
  <c r="S158" i="30"/>
  <c r="T158" i="30"/>
  <c r="U158" i="30"/>
  <c r="Q159" i="30"/>
  <c r="R159" i="30"/>
  <c r="S159" i="30"/>
  <c r="T159" i="30"/>
  <c r="U159" i="30"/>
  <c r="Q160" i="30"/>
  <c r="R160" i="30"/>
  <c r="S160" i="30"/>
  <c r="T160" i="30"/>
  <c r="U160" i="30"/>
  <c r="Q161" i="30"/>
  <c r="R161" i="30"/>
  <c r="S161" i="30"/>
  <c r="T161" i="30"/>
  <c r="U161" i="30"/>
  <c r="Q162" i="30"/>
  <c r="R162" i="30"/>
  <c r="T162" i="30"/>
  <c r="U162" i="30"/>
  <c r="Q163" i="30"/>
  <c r="R163" i="30"/>
  <c r="S163" i="30"/>
  <c r="T163" i="30"/>
  <c r="U163" i="30"/>
  <c r="Q164" i="30"/>
  <c r="R164" i="30"/>
  <c r="S164" i="30"/>
  <c r="T164" i="30"/>
  <c r="U164" i="30"/>
  <c r="Q165" i="30"/>
  <c r="R165" i="30"/>
  <c r="S165" i="30"/>
  <c r="T165" i="30"/>
  <c r="U165" i="30"/>
  <c r="Q166" i="30"/>
  <c r="R166" i="30"/>
  <c r="S166" i="30"/>
  <c r="T166" i="30"/>
  <c r="U166" i="30"/>
  <c r="Q167" i="30"/>
  <c r="R167" i="30"/>
  <c r="S167" i="30"/>
  <c r="T167" i="30"/>
  <c r="U167" i="30"/>
  <c r="Q168" i="30"/>
  <c r="R168" i="30"/>
  <c r="S168" i="30"/>
  <c r="T168" i="30"/>
  <c r="U168" i="30"/>
  <c r="Q169" i="30"/>
  <c r="S169" i="30"/>
  <c r="U169" i="30"/>
  <c r="U157" i="30"/>
  <c r="T157" i="30"/>
  <c r="S157" i="30"/>
  <c r="R157" i="30"/>
  <c r="Q157" i="30"/>
  <c r="C169" i="30"/>
  <c r="D169" i="30"/>
  <c r="E169" i="30"/>
  <c r="F169" i="30"/>
  <c r="G169" i="30"/>
  <c r="C170" i="30"/>
  <c r="D170" i="30"/>
  <c r="E170" i="30"/>
  <c r="G170" i="30"/>
  <c r="C171" i="30"/>
  <c r="D171" i="30"/>
  <c r="E171" i="30"/>
  <c r="F171" i="30"/>
  <c r="C172" i="30"/>
  <c r="D172" i="30"/>
  <c r="E172" i="30"/>
  <c r="F172" i="30"/>
  <c r="G172" i="30"/>
  <c r="C173" i="30"/>
  <c r="D173" i="30"/>
  <c r="E173" i="30"/>
  <c r="G168" i="30"/>
  <c r="F168" i="30"/>
  <c r="E168" i="30"/>
  <c r="D168" i="30"/>
  <c r="C168" i="30"/>
  <c r="C152" i="30"/>
  <c r="D152" i="30"/>
  <c r="E152" i="30"/>
  <c r="F152" i="30"/>
  <c r="G152" i="30"/>
  <c r="C153" i="30"/>
  <c r="D153" i="30"/>
  <c r="G153" i="30"/>
  <c r="C154" i="30"/>
  <c r="D154" i="30"/>
  <c r="E154" i="30"/>
  <c r="F154" i="30"/>
  <c r="G154" i="30"/>
  <c r="C155" i="30"/>
  <c r="D155" i="30"/>
  <c r="E155" i="30"/>
  <c r="F155" i="30"/>
  <c r="G155" i="30"/>
  <c r="C156" i="30"/>
  <c r="D156" i="30"/>
  <c r="F156" i="30"/>
  <c r="G151" i="30"/>
  <c r="F151" i="30"/>
  <c r="E151" i="30"/>
  <c r="D151" i="30"/>
  <c r="Q126" i="30"/>
  <c r="R126" i="30"/>
  <c r="S126" i="30"/>
  <c r="T126" i="30"/>
  <c r="U126" i="30"/>
  <c r="Q127" i="30"/>
  <c r="R127" i="30"/>
  <c r="S127" i="30"/>
  <c r="T127" i="30"/>
  <c r="Q128" i="30"/>
  <c r="S128" i="30"/>
  <c r="U125" i="30"/>
  <c r="T125" i="30"/>
  <c r="S125" i="30"/>
  <c r="R125" i="30"/>
  <c r="Q125" i="30"/>
  <c r="Q107" i="30"/>
  <c r="R107" i="30"/>
  <c r="S107" i="30"/>
  <c r="T107" i="30"/>
  <c r="Q108" i="30"/>
  <c r="R108" i="30"/>
  <c r="S108" i="30"/>
  <c r="T108" i="30"/>
  <c r="U108" i="30"/>
  <c r="U106" i="30"/>
  <c r="T106" i="30"/>
  <c r="S106" i="30"/>
  <c r="R106" i="30"/>
  <c r="Q106" i="30"/>
  <c r="C108" i="30"/>
  <c r="D108" i="30"/>
  <c r="E108" i="30"/>
  <c r="F108" i="30"/>
  <c r="D109" i="30"/>
  <c r="E109" i="30"/>
  <c r="F109" i="30"/>
  <c r="C110" i="30"/>
  <c r="E110" i="30"/>
  <c r="F110" i="30"/>
  <c r="E111" i="30"/>
  <c r="C123" i="30"/>
  <c r="D123" i="30"/>
  <c r="E123" i="30"/>
  <c r="F123" i="30"/>
  <c r="C124" i="30"/>
  <c r="D124" i="30"/>
  <c r="E124" i="30"/>
  <c r="F124" i="30"/>
  <c r="G124" i="30"/>
  <c r="C125" i="30"/>
  <c r="D125" i="30"/>
  <c r="E125" i="30"/>
  <c r="F125" i="30"/>
  <c r="G125" i="30"/>
  <c r="D126" i="30"/>
  <c r="F126" i="30"/>
  <c r="G122" i="30"/>
  <c r="F122" i="30"/>
  <c r="E122" i="30"/>
  <c r="D122" i="30"/>
  <c r="C122" i="30"/>
  <c r="F107" i="30"/>
  <c r="D107" i="30"/>
  <c r="Q80" i="30"/>
  <c r="R80" i="30"/>
  <c r="S80" i="30"/>
  <c r="T80" i="30"/>
  <c r="U80" i="30"/>
  <c r="Q81" i="30"/>
  <c r="R81" i="30"/>
  <c r="S81" i="30"/>
  <c r="U81" i="30"/>
  <c r="U79" i="30"/>
  <c r="T79" i="30"/>
  <c r="S79" i="30"/>
  <c r="R79" i="30"/>
  <c r="Q79" i="30"/>
  <c r="Q63" i="30"/>
  <c r="R63" i="30"/>
  <c r="S63" i="30"/>
  <c r="T63" i="30"/>
  <c r="U63" i="30"/>
  <c r="R64" i="30"/>
  <c r="S64" i="30"/>
  <c r="T64" i="30"/>
  <c r="R62" i="30"/>
  <c r="C81" i="30"/>
  <c r="E81" i="30"/>
  <c r="F81" i="30"/>
  <c r="G81" i="30"/>
  <c r="C82" i="30"/>
  <c r="D82" i="30"/>
  <c r="E82" i="30"/>
  <c r="F82" i="30"/>
  <c r="G82" i="30"/>
  <c r="G80" i="30"/>
  <c r="F80" i="30"/>
  <c r="E80" i="30"/>
  <c r="D80" i="30"/>
  <c r="C80" i="30"/>
  <c r="C66" i="30"/>
  <c r="D66" i="30"/>
  <c r="E66" i="30"/>
  <c r="F66" i="30"/>
  <c r="G66" i="30"/>
  <c r="C67" i="30"/>
  <c r="D67" i="30"/>
  <c r="E67" i="30"/>
  <c r="F67" i="30"/>
  <c r="G65" i="30"/>
  <c r="F65" i="30"/>
  <c r="E65" i="30"/>
  <c r="D65" i="30"/>
  <c r="C65" i="30"/>
  <c r="O199" i="10"/>
  <c r="P199" i="10"/>
  <c r="Q199" i="10"/>
  <c r="R199" i="10"/>
  <c r="S199" i="10"/>
  <c r="O200" i="10"/>
  <c r="P200" i="10"/>
  <c r="Q200" i="10"/>
  <c r="R200" i="10"/>
  <c r="S200" i="10"/>
  <c r="O201" i="10"/>
  <c r="P201" i="10"/>
  <c r="S201" i="10"/>
  <c r="O202" i="10"/>
  <c r="P202" i="10"/>
  <c r="Q202" i="10"/>
  <c r="O203" i="10"/>
  <c r="P203" i="10"/>
  <c r="Q203" i="10"/>
  <c r="R203" i="10"/>
  <c r="S203" i="10"/>
  <c r="O204" i="10"/>
  <c r="P204" i="10"/>
  <c r="Q204" i="10"/>
  <c r="R204" i="10"/>
  <c r="S204" i="10"/>
  <c r="O205" i="10"/>
  <c r="P205" i="10"/>
  <c r="Q205" i="10"/>
  <c r="R205" i="10"/>
  <c r="S205" i="10"/>
  <c r="O206" i="10"/>
  <c r="P206" i="10"/>
  <c r="Q206" i="10"/>
  <c r="R206" i="10"/>
  <c r="S206" i="10"/>
  <c r="O207" i="10"/>
  <c r="P207" i="10"/>
  <c r="Q207" i="10"/>
  <c r="S207" i="10"/>
  <c r="S198" i="10"/>
  <c r="R198" i="10"/>
  <c r="Q198" i="10"/>
  <c r="P198" i="10"/>
  <c r="O198" i="10"/>
  <c r="O184" i="10"/>
  <c r="P184" i="10"/>
  <c r="R184" i="10"/>
  <c r="S184" i="10"/>
  <c r="O185" i="10"/>
  <c r="P185" i="10"/>
  <c r="Q185" i="10"/>
  <c r="R185" i="10"/>
  <c r="S185" i="10"/>
  <c r="O186" i="10"/>
  <c r="P186" i="10"/>
  <c r="Q186" i="10"/>
  <c r="R186" i="10"/>
  <c r="S186" i="10"/>
  <c r="O187" i="10"/>
  <c r="P187" i="10"/>
  <c r="R187" i="10"/>
  <c r="S187" i="10"/>
  <c r="O188" i="10"/>
  <c r="P188" i="10"/>
  <c r="Q188" i="10"/>
  <c r="R188" i="10"/>
  <c r="S188" i="10"/>
  <c r="O189" i="10"/>
  <c r="P189" i="10"/>
  <c r="Q189" i="10"/>
  <c r="R189" i="10"/>
  <c r="O190" i="10"/>
  <c r="P190" i="10"/>
  <c r="Q190" i="10"/>
  <c r="R190" i="10"/>
  <c r="S190" i="10"/>
  <c r="O191" i="10"/>
  <c r="P191" i="10"/>
  <c r="Q191" i="10"/>
  <c r="R191" i="10"/>
  <c r="P192" i="10"/>
  <c r="Q192" i="10"/>
  <c r="S192" i="10"/>
  <c r="R183" i="10"/>
  <c r="Q183" i="10"/>
  <c r="P183" i="10"/>
  <c r="O183" i="10"/>
  <c r="R121" i="10"/>
  <c r="O121" i="10"/>
  <c r="O117" i="10"/>
  <c r="P117" i="10"/>
  <c r="R117" i="10"/>
  <c r="S117" i="10"/>
  <c r="O118" i="10"/>
  <c r="P118" i="10"/>
  <c r="Q118" i="10"/>
  <c r="R118" i="10"/>
  <c r="S118" i="10"/>
  <c r="O119" i="10"/>
  <c r="P119" i="10"/>
  <c r="Q119" i="10"/>
  <c r="R119" i="10"/>
  <c r="S119" i="10"/>
  <c r="O120" i="10"/>
  <c r="P120" i="10"/>
  <c r="Q120" i="10"/>
  <c r="R120" i="10"/>
  <c r="S120" i="10"/>
  <c r="P121" i="10"/>
  <c r="Q121" i="10"/>
  <c r="S116" i="10"/>
  <c r="R116" i="10"/>
  <c r="Q116" i="10"/>
  <c r="P116" i="10"/>
  <c r="O116" i="10"/>
  <c r="R105" i="10"/>
  <c r="O101" i="10"/>
  <c r="P101" i="10"/>
  <c r="Q101" i="10"/>
  <c r="R101" i="10"/>
  <c r="S101" i="10"/>
  <c r="O102" i="10"/>
  <c r="P102" i="10"/>
  <c r="Q102" i="10"/>
  <c r="R102" i="10"/>
  <c r="S102" i="10"/>
  <c r="O103" i="10"/>
  <c r="P103" i="10"/>
  <c r="Q103" i="10"/>
  <c r="R103" i="10"/>
  <c r="S103" i="10"/>
  <c r="P104" i="10"/>
  <c r="Q104" i="10"/>
  <c r="R104" i="10"/>
  <c r="S104" i="10"/>
  <c r="Q105" i="10"/>
  <c r="S100" i="10"/>
  <c r="R100" i="10"/>
  <c r="Q100" i="10"/>
  <c r="P100" i="10"/>
  <c r="S60" i="10"/>
  <c r="O58" i="10"/>
  <c r="P58" i="10"/>
  <c r="Q58" i="10"/>
  <c r="R58" i="10"/>
  <c r="O59" i="10"/>
  <c r="P59" i="10"/>
  <c r="Q59" i="10"/>
  <c r="R59" i="10"/>
  <c r="S59" i="10"/>
  <c r="O60" i="10"/>
  <c r="P60" i="10"/>
  <c r="Q60" i="10"/>
  <c r="R60" i="10"/>
  <c r="S57" i="10"/>
  <c r="R57" i="10"/>
  <c r="Q57" i="10"/>
  <c r="P57" i="10"/>
  <c r="O57" i="10"/>
  <c r="S52" i="10"/>
  <c r="S53" i="10"/>
  <c r="R51" i="10"/>
  <c r="R52" i="10"/>
  <c r="R53" i="10"/>
  <c r="Q51" i="10"/>
  <c r="Q52" i="10"/>
  <c r="Q53" i="10"/>
  <c r="P51" i="10"/>
  <c r="P52" i="10"/>
  <c r="P53" i="10"/>
  <c r="O51" i="10"/>
  <c r="O52" i="10"/>
  <c r="O53" i="10"/>
  <c r="R50" i="10"/>
  <c r="Q50" i="10"/>
  <c r="P50" i="10"/>
  <c r="C200" i="10"/>
  <c r="D200" i="10"/>
  <c r="E200" i="10"/>
  <c r="F200" i="10"/>
  <c r="G200" i="10"/>
  <c r="C201" i="10"/>
  <c r="D201" i="10"/>
  <c r="E201" i="10"/>
  <c r="F201" i="10"/>
  <c r="C202" i="10"/>
  <c r="D202" i="10"/>
  <c r="E202" i="10"/>
  <c r="F202" i="10"/>
  <c r="G202" i="10"/>
  <c r="C203" i="10"/>
  <c r="D203" i="10"/>
  <c r="E203" i="10"/>
  <c r="F203" i="10"/>
  <c r="C204" i="10"/>
  <c r="D204" i="10"/>
  <c r="E204" i="10"/>
  <c r="F204" i="10"/>
  <c r="G204" i="10"/>
  <c r="C205" i="10"/>
  <c r="D205" i="10"/>
  <c r="E205" i="10"/>
  <c r="F205" i="10"/>
  <c r="G205" i="10"/>
  <c r="C206" i="10"/>
  <c r="D206" i="10"/>
  <c r="E206" i="10"/>
  <c r="F206" i="10"/>
  <c r="G206" i="10"/>
  <c r="C207" i="10"/>
  <c r="D207" i="10"/>
  <c r="E207" i="10"/>
  <c r="F207" i="10"/>
  <c r="G199" i="10"/>
  <c r="F199" i="10"/>
  <c r="E199" i="10"/>
  <c r="D199" i="10"/>
  <c r="C199" i="10"/>
  <c r="C184" i="10"/>
  <c r="D184" i="10"/>
  <c r="E184" i="10"/>
  <c r="F184" i="10"/>
  <c r="G184" i="10"/>
  <c r="C185" i="10"/>
  <c r="D185" i="10"/>
  <c r="E185" i="10"/>
  <c r="F185" i="10"/>
  <c r="C186" i="10"/>
  <c r="D186" i="10"/>
  <c r="E186" i="10"/>
  <c r="F186" i="10"/>
  <c r="G186" i="10"/>
  <c r="D187" i="10"/>
  <c r="E187" i="10"/>
  <c r="F187" i="10"/>
  <c r="C188" i="10"/>
  <c r="D188" i="10"/>
  <c r="E188" i="10"/>
  <c r="F188" i="10"/>
  <c r="G188" i="10"/>
  <c r="C189" i="10"/>
  <c r="D189" i="10"/>
  <c r="E189" i="10"/>
  <c r="F189" i="10"/>
  <c r="G189" i="10"/>
  <c r="C190" i="10"/>
  <c r="D190" i="10"/>
  <c r="E190" i="10"/>
  <c r="F190" i="10"/>
  <c r="G190" i="10"/>
  <c r="C191" i="10"/>
  <c r="D191" i="10"/>
  <c r="E191" i="10"/>
  <c r="F191" i="10"/>
  <c r="G191" i="10"/>
  <c r="G183" i="10"/>
  <c r="F183" i="10"/>
  <c r="E183" i="10"/>
  <c r="D183" i="10"/>
  <c r="C143" i="10"/>
  <c r="C144" i="10"/>
  <c r="C108" i="10"/>
  <c r="D108" i="10"/>
  <c r="E108" i="10"/>
  <c r="F108" i="10"/>
  <c r="G108" i="10"/>
  <c r="C109" i="10"/>
  <c r="E109" i="10"/>
  <c r="F109" i="10"/>
  <c r="G109" i="10"/>
  <c r="C110" i="10"/>
  <c r="D110" i="10"/>
  <c r="E110" i="10"/>
  <c r="F110" i="10"/>
  <c r="G107" i="10"/>
  <c r="F107" i="10"/>
  <c r="E107" i="10"/>
  <c r="D107" i="10"/>
  <c r="C107" i="10"/>
  <c r="D102" i="10"/>
  <c r="C100" i="10"/>
  <c r="D100" i="10"/>
  <c r="E100" i="10"/>
  <c r="F100" i="10"/>
  <c r="G100" i="10"/>
  <c r="C101" i="10"/>
  <c r="E101" i="10"/>
  <c r="F101" i="10"/>
  <c r="G101" i="10"/>
  <c r="C102" i="10"/>
  <c r="E102" i="10"/>
  <c r="F102" i="10"/>
  <c r="G102" i="10"/>
  <c r="D103" i="10"/>
  <c r="G103" i="10"/>
  <c r="F111" i="10"/>
  <c r="F103" i="10"/>
  <c r="E111" i="10"/>
  <c r="E103" i="10"/>
  <c r="D111" i="10"/>
  <c r="C103" i="10"/>
  <c r="C61" i="10"/>
  <c r="D61" i="10"/>
  <c r="E61" i="10"/>
  <c r="F61" i="10"/>
  <c r="G61" i="10"/>
  <c r="C62" i="10"/>
  <c r="D62" i="10"/>
  <c r="E62" i="10"/>
  <c r="F62" i="10"/>
  <c r="G62" i="10"/>
  <c r="C63" i="10"/>
  <c r="D63" i="10"/>
  <c r="E63" i="10"/>
  <c r="F63" i="10"/>
  <c r="G63" i="10"/>
  <c r="C64" i="10"/>
  <c r="D64" i="10"/>
  <c r="E64" i="10"/>
  <c r="F64" i="10"/>
  <c r="G64" i="10"/>
  <c r="G60" i="10"/>
  <c r="F60" i="10"/>
  <c r="E60" i="10"/>
  <c r="D60" i="10"/>
  <c r="C60" i="10"/>
  <c r="D51" i="10"/>
  <c r="E51" i="10"/>
  <c r="F51" i="10"/>
  <c r="G51" i="10"/>
  <c r="D52" i="10"/>
  <c r="E52" i="10"/>
  <c r="F52" i="10"/>
  <c r="G52" i="10"/>
  <c r="D53" i="10"/>
  <c r="E53" i="10"/>
  <c r="G53" i="10"/>
  <c r="D54" i="10"/>
  <c r="E54" i="10"/>
  <c r="F54" i="10"/>
  <c r="G50" i="10"/>
  <c r="F50" i="10"/>
  <c r="E50" i="10"/>
  <c r="D50" i="10"/>
  <c r="C51" i="10"/>
  <c r="C52" i="10"/>
  <c r="C53" i="10"/>
  <c r="C54" i="10"/>
  <c r="C50" i="10"/>
  <c r="L22" i="10"/>
  <c r="L23" i="10"/>
  <c r="K22" i="10"/>
  <c r="K23" i="10"/>
  <c r="J22" i="10"/>
  <c r="J23" i="10"/>
  <c r="I22" i="10"/>
  <c r="I23" i="10"/>
  <c r="H22" i="10"/>
  <c r="H23" i="10"/>
  <c r="K21" i="10"/>
  <c r="I21" i="10"/>
  <c r="F22" i="10"/>
  <c r="E22" i="10"/>
  <c r="E23" i="10"/>
  <c r="D23" i="10"/>
  <c r="C22" i="10"/>
  <c r="C23" i="10"/>
  <c r="B22" i="10"/>
  <c r="B23" i="10"/>
  <c r="F21" i="10"/>
  <c r="E21" i="10"/>
  <c r="D21" i="10"/>
  <c r="C21" i="10"/>
  <c r="H195" i="9"/>
  <c r="H196" i="9"/>
  <c r="H197" i="9"/>
  <c r="H192" i="9"/>
  <c r="H193" i="9"/>
  <c r="H194" i="9"/>
  <c r="H188" i="9"/>
  <c r="H190" i="9"/>
  <c r="H191" i="9"/>
  <c r="G188" i="9"/>
  <c r="G189" i="9"/>
  <c r="G190" i="9"/>
  <c r="G191" i="9"/>
  <c r="G192" i="9"/>
  <c r="G193" i="9"/>
  <c r="G194" i="9"/>
  <c r="G195" i="9"/>
  <c r="G196" i="9"/>
  <c r="G197" i="9"/>
  <c r="G198" i="9"/>
  <c r="F188" i="9"/>
  <c r="F189" i="9"/>
  <c r="F190" i="9"/>
  <c r="F191" i="9"/>
  <c r="F192" i="9"/>
  <c r="F193" i="9"/>
  <c r="F194" i="9"/>
  <c r="F195" i="9"/>
  <c r="F196" i="9"/>
  <c r="F197" i="9"/>
  <c r="F198" i="9"/>
  <c r="E188" i="9"/>
  <c r="E189" i="9"/>
  <c r="E190" i="9"/>
  <c r="E191" i="9"/>
  <c r="E192" i="9"/>
  <c r="E193" i="9"/>
  <c r="E194" i="9"/>
  <c r="E195" i="9"/>
  <c r="E196" i="9"/>
  <c r="E197" i="9"/>
  <c r="E198" i="9"/>
  <c r="D188" i="9"/>
  <c r="D189" i="9"/>
  <c r="D190" i="9"/>
  <c r="D191" i="9"/>
  <c r="D192" i="9"/>
  <c r="D193" i="9"/>
  <c r="D194" i="9"/>
  <c r="D195" i="9"/>
  <c r="D196" i="9"/>
  <c r="D197" i="9"/>
  <c r="D198" i="9"/>
  <c r="H187" i="9"/>
  <c r="G187" i="9"/>
  <c r="F187" i="9"/>
  <c r="D187" i="9"/>
  <c r="H176" i="9"/>
  <c r="H177" i="9"/>
  <c r="H178" i="9"/>
  <c r="H179" i="9"/>
  <c r="H180" i="9"/>
  <c r="H181" i="9"/>
  <c r="H172" i="9"/>
  <c r="H173" i="9"/>
  <c r="H174" i="9"/>
  <c r="H175" i="9"/>
  <c r="H171" i="9"/>
  <c r="G172" i="9"/>
  <c r="G173" i="9"/>
  <c r="G174" i="9"/>
  <c r="G175" i="9"/>
  <c r="G176" i="9"/>
  <c r="G177" i="9"/>
  <c r="G178" i="9"/>
  <c r="G179" i="9"/>
  <c r="G180" i="9"/>
  <c r="G181" i="9"/>
  <c r="G182" i="9"/>
  <c r="G171" i="9"/>
  <c r="F172" i="9"/>
  <c r="F173" i="9"/>
  <c r="F174" i="9"/>
  <c r="F175" i="9"/>
  <c r="F177" i="9"/>
  <c r="F178" i="9"/>
  <c r="F179" i="9"/>
  <c r="F180" i="9"/>
  <c r="F181" i="9"/>
  <c r="F182" i="9"/>
  <c r="F171" i="9"/>
  <c r="E172" i="9"/>
  <c r="E173" i="9"/>
  <c r="E174" i="9"/>
  <c r="E175" i="9"/>
  <c r="E176" i="9"/>
  <c r="E177" i="9"/>
  <c r="E178" i="9"/>
  <c r="E179" i="9"/>
  <c r="E180" i="9"/>
  <c r="E181" i="9"/>
  <c r="E182" i="9"/>
  <c r="E171" i="9"/>
  <c r="D172" i="9"/>
  <c r="D173" i="9"/>
  <c r="D174" i="9"/>
  <c r="D175" i="9"/>
  <c r="D176" i="9"/>
  <c r="D177" i="9"/>
  <c r="D178" i="9"/>
  <c r="D179" i="9"/>
  <c r="D180" i="9"/>
  <c r="D181" i="9"/>
  <c r="D182" i="9"/>
  <c r="H125" i="9"/>
  <c r="E124" i="9"/>
  <c r="N116" i="8"/>
  <c r="N118" i="8"/>
  <c r="M116" i="8"/>
  <c r="M117" i="8"/>
  <c r="M118" i="8"/>
  <c r="G125" i="9"/>
  <c r="G126" i="9"/>
  <c r="G127" i="9"/>
  <c r="H126" i="9"/>
  <c r="G124" i="9"/>
  <c r="D127" i="9"/>
  <c r="D126" i="9"/>
  <c r="D125" i="9"/>
  <c r="G93" i="9"/>
  <c r="F93" i="9"/>
  <c r="E93" i="9"/>
  <c r="D93" i="9"/>
  <c r="H21" i="8" l="1"/>
  <c r="C24" i="8"/>
  <c r="D21" i="8"/>
  <c r="E21" i="8"/>
  <c r="F21" i="8"/>
  <c r="G21" i="8"/>
  <c r="H24" i="8"/>
  <c r="C21" i="8"/>
  <c r="E160" i="21" l="1"/>
  <c r="G128" i="11"/>
  <c r="F129" i="11"/>
  <c r="E128" i="11"/>
  <c r="E129" i="11"/>
  <c r="D128" i="11"/>
  <c r="D129" i="11"/>
  <c r="G143" i="10"/>
  <c r="F143" i="10"/>
  <c r="F144" i="10"/>
  <c r="E143" i="10"/>
  <c r="E144" i="10"/>
  <c r="D143" i="10"/>
  <c r="D144" i="10"/>
  <c r="D142" i="10"/>
  <c r="S139" i="10"/>
  <c r="Q139" i="10"/>
  <c r="F126" i="9"/>
  <c r="F127" i="9"/>
  <c r="E125" i="9"/>
  <c r="E126" i="9"/>
  <c r="E127" i="9"/>
</calcChain>
</file>

<file path=xl/sharedStrings.xml><?xml version="1.0" encoding="utf-8"?>
<sst xmlns="http://schemas.openxmlformats.org/spreadsheetml/2006/main" count="1922" uniqueCount="314">
  <si>
    <t>CANTIDAD</t>
  </si>
  <si>
    <t>CIFDOL</t>
  </si>
  <si>
    <t>2013</t>
  </si>
  <si>
    <t>2014</t>
  </si>
  <si>
    <t>2015</t>
  </si>
  <si>
    <t>2016</t>
  </si>
  <si>
    <t>CHINA</t>
  </si>
  <si>
    <t>MEXICO</t>
  </si>
  <si>
    <t>ESTADOS UNIDOS</t>
  </si>
  <si>
    <t>CHILE</t>
  </si>
  <si>
    <t>COREA (SUR) REP DE</t>
  </si>
  <si>
    <t>BRASIL</t>
  </si>
  <si>
    <t>TAILANDIA</t>
  </si>
  <si>
    <t>SINGAPUR</t>
  </si>
  <si>
    <t>VIET NAM</t>
  </si>
  <si>
    <t>ARMENIA</t>
  </si>
  <si>
    <t>OTROS</t>
  </si>
  <si>
    <t>BOGOTÁ</t>
  </si>
  <si>
    <t>CARTAGENA</t>
  </si>
  <si>
    <t>CALI</t>
  </si>
  <si>
    <t>BUENAVENTURA</t>
  </si>
  <si>
    <t>MEDELLÍN</t>
  </si>
  <si>
    <t>BARRANQUILLA</t>
  </si>
  <si>
    <t>SANTA MARTA</t>
  </si>
  <si>
    <t>IPIALES</t>
  </si>
  <si>
    <t>URABÁ</t>
  </si>
  <si>
    <t>MAICAO</t>
  </si>
  <si>
    <t>CUCUTA</t>
  </si>
  <si>
    <t>Total general</t>
  </si>
  <si>
    <t xml:space="preserve">Importaciones por Aduanas </t>
  </si>
  <si>
    <t>Aduanas</t>
  </si>
  <si>
    <t>Pais de Origen</t>
  </si>
  <si>
    <t>Importaciones por Pais de Origen</t>
  </si>
  <si>
    <t xml:space="preserve">Precios implicitos de partida arancelaria </t>
  </si>
  <si>
    <t>Refrigeradores domésticos de compresión</t>
  </si>
  <si>
    <t>OTRAS</t>
  </si>
  <si>
    <t xml:space="preserve">País de Origen </t>
  </si>
  <si>
    <t>Cantidades en Unidades, Valor CIF y precios implicitos en Dólares, Cálculos en Dólares</t>
  </si>
  <si>
    <t>Partidas : 8418.10.10.00, 8418.10.20.00, 8418.10.30.00, 8418.10.90.00, 8418.21.10.00, 8418.21.20.00, 8418.21.30.00, 8418.21.90.00</t>
  </si>
  <si>
    <t>Partidas: 8450.11.00.00, 8450.12.00.00, 8450.19.00.00, 8450.20.00.00</t>
  </si>
  <si>
    <t>Cocinas a gas</t>
  </si>
  <si>
    <t>Cocinas electricas</t>
  </si>
  <si>
    <t>ECUADOR</t>
  </si>
  <si>
    <t>ITALIA</t>
  </si>
  <si>
    <t>ESPA?A</t>
  </si>
  <si>
    <t>País de Origen</t>
  </si>
  <si>
    <t xml:space="preserve">OTROS </t>
  </si>
  <si>
    <t>Cocinas electrotérmicas de uso doméstico.</t>
  </si>
  <si>
    <t>Partida</t>
  </si>
  <si>
    <t>Descripción</t>
  </si>
  <si>
    <t>8516.60.20.00</t>
  </si>
  <si>
    <t>Cocinas empotrables</t>
  </si>
  <si>
    <t>Cocinas de mesa</t>
  </si>
  <si>
    <t>Las demás cocinas, de uso doméstico</t>
  </si>
  <si>
    <t>MABE COLOMBIA S.A.S</t>
  </si>
  <si>
    <t>WHIRLPOOL COLOMBIA   S.A. S</t>
  </si>
  <si>
    <t>ELECTROLUX S. A.</t>
  </si>
  <si>
    <t>INDUSTRIAS HACEB S A</t>
  </si>
  <si>
    <t xml:space="preserve">Empresa </t>
  </si>
  <si>
    <t>Partidas Cocinas a gas: 7321.11.11.00, 7321.11.12.00, 7321.11.19.00</t>
  </si>
  <si>
    <t>Partida Cocina electricas: 8516.60.20.00</t>
  </si>
  <si>
    <t>8450110000</t>
  </si>
  <si>
    <t>8450120000</t>
  </si>
  <si>
    <t>8450190000</t>
  </si>
  <si>
    <t>8450200000</t>
  </si>
  <si>
    <t>Tendencia de importaciones</t>
  </si>
  <si>
    <t>Partidas</t>
  </si>
  <si>
    <t>Tendencia de Exportacion</t>
  </si>
  <si>
    <t>2017*</t>
  </si>
  <si>
    <t xml:space="preserve">Exportaciones por Pais </t>
  </si>
  <si>
    <t>PERU</t>
  </si>
  <si>
    <t>REPUBLICA DOMINICANA</t>
  </si>
  <si>
    <t>GUATEMALA</t>
  </si>
  <si>
    <t>EL SALVADOR</t>
  </si>
  <si>
    <t>HONDURAS</t>
  </si>
  <si>
    <t>COSTA RICA</t>
  </si>
  <si>
    <t>NICARAGUA</t>
  </si>
  <si>
    <t>BOLIVIA</t>
  </si>
  <si>
    <t>PANAMA</t>
  </si>
  <si>
    <t>PARAGUAY</t>
  </si>
  <si>
    <t>ARGENTINA</t>
  </si>
  <si>
    <t>Pais</t>
  </si>
  <si>
    <t>PANASONIC DE COLOMBIA S.A.</t>
  </si>
  <si>
    <t>SAMSUNG ELECTRONICS COLOMBIA S.A.</t>
  </si>
  <si>
    <t>LG ELECTRONICS COLOMBIA LTDA.</t>
  </si>
  <si>
    <t>Razon Social</t>
  </si>
  <si>
    <t>Tendencia de Exportaciones</t>
  </si>
  <si>
    <t>PAÍS</t>
  </si>
  <si>
    <t>EMPRESA</t>
  </si>
  <si>
    <t>Tendencia de exportación</t>
  </si>
  <si>
    <t xml:space="preserve">Exportaciones por PaÍs </t>
  </si>
  <si>
    <t>8415101000</t>
  </si>
  <si>
    <t>8415109000</t>
  </si>
  <si>
    <t>8415822000</t>
  </si>
  <si>
    <t>Las demás máquinas y aparatos para acondicionamiento de aire, con equipo de enfriamiento inferior o igual a 30000 BTU/hora.</t>
  </si>
  <si>
    <t>Máquinas y aparatos para acondicionamiento de aire con equipo de enfriamiento inferior o igual a  30000 BTU/hora.</t>
  </si>
  <si>
    <t>Las demás máquinas y aparatos para acondicionamiento de aire</t>
  </si>
  <si>
    <t>RIOHACHA</t>
  </si>
  <si>
    <t>TAIWAN</t>
  </si>
  <si>
    <t>MALAYSIA</t>
  </si>
  <si>
    <t xml:space="preserve">Precios implicitos por partida arancelaria </t>
  </si>
  <si>
    <t>SUPERTIENDAS Y DROGUERIAS OLIMPICA S.A.</t>
  </si>
  <si>
    <t>REFRINORTE SOCIEDAD POR ACCIONES SIMPLIFICADAS</t>
  </si>
  <si>
    <t>CONSUMER ELECTRONICS GROUP S.A.S</t>
  </si>
  <si>
    <t>COLOMBIANA DE COMERCIO S.A.</t>
  </si>
  <si>
    <t>ROBERT BOSCH LTDA</t>
  </si>
  <si>
    <t>LANDERS &amp; CIA. S.A.</t>
  </si>
  <si>
    <t>COMPANIA COLOMBIANA DE CERAMICA S.A. COLCERAMICA S.A</t>
  </si>
  <si>
    <t>8506101100</t>
  </si>
  <si>
    <t>8506101900</t>
  </si>
  <si>
    <t>8506109900</t>
  </si>
  <si>
    <t>|</t>
  </si>
  <si>
    <t>INDONESIA</t>
  </si>
  <si>
    <t>EVEREADY DE COLOMBIA S.A.</t>
  </si>
  <si>
    <t>TRONEX S.A.</t>
  </si>
  <si>
    <t>RAYOVAC- VARTA S.A.</t>
  </si>
  <si>
    <t>SODIMAC COLOMBIA S A</t>
  </si>
  <si>
    <t>8528720020</t>
  </si>
  <si>
    <t>8528720030</t>
  </si>
  <si>
    <t>8528720040</t>
  </si>
  <si>
    <t>8528720090</t>
  </si>
  <si>
    <t xml:space="preserve">Los demás </t>
  </si>
  <si>
    <t>8529909010</t>
  </si>
  <si>
    <t>Televisor plasma en colores</t>
  </si>
  <si>
    <t>Televisor  (LCD)</t>
  </si>
  <si>
    <t>Televisor  LED</t>
  </si>
  <si>
    <t xml:space="preserve">Paneles de cristal </t>
  </si>
  <si>
    <t>PEREIRA</t>
  </si>
  <si>
    <t>PORTUGAL</t>
  </si>
  <si>
    <t>Calentadores a gas</t>
  </si>
  <si>
    <t>8419110000</t>
  </si>
  <si>
    <t>Calentadores de agua de calentamiento instantáneo, de gas.</t>
  </si>
  <si>
    <t>8419191000</t>
  </si>
  <si>
    <t>8419199000</t>
  </si>
  <si>
    <t>Calentadores de agua de acumulacion, con capacidad igual o inferior a 120 l</t>
  </si>
  <si>
    <t>Los demás calentadores de agua de acumulacion</t>
  </si>
  <si>
    <t xml:space="preserve">Calentadores eléctricos de agua </t>
  </si>
  <si>
    <t>Calentadores electricos</t>
  </si>
  <si>
    <t>COBRETEC S.A.</t>
  </si>
  <si>
    <t>GOTTA DE COLOMBIA S A S</t>
  </si>
  <si>
    <t>BOCCHERINI S A</t>
  </si>
  <si>
    <t>Calentadores  gas</t>
  </si>
  <si>
    <t>INDUSTRIAS KONTIKI LTDA</t>
  </si>
  <si>
    <t>Ventiladores</t>
  </si>
  <si>
    <t>Licuadoras</t>
  </si>
  <si>
    <t>8414510000</t>
  </si>
  <si>
    <t>Ventiladores de mesa, pie, pared, cielo raso, techo o  ventana, con motor eléctrico incorporado de potencia inferior o igual a 125 W.</t>
  </si>
  <si>
    <t>ALMACENES EXITO S A</t>
  </si>
  <si>
    <t>COMERCIALIZADORA SANTANDER S.A.</t>
  </si>
  <si>
    <t>CONTINENTE S A</t>
  </si>
  <si>
    <t>IMPORTADORA NECOMEX S.A.S.</t>
  </si>
  <si>
    <t>MEICO S.A.</t>
  </si>
  <si>
    <t>OSTER DE COLOMBIA LTDA</t>
  </si>
  <si>
    <t>Licuadoras de alimentos, electromecánicas con motor eléctrico incorporado, de uso doméstico.</t>
  </si>
  <si>
    <t>USD</t>
  </si>
  <si>
    <t>Refrigeración Domestica</t>
  </si>
  <si>
    <t>INDUSTRIA DE ELECTRODOMESTICOS S.A. INDUSEL S.A.</t>
  </si>
  <si>
    <t>Máquinas para lavar ropa, de capacidad unitaria, expresada en peso neto de ropa seca, superior a 10 Kg, incluso con dispositivo de secado.</t>
  </si>
  <si>
    <t>Las demás  máquinas  para lavar ropa, de capacidad unitaria, expresada en peso de ropa seca, inferior o igual a 10 kg, con secadora centrifuga incorporada.</t>
  </si>
  <si>
    <t>Máquinas para lavar ropa, totalmente automáticas, de capacidad unitaria, expresada en peso de ropa seca, inferior o igual a 10kg.</t>
  </si>
  <si>
    <t>Las demás máquinas para lavar ropa, de capacidad unitaria, expresada en peso de ropa seca, inferior o igual a 10 kg.</t>
  </si>
  <si>
    <t>8418103000</t>
  </si>
  <si>
    <t>8418102000</t>
  </si>
  <si>
    <t>8418101000</t>
  </si>
  <si>
    <t>Suma de CANTIDAD</t>
  </si>
  <si>
    <t>Suma de CIFDOL</t>
  </si>
  <si>
    <t>DESCRIPCIÓN</t>
  </si>
  <si>
    <t>Refrigeradores domésticos de compresión, de volúmen inferior a 184 litros.</t>
  </si>
  <si>
    <t>8418219000</t>
  </si>
  <si>
    <t>Los demás refrigeradores domésticos, de compresión.</t>
  </si>
  <si>
    <t>8418212000</t>
  </si>
  <si>
    <t>8418213000</t>
  </si>
  <si>
    <t>Las demás combinaciones de refrigerador y congelador</t>
  </si>
  <si>
    <t>De volumen inferior a 184 litros</t>
  </si>
  <si>
    <t>CHALLENGER S A S</t>
  </si>
  <si>
    <t>IMPORTADORA  LATINA  S.A.S.</t>
  </si>
  <si>
    <t>Las demás cocinas, de uso doméstico, de combustibles gaseosos, o de gas y otros combustibles, de fundición, hierro o acero.</t>
  </si>
  <si>
    <t>7321111100</t>
  </si>
  <si>
    <t>Cocinas empotrables, de uso doméstico, de combustibles gaseosos, o de gas y otros combustibles, de fundición, hierro o acero.</t>
  </si>
  <si>
    <t>7321111200</t>
  </si>
  <si>
    <t>Cocinas de mesa, de uso doméstico, de combustibles gaseosos, o de gas y otros combustibles, de fundición, hierro o acero.</t>
  </si>
  <si>
    <t>INVERSIONES INNOVAR DE COLOMBIA  S.A.</t>
  </si>
  <si>
    <t>L.C.I. DISTRIBUTORS COLOMBIA S.A.S</t>
  </si>
  <si>
    <t>ALEMANIA</t>
  </si>
  <si>
    <t>FERRETERIA NURUENA S.A.S.</t>
  </si>
  <si>
    <t>IMPORTACIONES ALEMANAS SAS</t>
  </si>
  <si>
    <t>PRICESMART COLOMBIA S.A.S.</t>
  </si>
  <si>
    <t>IMPORTING COLOMBIA S.A.S</t>
  </si>
  <si>
    <t>Televisor pantalla tecnología LED</t>
  </si>
  <si>
    <t>Paneles de cristal líquido LCD o de plasma</t>
  </si>
  <si>
    <t>Televisor pantalla cristal líquido (LCD)</t>
  </si>
  <si>
    <t>Televisor plasma, en colores</t>
  </si>
  <si>
    <t>Televisor (LCD)</t>
  </si>
  <si>
    <t>Televisor plasma, colores</t>
  </si>
  <si>
    <t>SONY COLOMBIA S.A.</t>
  </si>
  <si>
    <t>Máquinas y aparatos para acondicionamiento,  enfriamiento inferior o igual a  30000 BTU/hora.</t>
  </si>
  <si>
    <t>Las demás máquinas y aparatos para acondicionamiento,  enfriamiento inferior o igual a 30000 BTU/hora.</t>
  </si>
  <si>
    <t>Pilas y baterías de pilas, eléctricas, de dióxido de manganeso, alcalinas, cilindricas.</t>
  </si>
  <si>
    <t>Las demás pilas y baterías de pilas, eléctricas, de dióxido de manganeso, alcalinas.</t>
  </si>
  <si>
    <t>Las demás pilas y baterías de pilas, eléctricas, de dióxido de manganeso.</t>
  </si>
  <si>
    <t>Pilas y baterías de pilas, eléctricas, de dióxido de manganeso, alcalinas, de boton.</t>
  </si>
  <si>
    <t>Pilas y baterías de pilas, eléctricas de boton.</t>
  </si>
  <si>
    <t>Pilas y baterías de pilas, eléctricas, cilindricas.</t>
  </si>
  <si>
    <t>8418101000  8418102000  8418103000  8418109000</t>
  </si>
  <si>
    <t>8418211000  8418212000  8418213000  8418219000</t>
  </si>
  <si>
    <t>Máquinas para lavar ropa, de capacidad unitaria superior a 10 Kg</t>
  </si>
  <si>
    <t>Las demás máquinas para lavar ropa, inferior o igual a 10 kg.</t>
  </si>
  <si>
    <t>Las demás  máquinas  para lavar ropa,  inferior o igual a 10 kg</t>
  </si>
  <si>
    <t>Las demás máquinas para lavar ropa, inferior o igual a 10 kg</t>
  </si>
  <si>
    <t>Máquinas para lavar ropa, inferior o igual a 10kg</t>
  </si>
  <si>
    <t>HACEB WHIRLPOOL INDUSTRIAL S.A.S.</t>
  </si>
  <si>
    <t>Las demás cocinas</t>
  </si>
  <si>
    <t>SOCIEDAD UNIDA DE ELECTRODOMESTICOS S.A. SUDELEC S.A.</t>
  </si>
  <si>
    <t xml:space="preserve">Calentadores de agua </t>
  </si>
  <si>
    <t>Calentadores  con capacidad igual o inferior a 120 l</t>
  </si>
  <si>
    <t>8418109000</t>
  </si>
  <si>
    <t>8418211000</t>
  </si>
  <si>
    <t>Máquinas para lavar ropa, automáticas, inferior o igual a 10kg.</t>
  </si>
  <si>
    <t>Las demás  máquinas, inferior o igual a 10 kg, con secadora.</t>
  </si>
  <si>
    <t>Máquinas para lavar ropa,  superior a 10 Kg, con secado.</t>
  </si>
  <si>
    <t>Paneles de cristal líquido LCD</t>
  </si>
  <si>
    <t>Las demás máquinas y aparatos, con equipo de enfriamiento inferior o igual a 30000 BTU/hora.</t>
  </si>
  <si>
    <t>Las demás máquinas y aparatos para acondicionamiento de aire.</t>
  </si>
  <si>
    <t>Máquinas y aparatos, con equipo de enfriamiento inferior o igual a  30000 BTU/hora.</t>
  </si>
  <si>
    <t>Cantidades en Unidades, Valor FOB y precios implicitos en Dólares, Cálculos Cámara</t>
  </si>
  <si>
    <t>INVERSIONES YASSINE LTDA</t>
  </si>
  <si>
    <t>NACIONAL DE PILAS OCCIDENTE S.A.S.</t>
  </si>
  <si>
    <t>Refrigeradores domésticos de compresión, de volúmen mayor o igual a 184 litros, pero inferior a 269 litros.</t>
  </si>
  <si>
    <t>Refrigeradores domésticos de compresión, de volúmen mayor o igual a 269 litros, pero inferior a 382 litros.</t>
  </si>
  <si>
    <t xml:space="preserve"> </t>
  </si>
  <si>
    <t>HONG KONG</t>
  </si>
  <si>
    <t>8506109110</t>
  </si>
  <si>
    <t>Las demás pilas y baterías de pilas, eléctricas, de dióxido de manganeso, cilindricas, con electrolito de cloruro de cinc o de amonio</t>
  </si>
  <si>
    <t>8506109190</t>
  </si>
  <si>
    <t>Las demás pilas y baterías de pilas, eléctricas, de dióxido de manganeso, cilindricas.</t>
  </si>
  <si>
    <t>NACIONAL DE PILAS CENTRAL S.A</t>
  </si>
  <si>
    <t>Refrigeradores domésticos de compresión, de volúmen igual a 184 litros, pero inferior a 269 litros.</t>
  </si>
  <si>
    <t>Refrigeradores domésticos de compresión, de volúmeN igual a 269 litros, pero inferior a 382 litros.</t>
  </si>
  <si>
    <t>De volumen mayor o igual a 184 litros, pero inferior a 269 litros</t>
  </si>
  <si>
    <t>De volumen mayor o igual a 269 litros, pero inferior a 382 litros</t>
  </si>
  <si>
    <t xml:space="preserve">Mayores importadores </t>
  </si>
  <si>
    <t>8516602000</t>
  </si>
  <si>
    <t>MIRAGE COLOMBIA S.A.S.</t>
  </si>
  <si>
    <t>Las demás pilas y baterías de pilas, eléctricas, de dióxido de manganeso, cilindricas, con electrolito de cloruro de zinc o de amonio</t>
  </si>
  <si>
    <t>Mayores Exportadores</t>
  </si>
  <si>
    <t>7321111900</t>
  </si>
  <si>
    <t>TURQUIA</t>
  </si>
  <si>
    <t>Calentadores de agua de acumulacion, con capacidad igual o inferior a 120 l, excepto los eléctricos.</t>
  </si>
  <si>
    <t>Los demás calentadores de agua de acumulacion, excepto los eléctricos.</t>
  </si>
  <si>
    <t>8516100000</t>
  </si>
  <si>
    <t>Calentadores eléctricos de agua de calentamiento instantáneo o acumulación y calentadores eléctricos de inmersion.</t>
  </si>
  <si>
    <t>8509401000</t>
  </si>
  <si>
    <t>PUERTO RICO</t>
  </si>
  <si>
    <t>Combinación de refrigerador y congelador con puertas exteriores Novaradas</t>
  </si>
  <si>
    <t xml:space="preserve">Combinación de refrigerador y congelador con puertas exteriores Novaradas
Combinación de refrigerador y congelador con puertas exteriores Novaradas
</t>
  </si>
  <si>
    <t>Máquinas y aparatos para acondicionamiento de aire, de pared o para ventanas formando un solo cuerpo del tipo de sistema de elementos Novarados ("split-system"), con equipo de enfriamiento inferior o igual a  30000 BTU/hora.</t>
  </si>
  <si>
    <t>Las demás máquinas y aparatos para acondicionamiento de aire, de pared o para ventanas formando un solo cuerpo del tipo de sistema de elementos Novarados ("split-system")</t>
  </si>
  <si>
    <t>2018*</t>
  </si>
  <si>
    <t>CURAZAO</t>
  </si>
  <si>
    <t>ARUBA</t>
  </si>
  <si>
    <t>SUPERIOR INDUSTRIAL Y COMERCIAL SAS</t>
  </si>
  <si>
    <t>COLCUR LTDA</t>
  </si>
  <si>
    <t>AQUA TRADING S.A.S</t>
  </si>
  <si>
    <t xml:space="preserve">2018* </t>
  </si>
  <si>
    <t>2017* MARZO</t>
  </si>
  <si>
    <t>2018* MARZO</t>
  </si>
  <si>
    <t>MARZO Exportadores</t>
  </si>
  <si>
    <t xml:space="preserve">2017* MARZO </t>
  </si>
  <si>
    <t xml:space="preserve">2017*MARZO </t>
  </si>
  <si>
    <t>Importadores MARZO</t>
  </si>
  <si>
    <t xml:space="preserve">MARZO importadores </t>
  </si>
  <si>
    <t>Las demás combinaciones de refrigerador y congelador, con puertas exteriores separadas, aunque no sean eléctricos.</t>
  </si>
  <si>
    <t>Combinaciones de refrigerador y congelador, con puertas exteriores separadas, de volumen mayor o igual a 269 litros, pero inferior a 382 litros, aunque no sean eléctricos.</t>
  </si>
  <si>
    <t>Combinaciones de refrigerador y congelador, con puertas exteriores separadas, de volumen mayor o igual a 184 litros, pero inferior a 269 litros, aunque no sean eléctricos.</t>
  </si>
  <si>
    <t>Combinaciones de refrigerador y congelador, con puertas exteriores separadas, de volumen inferior a 184 litros, aunque no sean eléctricos.</t>
  </si>
  <si>
    <t xml:space="preserve">2018* MARZO </t>
  </si>
  <si>
    <t xml:space="preserve">2018*MARZO </t>
  </si>
  <si>
    <t>LAVANDERIAS LIMITADA</t>
  </si>
  <si>
    <t>2018*MARZO</t>
  </si>
  <si>
    <t>DISTRIBUIDORA ELECTROJAPONES S.  A.</t>
  </si>
  <si>
    <t>BSH ELECTRODOMESTICOS SAS</t>
  </si>
  <si>
    <t>PRODISUR S.A.</t>
  </si>
  <si>
    <t>PRODUCTOS ARQUITECTONICOS S.A.</t>
  </si>
  <si>
    <t>EFYG IMPORTACIONES S.A.S</t>
  </si>
  <si>
    <t>IDEA COLOMBIA S A S</t>
  </si>
  <si>
    <t>COMERCIALIZADORA OTTOMEN S.A.S.</t>
  </si>
  <si>
    <t>DUQUE SALAZAR FRANCISCO JAVIER</t>
  </si>
  <si>
    <t>DISTRIBUCIONES NOVAMEX S.A.S</t>
  </si>
  <si>
    <t>ELECTRO 3D S.A.S.</t>
  </si>
  <si>
    <t>EASY COLOMBIA S.A.</t>
  </si>
  <si>
    <t>CAJA COLOMBIANA DE SUBSIDIO FAMILIAR COLSUBSIDIO</t>
  </si>
  <si>
    <t>ZONA FRANCA  DE  PACIFICO CALI</t>
  </si>
  <si>
    <t>Máquinas y aparatos para acondicionamiento de aire, de pared o para ventanas formando un solo cuerpo del tipo de sistema de elementos separados ("split-system"), con equipo de enfriamiento inferior o igual a  30000 BTU/hora.</t>
  </si>
  <si>
    <t>Las demás máquinas y aparatos para acondicionamiento de aire, de pared o para ventanas formando un solo cuerpo del tipo de sistema de elementos separados ("split-system")</t>
  </si>
  <si>
    <t>JAPON</t>
  </si>
  <si>
    <t>IMPORTACIONES, EXPORTACIONES Y NEGOCIOS INTERNACIONALES MEXC</t>
  </si>
  <si>
    <t>GENOMMA LAB COLOMBIA LTDA</t>
  </si>
  <si>
    <t>INDUSTRIA DE ELECTRODOMESTICOS S.A. S   INDUSEL S.A.S</t>
  </si>
  <si>
    <t>SOPORTE ACTIVO EMPRESARIAL SAS</t>
  </si>
  <si>
    <t>RESUMEN ACUMULADO (2013-2018*)</t>
  </si>
  <si>
    <t>ENERO - MARZO  (2018*)</t>
  </si>
  <si>
    <t>INFORME DE CATEGORÍAS</t>
  </si>
  <si>
    <t>1. IM Refrigeración Doméstica</t>
  </si>
  <si>
    <t>2. EX Refrigeración doméstica</t>
  </si>
  <si>
    <t xml:space="preserve">3.IM Lavadoras </t>
  </si>
  <si>
    <t xml:space="preserve">4. EX Lavadoras </t>
  </si>
  <si>
    <t xml:space="preserve">5.IM Cocción </t>
  </si>
  <si>
    <t>6.EX Cocción</t>
  </si>
  <si>
    <t>7.IM Calentadores</t>
  </si>
  <si>
    <t>8.EX Calentadores</t>
  </si>
  <si>
    <t>9.IM ventiladores y licuadoras</t>
  </si>
  <si>
    <t>10. IM TV</t>
  </si>
  <si>
    <t>11.IM Aires</t>
  </si>
  <si>
    <t>12. IM Pilas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</si>
</sst>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color theme="1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horizontal="left"/>
    </xf>
    <xf numFmtId="0" fontId="0" fillId="34" borderId="0" xfId="0" applyFill="1"/>
    <xf numFmtId="165" fontId="0" fillId="34" borderId="0" xfId="0" applyNumberFormat="1" applyFill="1"/>
    <xf numFmtId="9" fontId="0" fillId="34" borderId="0" xfId="42" applyFont="1" applyFill="1"/>
    <xf numFmtId="165" fontId="16" fillId="33" borderId="10" xfId="0" applyNumberFormat="1" applyFont="1" applyFill="1" applyBorder="1"/>
    <xf numFmtId="0" fontId="0" fillId="34" borderId="10" xfId="0" applyFill="1" applyBorder="1" applyAlignment="1">
      <alignment horizontal="left"/>
    </xf>
    <xf numFmtId="165" fontId="0" fillId="34" borderId="10" xfId="0" applyNumberFormat="1" applyFill="1" applyBorder="1"/>
    <xf numFmtId="0" fontId="16" fillId="33" borderId="10" xfId="0" applyFont="1" applyFill="1" applyBorder="1" applyAlignment="1">
      <alignment horizontal="left"/>
    </xf>
    <xf numFmtId="0" fontId="18" fillId="34" borderId="0" xfId="0" applyFont="1" applyFill="1"/>
    <xf numFmtId="0" fontId="19" fillId="34" borderId="0" xfId="0" applyFont="1" applyFill="1"/>
    <xf numFmtId="0" fontId="16" fillId="34" borderId="10" xfId="0" applyFont="1" applyFill="1" applyBorder="1"/>
    <xf numFmtId="0" fontId="16" fillId="33" borderId="0" xfId="0" applyFont="1" applyFill="1"/>
    <xf numFmtId="0" fontId="16" fillId="33" borderId="0" xfId="0" applyFont="1" applyFill="1" applyBorder="1" applyAlignment="1">
      <alignment horizontal="left"/>
    </xf>
    <xf numFmtId="165" fontId="16" fillId="33" borderId="0" xfId="0" applyNumberFormat="1" applyFont="1" applyFill="1" applyBorder="1"/>
    <xf numFmtId="0" fontId="0" fillId="34" borderId="10" xfId="0" applyFill="1" applyBorder="1"/>
    <xf numFmtId="0" fontId="16" fillId="33" borderId="0" xfId="0" applyFont="1" applyFill="1" applyBorder="1"/>
    <xf numFmtId="0" fontId="16" fillId="33" borderId="11" xfId="0" applyFont="1" applyFill="1" applyBorder="1" applyAlignment="1">
      <alignment horizontal="center"/>
    </xf>
    <xf numFmtId="165" fontId="0" fillId="34" borderId="10" xfId="0" applyNumberFormat="1" applyFill="1" applyBorder="1" applyAlignment="1">
      <alignment horizontal="center" vertical="center"/>
    </xf>
    <xf numFmtId="0" fontId="16" fillId="33" borderId="0" xfId="0" applyFont="1" applyFill="1" applyBorder="1" applyAlignment="1">
      <alignment horizontal="center"/>
    </xf>
    <xf numFmtId="0" fontId="20" fillId="34" borderId="0" xfId="0" applyFont="1" applyFill="1"/>
    <xf numFmtId="0" fontId="16" fillId="33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left"/>
    </xf>
    <xf numFmtId="0" fontId="16" fillId="33" borderId="10" xfId="0" applyFont="1" applyFill="1" applyBorder="1" applyAlignment="1">
      <alignment horizontal="left"/>
    </xf>
    <xf numFmtId="0" fontId="16" fillId="33" borderId="10" xfId="0" applyFont="1" applyFill="1" applyBorder="1" applyAlignment="1">
      <alignment horizontal="center"/>
    </xf>
    <xf numFmtId="0" fontId="0" fillId="0" borderId="10" xfId="0" applyBorder="1" applyAlignment="1">
      <alignment horizontal="left"/>
    </xf>
    <xf numFmtId="165" fontId="0" fillId="0" borderId="10" xfId="0" applyNumberFormat="1" applyBorder="1"/>
    <xf numFmtId="0" fontId="0" fillId="0" borderId="10" xfId="0" applyBorder="1"/>
    <xf numFmtId="0" fontId="0" fillId="0" borderId="10" xfId="0" applyBorder="1" applyAlignment="1">
      <alignment horizontal="left" wrapText="1"/>
    </xf>
    <xf numFmtId="165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165" fontId="16" fillId="33" borderId="10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65" fontId="0" fillId="34" borderId="10" xfId="43" applyNumberFormat="1" applyFont="1" applyFill="1" applyBorder="1"/>
    <xf numFmtId="165" fontId="16" fillId="34" borderId="10" xfId="43" applyNumberFormat="1" applyFont="1" applyFill="1" applyBorder="1" applyAlignment="1">
      <alignment horizontal="left"/>
    </xf>
    <xf numFmtId="0" fontId="0" fillId="34" borderId="10" xfId="0" applyFill="1" applyBorder="1" applyAlignment="1">
      <alignment horizontal="center" vertical="center" wrapText="1"/>
    </xf>
    <xf numFmtId="165" fontId="0" fillId="34" borderId="10" xfId="43" applyNumberFormat="1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left"/>
    </xf>
    <xf numFmtId="0" fontId="16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 wrapText="1"/>
    </xf>
    <xf numFmtId="0" fontId="16" fillId="33" borderId="16" xfId="0" applyFont="1" applyFill="1" applyBorder="1" applyAlignment="1">
      <alignment horizontal="center" vertical="center"/>
    </xf>
    <xf numFmtId="0" fontId="0" fillId="33" borderId="13" xfId="0" applyFont="1" applyFill="1" applyBorder="1" applyAlignment="1">
      <alignment horizontal="center" vertical="center"/>
    </xf>
    <xf numFmtId="0" fontId="0" fillId="33" borderId="15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left"/>
    </xf>
    <xf numFmtId="0" fontId="16" fillId="33" borderId="16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vertical="center"/>
    </xf>
    <xf numFmtId="0" fontId="16" fillId="33" borderId="12" xfId="0" applyFont="1" applyFill="1" applyBorder="1" applyAlignment="1">
      <alignment vertical="center"/>
    </xf>
    <xf numFmtId="165" fontId="16" fillId="33" borderId="12" xfId="0" applyNumberFormat="1" applyFont="1" applyFill="1" applyBorder="1"/>
    <xf numFmtId="0" fontId="16" fillId="33" borderId="13" xfId="0" applyFont="1" applyFill="1" applyBorder="1" applyAlignment="1"/>
    <xf numFmtId="0" fontId="16" fillId="34" borderId="10" xfId="0" applyFont="1" applyFill="1" applyBorder="1" applyAlignment="1">
      <alignment horizontal="left"/>
    </xf>
    <xf numFmtId="0" fontId="16" fillId="33" borderId="10" xfId="0" applyFont="1" applyFill="1" applyBorder="1"/>
    <xf numFmtId="0" fontId="16" fillId="33" borderId="14" xfId="0" applyFont="1" applyFill="1" applyBorder="1" applyAlignment="1"/>
    <xf numFmtId="0" fontId="0" fillId="34" borderId="10" xfId="0" applyFont="1" applyFill="1" applyBorder="1" applyAlignment="1">
      <alignment horizontal="left"/>
    </xf>
    <xf numFmtId="165" fontId="0" fillId="34" borderId="10" xfId="0" applyNumberFormat="1" applyFont="1" applyFill="1" applyBorder="1"/>
    <xf numFmtId="0" fontId="16" fillId="33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16" fillId="33" borderId="10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 vertical="center"/>
    </xf>
    <xf numFmtId="0" fontId="16" fillId="33" borderId="0" xfId="0" applyFont="1" applyFill="1" applyBorder="1" applyAlignment="1">
      <alignment vertical="center"/>
    </xf>
    <xf numFmtId="0" fontId="16" fillId="35" borderId="0" xfId="0" applyFont="1" applyFill="1"/>
    <xf numFmtId="0" fontId="16" fillId="36" borderId="0" xfId="0" applyFont="1" applyFill="1"/>
    <xf numFmtId="0" fontId="16" fillId="34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left"/>
    </xf>
    <xf numFmtId="0" fontId="16" fillId="33" borderId="10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41" fontId="0" fillId="0" borderId="0" xfId="45" applyNumberFormat="1" applyFont="1"/>
    <xf numFmtId="0" fontId="0" fillId="34" borderId="10" xfId="0" applyFill="1" applyBorder="1" applyAlignment="1">
      <alignment horizontal="left"/>
    </xf>
    <xf numFmtId="0" fontId="16" fillId="34" borderId="10" xfId="0" applyFont="1" applyFill="1" applyBorder="1" applyAlignment="1">
      <alignment horizontal="center" wrapText="1"/>
    </xf>
    <xf numFmtId="41" fontId="0" fillId="0" borderId="0" xfId="0" applyNumberFormat="1"/>
    <xf numFmtId="41" fontId="0" fillId="0" borderId="0" xfId="45" applyFont="1"/>
    <xf numFmtId="41" fontId="0" fillId="34" borderId="10" xfId="45" applyFont="1" applyFill="1" applyBorder="1"/>
    <xf numFmtId="0" fontId="16" fillId="34" borderId="0" xfId="0" applyFont="1" applyFill="1"/>
    <xf numFmtId="41" fontId="0" fillId="0" borderId="10" xfId="0" applyNumberFormat="1" applyBorder="1"/>
    <xf numFmtId="0" fontId="0" fillId="34" borderId="0" xfId="0" applyFill="1" applyBorder="1"/>
    <xf numFmtId="0" fontId="0" fillId="34" borderId="0" xfId="0" applyFill="1" applyBorder="1" applyAlignment="1">
      <alignment horizontal="center"/>
    </xf>
    <xf numFmtId="41" fontId="0" fillId="34" borderId="0" xfId="45" applyNumberFormat="1" applyFont="1" applyFill="1" applyBorder="1" applyAlignment="1">
      <alignment horizontal="center"/>
    </xf>
    <xf numFmtId="0" fontId="16" fillId="33" borderId="21" xfId="0" applyFont="1" applyFill="1" applyBorder="1"/>
    <xf numFmtId="0" fontId="0" fillId="34" borderId="0" xfId="0" applyFill="1" applyBorder="1" applyAlignment="1">
      <alignment horizontal="left"/>
    </xf>
    <xf numFmtId="41" fontId="0" fillId="34" borderId="0" xfId="0" applyNumberFormat="1" applyFill="1" applyBorder="1"/>
    <xf numFmtId="0" fontId="16" fillId="34" borderId="0" xfId="0" applyFont="1" applyFill="1" applyBorder="1" applyAlignment="1">
      <alignment horizontal="left"/>
    </xf>
    <xf numFmtId="41" fontId="16" fillId="33" borderId="0" xfId="0" applyNumberFormat="1" applyFont="1" applyFill="1" applyBorder="1"/>
    <xf numFmtId="0" fontId="16" fillId="33" borderId="19" xfId="0" applyFont="1" applyFill="1" applyBorder="1"/>
    <xf numFmtId="0" fontId="16" fillId="33" borderId="17" xfId="0" applyFont="1" applyFill="1" applyBorder="1" applyAlignment="1">
      <alignment horizontal="center"/>
    </xf>
    <xf numFmtId="41" fontId="16" fillId="34" borderId="0" xfId="45" applyNumberFormat="1" applyFont="1" applyFill="1" applyBorder="1" applyAlignment="1">
      <alignment horizontal="center"/>
    </xf>
    <xf numFmtId="0" fontId="0" fillId="34" borderId="0" xfId="45" applyNumberFormat="1" applyFont="1" applyFill="1" applyBorder="1" applyAlignment="1">
      <alignment horizontal="left"/>
    </xf>
    <xf numFmtId="0" fontId="16" fillId="34" borderId="11" xfId="0" applyFont="1" applyFill="1" applyBorder="1"/>
    <xf numFmtId="0" fontId="16" fillId="34" borderId="10" xfId="45" applyNumberFormat="1" applyFont="1" applyFill="1" applyBorder="1" applyAlignment="1">
      <alignment horizontal="center"/>
    </xf>
    <xf numFmtId="0" fontId="0" fillId="34" borderId="10" xfId="45" applyNumberFormat="1" applyFont="1" applyFill="1" applyBorder="1" applyAlignment="1">
      <alignment horizontal="left"/>
    </xf>
    <xf numFmtId="0" fontId="16" fillId="34" borderId="0" xfId="45" applyNumberFormat="1" applyFont="1" applyFill="1" applyBorder="1" applyAlignment="1">
      <alignment horizontal="center"/>
    </xf>
    <xf numFmtId="0" fontId="16" fillId="33" borderId="22" xfId="0" applyFont="1" applyFill="1" applyBorder="1"/>
    <xf numFmtId="0" fontId="16" fillId="33" borderId="19" xfId="0" applyFont="1" applyFill="1" applyBorder="1" applyAlignment="1">
      <alignment horizontal="center"/>
    </xf>
    <xf numFmtId="0" fontId="16" fillId="33" borderId="20" xfId="0" applyFont="1" applyFill="1" applyBorder="1"/>
    <xf numFmtId="0" fontId="16" fillId="33" borderId="21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41" fontId="0" fillId="34" borderId="10" xfId="0" applyNumberFormat="1" applyFont="1" applyFill="1" applyBorder="1"/>
    <xf numFmtId="41" fontId="0" fillId="34" borderId="10" xfId="0" applyNumberFormat="1" applyFill="1" applyBorder="1"/>
    <xf numFmtId="41" fontId="16" fillId="33" borderId="10" xfId="0" applyNumberFormat="1" applyFont="1" applyFill="1" applyBorder="1"/>
    <xf numFmtId="0" fontId="0" fillId="0" borderId="0" xfId="0" applyFont="1" applyBorder="1" applyAlignment="1">
      <alignment horizontal="center" vertical="center" wrapText="1"/>
    </xf>
    <xf numFmtId="41" fontId="0" fillId="0" borderId="10" xfId="45" applyFont="1" applyBorder="1"/>
    <xf numFmtId="41" fontId="16" fillId="33" borderId="10" xfId="45" applyFont="1" applyFill="1" applyBorder="1" applyAlignment="1">
      <alignment horizontal="left"/>
    </xf>
    <xf numFmtId="41" fontId="16" fillId="33" borderId="10" xfId="45" applyFont="1" applyFill="1" applyBorder="1"/>
    <xf numFmtId="41" fontId="16" fillId="33" borderId="0" xfId="0" applyNumberFormat="1" applyFont="1" applyFill="1" applyBorder="1" applyAlignment="1">
      <alignment horizontal="center"/>
    </xf>
    <xf numFmtId="165" fontId="16" fillId="33" borderId="0" xfId="0" applyNumberFormat="1" applyFont="1" applyFill="1" applyBorder="1" applyAlignment="1">
      <alignment horizontal="center"/>
    </xf>
    <xf numFmtId="41" fontId="0" fillId="34" borderId="10" xfId="45" applyFont="1" applyFill="1" applyBorder="1" applyAlignment="1">
      <alignment horizontal="left"/>
    </xf>
    <xf numFmtId="41" fontId="0" fillId="34" borderId="10" xfId="45" applyFont="1" applyFill="1" applyBorder="1" applyAlignment="1">
      <alignment horizontal="center" vertical="center"/>
    </xf>
    <xf numFmtId="41" fontId="16" fillId="34" borderId="10" xfId="45" applyFont="1" applyFill="1" applyBorder="1"/>
    <xf numFmtId="9" fontId="0" fillId="34" borderId="10" xfId="42" applyFont="1" applyFill="1" applyBorder="1"/>
    <xf numFmtId="41" fontId="16" fillId="34" borderId="10" xfId="45" applyFont="1" applyFill="1" applyBorder="1" applyAlignment="1">
      <alignment horizontal="center" wrapText="1"/>
    </xf>
    <xf numFmtId="41" fontId="16" fillId="34" borderId="10" xfId="45" applyFont="1" applyFill="1" applyBorder="1" applyAlignment="1">
      <alignment horizontal="left"/>
    </xf>
    <xf numFmtId="41" fontId="0" fillId="0" borderId="10" xfId="45" applyFont="1" applyBorder="1" applyAlignment="1">
      <alignment horizontal="left" vertical="center"/>
    </xf>
    <xf numFmtId="41" fontId="0" fillId="0" borderId="10" xfId="45" applyFont="1" applyBorder="1" applyAlignment="1">
      <alignment horizontal="left" wrapText="1"/>
    </xf>
    <xf numFmtId="41" fontId="0" fillId="0" borderId="10" xfId="45" applyFont="1" applyBorder="1" applyAlignment="1">
      <alignment horizontal="center" vertical="center"/>
    </xf>
    <xf numFmtId="0" fontId="0" fillId="34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left"/>
    </xf>
    <xf numFmtId="41" fontId="0" fillId="34" borderId="10" xfId="45" applyNumberFormat="1" applyFont="1" applyFill="1" applyBorder="1"/>
    <xf numFmtId="41" fontId="16" fillId="34" borderId="10" xfId="45" applyNumberFormat="1" applyFont="1" applyFill="1" applyBorder="1"/>
    <xf numFmtId="165" fontId="0" fillId="34" borderId="0" xfId="0" applyNumberFormat="1" applyFill="1" applyBorder="1"/>
    <xf numFmtId="165" fontId="0" fillId="34" borderId="18" xfId="0" applyNumberFormat="1" applyFill="1" applyBorder="1"/>
    <xf numFmtId="165" fontId="0" fillId="34" borderId="19" xfId="0" applyNumberFormat="1" applyFill="1" applyBorder="1"/>
    <xf numFmtId="165" fontId="0" fillId="34" borderId="20" xfId="0" applyNumberFormat="1" applyFill="1" applyBorder="1"/>
    <xf numFmtId="0" fontId="16" fillId="34" borderId="23" xfId="0" applyFont="1" applyFill="1" applyBorder="1" applyAlignment="1">
      <alignment horizontal="left"/>
    </xf>
    <xf numFmtId="0" fontId="16" fillId="34" borderId="22" xfId="0" applyFont="1" applyFill="1" applyBorder="1" applyAlignment="1">
      <alignment horizontal="left"/>
    </xf>
    <xf numFmtId="0" fontId="16" fillId="34" borderId="13" xfId="0" applyFont="1" applyFill="1" applyBorder="1"/>
    <xf numFmtId="0" fontId="16" fillId="34" borderId="14" xfId="0" applyFont="1" applyFill="1" applyBorder="1"/>
    <xf numFmtId="0" fontId="16" fillId="33" borderId="10" xfId="0" applyFont="1" applyFill="1" applyBorder="1" applyAlignment="1">
      <alignment vertical="center"/>
    </xf>
    <xf numFmtId="0" fontId="16" fillId="33" borderId="13" xfId="0" applyFont="1" applyFill="1" applyBorder="1" applyAlignment="1">
      <alignment wrapText="1"/>
    </xf>
    <xf numFmtId="0" fontId="0" fillId="34" borderId="13" xfId="0" applyFill="1" applyBorder="1" applyAlignment="1">
      <alignment wrapText="1"/>
    </xf>
    <xf numFmtId="0" fontId="0" fillId="34" borderId="10" xfId="0" applyFill="1" applyBorder="1" applyAlignment="1"/>
    <xf numFmtId="41" fontId="0" fillId="0" borderId="17" xfId="45" applyFont="1" applyBorder="1" applyAlignment="1">
      <alignment wrapText="1"/>
    </xf>
    <xf numFmtId="0" fontId="0" fillId="34" borderId="10" xfId="0" applyFill="1" applyBorder="1" applyAlignment="1">
      <alignment horizontal="left"/>
    </xf>
    <xf numFmtId="0" fontId="0" fillId="0" borderId="21" xfId="0" applyBorder="1" applyAlignment="1">
      <alignment horizontal="left"/>
    </xf>
    <xf numFmtId="0" fontId="16" fillId="33" borderId="10" xfId="0" applyFont="1" applyFill="1" applyBorder="1" applyAlignment="1"/>
    <xf numFmtId="0" fontId="0" fillId="34" borderId="10" xfId="0" applyFill="1" applyBorder="1" applyAlignment="1">
      <alignment horizontal="left"/>
    </xf>
    <xf numFmtId="41" fontId="0" fillId="34" borderId="10" xfId="0" applyNumberFormat="1" applyFill="1" applyBorder="1" applyAlignment="1">
      <alignment horizontal="center"/>
    </xf>
    <xf numFmtId="41" fontId="0" fillId="34" borderId="10" xfId="0" applyNumberFormat="1" applyFill="1" applyBorder="1" applyAlignment="1">
      <alignment horizontal="left"/>
    </xf>
    <xf numFmtId="0" fontId="16" fillId="33" borderId="10" xfId="0" applyFont="1" applyFill="1" applyBorder="1" applyAlignment="1">
      <alignment horizontal="center"/>
    </xf>
    <xf numFmtId="0" fontId="16" fillId="33" borderId="12" xfId="0" applyFont="1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left" wrapText="1"/>
    </xf>
    <xf numFmtId="0" fontId="0" fillId="34" borderId="10" xfId="0" applyFill="1" applyBorder="1" applyAlignment="1">
      <alignment horizontal="left"/>
    </xf>
    <xf numFmtId="0" fontId="16" fillId="33" borderId="10" xfId="0" applyFont="1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 vertical="center"/>
    </xf>
    <xf numFmtId="0" fontId="16" fillId="33" borderId="13" xfId="0" applyFont="1" applyFill="1" applyBorder="1" applyAlignment="1">
      <alignment horizontal="center" vertical="center"/>
    </xf>
    <xf numFmtId="0" fontId="0" fillId="0" borderId="12" xfId="0" applyFont="1" applyBorder="1" applyAlignment="1">
      <alignment horizontal="left" vertical="center"/>
    </xf>
    <xf numFmtId="0" fontId="0" fillId="0" borderId="12" xfId="0" applyBorder="1" applyAlignment="1">
      <alignment horizontal="left" wrapText="1"/>
    </xf>
    <xf numFmtId="0" fontId="16" fillId="33" borderId="22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/>
    </xf>
    <xf numFmtId="0" fontId="24" fillId="34" borderId="10" xfId="0" applyFont="1" applyFill="1" applyBorder="1" applyAlignment="1">
      <alignment horizontal="left"/>
    </xf>
    <xf numFmtId="165" fontId="24" fillId="34" borderId="10" xfId="0" applyNumberFormat="1" applyFont="1" applyFill="1" applyBorder="1"/>
    <xf numFmtId="0" fontId="23" fillId="33" borderId="10" xfId="0" applyFont="1" applyFill="1" applyBorder="1" applyAlignment="1">
      <alignment horizontal="left"/>
    </xf>
    <xf numFmtId="165" fontId="23" fillId="33" borderId="10" xfId="0" applyNumberFormat="1" applyFont="1" applyFill="1" applyBorder="1"/>
    <xf numFmtId="165" fontId="16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0" fontId="21" fillId="33" borderId="0" xfId="0" applyFont="1" applyFill="1" applyBorder="1" applyAlignment="1">
      <alignment horizontal="center" vertical="center"/>
    </xf>
    <xf numFmtId="0" fontId="21" fillId="33" borderId="0" xfId="0" applyFont="1" applyFill="1" applyBorder="1" applyAlignment="1">
      <alignment horizontal="center"/>
    </xf>
    <xf numFmtId="165" fontId="16" fillId="34" borderId="0" xfId="0" applyNumberFormat="1" applyFont="1" applyFill="1" applyBorder="1"/>
    <xf numFmtId="41" fontId="0" fillId="34" borderId="10" xfId="45" applyNumberFormat="1" applyFont="1" applyFill="1" applyBorder="1" applyAlignment="1">
      <alignment horizontal="left"/>
    </xf>
    <xf numFmtId="41" fontId="16" fillId="33" borderId="10" xfId="45" applyNumberFormat="1" applyFont="1" applyFill="1" applyBorder="1" applyAlignment="1">
      <alignment horizontal="left"/>
    </xf>
    <xf numFmtId="41" fontId="0" fillId="34" borderId="10" xfId="45" applyNumberFormat="1" applyFont="1" applyFill="1" applyBorder="1" applyAlignment="1">
      <alignment wrapText="1"/>
    </xf>
    <xf numFmtId="41" fontId="16" fillId="33" borderId="10" xfId="45" applyNumberFormat="1" applyFont="1" applyFill="1" applyBorder="1"/>
    <xf numFmtId="41" fontId="0" fillId="0" borderId="10" xfId="45" applyNumberFormat="1" applyFont="1" applyBorder="1"/>
    <xf numFmtId="41" fontId="16" fillId="34" borderId="10" xfId="45" applyNumberFormat="1" applyFont="1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41" fontId="0" fillId="0" borderId="10" xfId="0" applyNumberFormat="1" applyBorder="1" applyAlignment="1">
      <alignment horizontal="left"/>
    </xf>
    <xf numFmtId="41" fontId="16" fillId="34" borderId="10" xfId="45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left"/>
    </xf>
    <xf numFmtId="0" fontId="0" fillId="34" borderId="10" xfId="0" applyFill="1" applyBorder="1" applyAlignment="1">
      <alignment horizontal="left" wrapText="1"/>
    </xf>
    <xf numFmtId="0" fontId="16" fillId="33" borderId="10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16" fillId="0" borderId="24" xfId="0" applyFont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41" fontId="0" fillId="0" borderId="10" xfId="0" applyNumberFormat="1" applyFill="1" applyBorder="1"/>
    <xf numFmtId="0" fontId="16" fillId="0" borderId="10" xfId="0" applyFont="1" applyFill="1" applyBorder="1"/>
    <xf numFmtId="41" fontId="16" fillId="0" borderId="10" xfId="0" applyNumberFormat="1" applyFont="1" applyFill="1" applyBorder="1"/>
    <xf numFmtId="0" fontId="0" fillId="0" borderId="0" xfId="0" applyFill="1"/>
    <xf numFmtId="0" fontId="16" fillId="0" borderId="0" xfId="0" applyFont="1" applyFill="1" applyBorder="1"/>
    <xf numFmtId="41" fontId="16" fillId="0" borderId="10" xfId="45" applyFont="1" applyFill="1" applyBorder="1"/>
    <xf numFmtId="0" fontId="16" fillId="33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 wrapText="1"/>
    </xf>
    <xf numFmtId="0" fontId="16" fillId="34" borderId="10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/>
    </xf>
    <xf numFmtId="41" fontId="0" fillId="34" borderId="10" xfId="0" applyNumberFormat="1" applyFill="1" applyBorder="1" applyAlignment="1"/>
    <xf numFmtId="0" fontId="26" fillId="0" borderId="0" xfId="46" applyFont="1"/>
    <xf numFmtId="0" fontId="2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6" fillId="33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6" fillId="33" borderId="13" xfId="0" applyFont="1" applyFill="1" applyBorder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 wrapText="1"/>
    </xf>
    <xf numFmtId="0" fontId="16" fillId="34" borderId="10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33" borderId="11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left"/>
    </xf>
    <xf numFmtId="0" fontId="0" fillId="34" borderId="13" xfId="0" applyFill="1" applyBorder="1" applyAlignment="1">
      <alignment horizontal="left"/>
    </xf>
    <xf numFmtId="0" fontId="0" fillId="34" borderId="15" xfId="0" applyFill="1" applyBorder="1" applyAlignment="1">
      <alignment horizontal="left"/>
    </xf>
    <xf numFmtId="0" fontId="16" fillId="0" borderId="10" xfId="0" applyFont="1" applyFill="1" applyBorder="1" applyAlignment="1">
      <alignment horizontal="center" vertical="center"/>
    </xf>
    <xf numFmtId="0" fontId="16" fillId="33" borderId="14" xfId="0" applyFont="1" applyFill="1" applyBorder="1" applyAlignment="1">
      <alignment horizontal="center"/>
    </xf>
    <xf numFmtId="0" fontId="0" fillId="34" borderId="10" xfId="0" applyFill="1" applyBorder="1" applyAlignment="1">
      <alignment horizontal="left" wrapText="1"/>
    </xf>
    <xf numFmtId="0" fontId="0" fillId="34" borderId="13" xfId="0" applyFill="1" applyBorder="1" applyAlignment="1">
      <alignment horizontal="left" wrapText="1"/>
    </xf>
    <xf numFmtId="0" fontId="16" fillId="33" borderId="10" xfId="0" applyFont="1" applyFill="1" applyBorder="1" applyAlignment="1">
      <alignment horizontal="center" vertical="center"/>
    </xf>
    <xf numFmtId="165" fontId="16" fillId="33" borderId="10" xfId="43" applyNumberFormat="1" applyFont="1" applyFill="1" applyBorder="1" applyAlignment="1">
      <alignment horizontal="center"/>
    </xf>
    <xf numFmtId="0" fontId="0" fillId="34" borderId="15" xfId="0" applyFill="1" applyBorder="1" applyAlignment="1">
      <alignment horizontal="left" wrapText="1"/>
    </xf>
    <xf numFmtId="0" fontId="0" fillId="34" borderId="13" xfId="0" applyFill="1" applyBorder="1" applyAlignment="1">
      <alignment horizontal="center"/>
    </xf>
    <xf numFmtId="0" fontId="0" fillId="34" borderId="15" xfId="0" applyFill="1" applyBorder="1" applyAlignment="1">
      <alignment horizont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6" fillId="33" borderId="12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0" fontId="16" fillId="33" borderId="13" xfId="0" applyFont="1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 vertical="center"/>
    </xf>
    <xf numFmtId="0" fontId="21" fillId="33" borderId="13" xfId="0" applyFont="1" applyFill="1" applyBorder="1" applyAlignment="1">
      <alignment horizontal="center" vertical="center"/>
    </xf>
    <xf numFmtId="0" fontId="21" fillId="33" borderId="14" xfId="0" applyFont="1" applyFill="1" applyBorder="1" applyAlignment="1">
      <alignment horizontal="center" vertical="center"/>
    </xf>
    <xf numFmtId="0" fontId="21" fillId="33" borderId="15" xfId="0" applyFont="1" applyFill="1" applyBorder="1" applyAlignment="1">
      <alignment horizontal="center" vertical="center"/>
    </xf>
    <xf numFmtId="0" fontId="21" fillId="34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/>
    </xf>
    <xf numFmtId="0" fontId="23" fillId="33" borderId="10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6" builtinId="8"/>
    <cellStyle name="Incorrecto" xfId="7" builtinId="27" customBuiltin="1"/>
    <cellStyle name="Millares" xfId="43" builtinId="3"/>
    <cellStyle name="Millares [0]" xfId="45" builtinId="6"/>
    <cellStyle name="Millares [0] 2" xfId="44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6214000399053895E-2"/>
          <c:y val="0.13842876183840697"/>
          <c:w val="0.88687221655066339"/>
          <c:h val="0.66141561057726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'!$B$56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'!$C$56:$G$56</c:f>
              <c:numCache>
                <c:formatCode>_(* #,##0_);_(* \(#,##0\);_(* "-"_);_(@_)</c:formatCode>
                <c:ptCount val="5"/>
                <c:pt idx="0">
                  <c:v>150685</c:v>
                </c:pt>
                <c:pt idx="1">
                  <c:v>178927</c:v>
                </c:pt>
                <c:pt idx="2">
                  <c:v>156199</c:v>
                </c:pt>
                <c:pt idx="3">
                  <c:v>159850</c:v>
                </c:pt>
                <c:pt idx="4">
                  <c:v>52473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B-443D-B177-DBDE50A0022D}"/>
            </c:ext>
          </c:extLst>
        </c:ser>
        <c:ser>
          <c:idx val="1"/>
          <c:order val="1"/>
          <c:tx>
            <c:strRef>
              <c:f>'IM Refrigeracion Domestica '!$B$57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'!$C$57:$G$57</c:f>
              <c:numCache>
                <c:formatCode>_(* #,##0_);_(* \(#,##0\);_(* "-"_);_(@_)</c:formatCode>
                <c:ptCount val="5"/>
                <c:pt idx="0">
                  <c:v>84073</c:v>
                </c:pt>
                <c:pt idx="1">
                  <c:v>42099</c:v>
                </c:pt>
                <c:pt idx="2">
                  <c:v>42623</c:v>
                </c:pt>
                <c:pt idx="3">
                  <c:v>38520</c:v>
                </c:pt>
                <c:pt idx="4">
                  <c:v>5496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B-443D-B177-DBDE50A0022D}"/>
            </c:ext>
          </c:extLst>
        </c:ser>
        <c:ser>
          <c:idx val="2"/>
          <c:order val="2"/>
          <c:tx>
            <c:strRef>
              <c:f>'IM Refrigeracion Domestica '!$B$58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'!$C$58:$G$58</c:f>
              <c:numCache>
                <c:formatCode>_(* #,##0_);_(* \(#,##0\);_(* "-"_);_(@_)</c:formatCode>
                <c:ptCount val="5"/>
                <c:pt idx="0">
                  <c:v>12584</c:v>
                </c:pt>
                <c:pt idx="1">
                  <c:v>7295</c:v>
                </c:pt>
                <c:pt idx="2">
                  <c:v>863</c:v>
                </c:pt>
                <c:pt idx="3">
                  <c:v>1253</c:v>
                </c:pt>
                <c:pt idx="4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B-443D-B177-DBDE50A0022D}"/>
            </c:ext>
          </c:extLst>
        </c:ser>
        <c:ser>
          <c:idx val="3"/>
          <c:order val="3"/>
          <c:tx>
            <c:strRef>
              <c:f>'IM Refrigeracion Domestica '!$B$59</c:f>
              <c:strCache>
                <c:ptCount val="1"/>
                <c:pt idx="0">
                  <c:v> MEDELLÍN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'!$C$59:$G$59</c:f>
              <c:numCache>
                <c:formatCode>_(* #,##0_);_(* \(#,##0\);_(* "-"_);_(@_)</c:formatCode>
                <c:ptCount val="5"/>
                <c:pt idx="0">
                  <c:v>143</c:v>
                </c:pt>
                <c:pt idx="1">
                  <c:v>17</c:v>
                </c:pt>
                <c:pt idx="2">
                  <c:v>11</c:v>
                </c:pt>
                <c:pt idx="3">
                  <c:v>218</c:v>
                </c:pt>
                <c:pt idx="4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3B-443D-B177-DBDE50A0022D}"/>
            </c:ext>
          </c:extLst>
        </c:ser>
        <c:ser>
          <c:idx val="4"/>
          <c:order val="4"/>
          <c:tx>
            <c:strRef>
              <c:f>'IM Refrigeracion Domestica '!$B$60</c:f>
              <c:strCache>
                <c:ptCount val="1"/>
                <c:pt idx="0">
                  <c:v> IPIALES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'!$C$60:$G$60</c:f>
              <c:numCache>
                <c:formatCode>_(* #,##0_);_(* \(#,##0\);_(* "-"_);_(@_)</c:formatCode>
                <c:ptCount val="5"/>
                <c:pt idx="0">
                  <c:v>1048</c:v>
                </c:pt>
                <c:pt idx="1">
                  <c:v>823</c:v>
                </c:pt>
                <c:pt idx="2">
                  <c:v>683</c:v>
                </c:pt>
                <c:pt idx="3">
                  <c:v>390</c:v>
                </c:pt>
                <c:pt idx="4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3B-443D-B177-DBDE50A0022D}"/>
            </c:ext>
          </c:extLst>
        </c:ser>
        <c:ser>
          <c:idx val="5"/>
          <c:order val="5"/>
          <c:tx>
            <c:strRef>
              <c:f>'IM Refrigeracion Domestica '!$B$61</c:f>
              <c:strCache>
                <c:ptCount val="1"/>
                <c:pt idx="0">
                  <c:v> CALI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'!$C$61:$G$61</c:f>
              <c:numCache>
                <c:formatCode>_(* #,##0_);_(* \(#,##0\);_(* "-"_);_(@_)</c:formatCode>
                <c:ptCount val="5"/>
                <c:pt idx="0">
                  <c:v>2796</c:v>
                </c:pt>
                <c:pt idx="1">
                  <c:v>1186</c:v>
                </c:pt>
                <c:pt idx="2">
                  <c:v>462</c:v>
                </c:pt>
                <c:pt idx="3">
                  <c:v>886</c:v>
                </c:pt>
                <c:pt idx="4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3B-443D-B177-DBDE50A0022D}"/>
            </c:ext>
          </c:extLst>
        </c:ser>
        <c:ser>
          <c:idx val="6"/>
          <c:order val="6"/>
          <c:tx>
            <c:strRef>
              <c:f>'IM Refrigeracion Domestica '!$B$62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'!$C$62:$G$62</c:f>
              <c:numCache>
                <c:formatCode>_(* #,##0_);_(* \(#,##0\);_(* "-"_);_(@_)</c:formatCode>
                <c:ptCount val="5"/>
                <c:pt idx="0">
                  <c:v>27</c:v>
                </c:pt>
                <c:pt idx="1">
                  <c:v>53</c:v>
                </c:pt>
                <c:pt idx="2">
                  <c:v>140</c:v>
                </c:pt>
                <c:pt idx="3">
                  <c:v>65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3B-443D-B177-DBDE50A0022D}"/>
            </c:ext>
          </c:extLst>
        </c:ser>
        <c:ser>
          <c:idx val="7"/>
          <c:order val="7"/>
          <c:tx>
            <c:strRef>
              <c:f>'IM Refrigeracion Domestica '!$B$64</c:f>
              <c:strCache>
                <c:ptCount val="1"/>
                <c:pt idx="0">
                  <c:v> MAICAO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Refrigeracion Domestica '!$C$55:$G$55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'!$C$64:$G$64</c:f>
              <c:numCache>
                <c:formatCode>_(* #,##0_);_(* \(#,##0\);_(* "-"_);_(@_)</c:formatCode>
                <c:ptCount val="5"/>
                <c:pt idx="0">
                  <c:v>896</c:v>
                </c:pt>
                <c:pt idx="1">
                  <c:v>613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3B-443D-B177-DBDE50A0022D}"/>
            </c:ext>
          </c:extLst>
        </c:ser>
        <c:ser>
          <c:idx val="8"/>
          <c:order val="8"/>
          <c:tx>
            <c:strRef>
              <c:f>'IM Refrigeracion Domestica '!$B$63</c:f>
              <c:strCache>
                <c:ptCount val="1"/>
                <c:pt idx="0">
                  <c:v> SANTA MARTA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'IM Refrigeracion Domestica '!$C$63:$G$63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7-4FEC-9B05-CE8D00E5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821840"/>
        <c:axId val="450822400"/>
      </c:barChart>
      <c:catAx>
        <c:axId val="45082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822400"/>
        <c:crosses val="autoZero"/>
        <c:auto val="1"/>
        <c:lblAlgn val="ctr"/>
        <c:lblOffset val="100"/>
        <c:noMultiLvlLbl val="0"/>
      </c:catAx>
      <c:valAx>
        <c:axId val="450822400"/>
        <c:scaling>
          <c:orientation val="minMax"/>
        </c:scaling>
        <c:delete val="0"/>
        <c:axPos val="l"/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82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USD</a:t>
            </a:r>
          </a:p>
        </c:rich>
      </c:tx>
      <c:layout>
        <c:manualLayout>
          <c:xMode val="edge"/>
          <c:yMode val="edge"/>
          <c:x val="0.48551621745868556"/>
          <c:y val="4.0214110633422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977428206916961"/>
          <c:y val="0.123932865176221"/>
          <c:w val="0.85319973850435604"/>
          <c:h val="0.75262161745931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'!$B$24</c:f>
              <c:strCache>
                <c:ptCount val="1"/>
                <c:pt idx="0">
                  <c:v>Refrigeración Domestica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'!$C$23:$H$23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2017* MARZO</c:v>
                </c:pt>
                <c:pt idx="5">
                  <c:v>2018* MARZO</c:v>
                </c:pt>
              </c:strCache>
            </c:strRef>
          </c:cat>
          <c:val>
            <c:numRef>
              <c:f>'IM Refrigeracion Domestica '!$C$24:$H$24</c:f>
              <c:numCache>
                <c:formatCode>_(* #,##0_);_(* \(#,##0\);_(* "-"??_);_(@_)</c:formatCode>
                <c:ptCount val="6"/>
                <c:pt idx="0">
                  <c:v>97198066.469999954</c:v>
                </c:pt>
                <c:pt idx="1">
                  <c:v>97198066.469999954</c:v>
                </c:pt>
                <c:pt idx="2">
                  <c:v>78687228.909999937</c:v>
                </c:pt>
                <c:pt idx="3">
                  <c:v>71702059.11999993</c:v>
                </c:pt>
                <c:pt idx="4">
                  <c:v>4117340.4299999997</c:v>
                </c:pt>
                <c:pt idx="5">
                  <c:v>19464711.250000004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C-4FF5-AE3A-B9BFE98AE5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3047568"/>
        <c:axId val="453048128"/>
      </c:barChart>
      <c:catAx>
        <c:axId val="45304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48128"/>
        <c:crosses val="autoZero"/>
        <c:auto val="1"/>
        <c:lblAlgn val="ctr"/>
        <c:lblOffset val="100"/>
        <c:noMultiLvlLbl val="0"/>
      </c:catAx>
      <c:valAx>
        <c:axId val="45304812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4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Licuadoras'!$P$114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Licuadoras'!$O$115:$O$119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Licuadoras'!$P$115:$P$119</c:f>
              <c:numCache>
                <c:formatCode>_(* #,##0_);_(* \(#,##0\);_(* "-"??_);_(@_)</c:formatCode>
                <c:ptCount val="5"/>
                <c:pt idx="0">
                  <c:v>1253965</c:v>
                </c:pt>
                <c:pt idx="1">
                  <c:v>597999</c:v>
                </c:pt>
                <c:pt idx="2">
                  <c:v>8936</c:v>
                </c:pt>
                <c:pt idx="3">
                  <c:v>256</c:v>
                </c:pt>
                <c:pt idx="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B-4941-A562-BBCB6824314C}"/>
            </c:ext>
          </c:extLst>
        </c:ser>
        <c:ser>
          <c:idx val="1"/>
          <c:order val="1"/>
          <c:tx>
            <c:strRef>
              <c:f>'IM Ventiladores y Licuadoras'!$Q$114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Licuadoras'!$O$115:$O$119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Licuadoras'!$Q$115:$Q$119</c:f>
              <c:numCache>
                <c:formatCode>_(* #,##0_);_(* \(#,##0\);_(* "-"??_);_(@_)</c:formatCode>
                <c:ptCount val="5"/>
                <c:pt idx="0">
                  <c:v>771285</c:v>
                </c:pt>
                <c:pt idx="1">
                  <c:v>590858</c:v>
                </c:pt>
                <c:pt idx="2">
                  <c:v>11059</c:v>
                </c:pt>
                <c:pt idx="3">
                  <c:v>5688</c:v>
                </c:pt>
                <c:pt idx="4">
                  <c:v>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B-4941-A562-BBCB6824314C}"/>
            </c:ext>
          </c:extLst>
        </c:ser>
        <c:ser>
          <c:idx val="2"/>
          <c:order val="2"/>
          <c:tx>
            <c:strRef>
              <c:f>'IM Ventiladores y Licuadoras'!$R$114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Licuadoras'!$O$115:$O$119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Licuadoras'!$R$115:$R$119</c:f>
              <c:numCache>
                <c:formatCode>_(* #,##0_);_(* \(#,##0\);_(* "-"??_);_(@_)</c:formatCode>
                <c:ptCount val="5"/>
                <c:pt idx="0">
                  <c:v>946856</c:v>
                </c:pt>
                <c:pt idx="1">
                  <c:v>605641</c:v>
                </c:pt>
                <c:pt idx="2">
                  <c:v>5316</c:v>
                </c:pt>
                <c:pt idx="3">
                  <c:v>808</c:v>
                </c:pt>
                <c:pt idx="4">
                  <c:v>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B-4941-A562-BBCB6824314C}"/>
            </c:ext>
          </c:extLst>
        </c:ser>
        <c:ser>
          <c:idx val="3"/>
          <c:order val="3"/>
          <c:tx>
            <c:strRef>
              <c:f>'IM Ventiladores y Licuadoras'!$S$114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Licuadoras'!$O$115:$O$119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Licuadoras'!$S$115:$S$119</c:f>
              <c:numCache>
                <c:formatCode>_(* #,##0_);_(* \(#,##0\);_(* "-"??_);_(@_)</c:formatCode>
                <c:ptCount val="5"/>
                <c:pt idx="0">
                  <c:v>835550</c:v>
                </c:pt>
                <c:pt idx="1">
                  <c:v>713457</c:v>
                </c:pt>
                <c:pt idx="2">
                  <c:v>65581</c:v>
                </c:pt>
                <c:pt idx="3">
                  <c:v>6</c:v>
                </c:pt>
                <c:pt idx="4">
                  <c:v>29435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8B-4941-A562-BBCB6824314C}"/>
            </c:ext>
          </c:extLst>
        </c:ser>
        <c:ser>
          <c:idx val="4"/>
          <c:order val="4"/>
          <c:tx>
            <c:strRef>
              <c:f>'IM Ventiladores y Licuadoras'!$T$114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Licuadoras'!$O$115:$O$119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Licuadoras'!$T$115:$T$119</c:f>
              <c:numCache>
                <c:formatCode>_(* #,##0_);_(* \(#,##0\);_(* "-"??_);_(@_)</c:formatCode>
                <c:ptCount val="5"/>
                <c:pt idx="0">
                  <c:v>306144</c:v>
                </c:pt>
                <c:pt idx="1">
                  <c:v>98348</c:v>
                </c:pt>
                <c:pt idx="2">
                  <c:v>361</c:v>
                </c:pt>
                <c:pt idx="3">
                  <c:v>856</c:v>
                </c:pt>
                <c:pt idx="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8B-4941-A562-BBCB682431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60112"/>
        <c:axId val="519960672"/>
      </c:barChart>
      <c:catAx>
        <c:axId val="51996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60672"/>
        <c:crosses val="autoZero"/>
        <c:auto val="1"/>
        <c:lblAlgn val="ctr"/>
        <c:lblOffset val="100"/>
        <c:noMultiLvlLbl val="0"/>
      </c:catAx>
      <c:valAx>
        <c:axId val="5199606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6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Licuadoras'!$P$129</c:f>
              <c:strCache>
                <c:ptCount val="1"/>
                <c:pt idx="0">
                  <c:v>20114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Licuadoras'!$O$130:$O$134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Licuadoras'!$P$130:$P$134</c:f>
              <c:numCache>
                <c:formatCode>_(* #,##0_);_(* \(#,##0\);_(* "-"??_);_(@_)</c:formatCode>
                <c:ptCount val="5"/>
                <c:pt idx="0">
                  <c:v>12894361.860000003</c:v>
                </c:pt>
                <c:pt idx="1">
                  <c:v>13139659.65000001</c:v>
                </c:pt>
                <c:pt idx="2">
                  <c:v>364310.91999999987</c:v>
                </c:pt>
                <c:pt idx="3">
                  <c:v>53698.01</c:v>
                </c:pt>
                <c:pt idx="4">
                  <c:v>11035.009999999998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38B-A74C-B2D0EB1C6B3F}"/>
            </c:ext>
          </c:extLst>
        </c:ser>
        <c:ser>
          <c:idx val="1"/>
          <c:order val="1"/>
          <c:tx>
            <c:strRef>
              <c:f>'IM Ventiladores y Licuadoras'!$Q$129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Licuadoras'!$O$130:$O$134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Licuadoras'!$Q$130:$Q$134</c:f>
              <c:numCache>
                <c:formatCode>_(* #,##0_);_(* \(#,##0\);_(* "-"??_);_(@_)</c:formatCode>
                <c:ptCount val="5"/>
                <c:pt idx="0">
                  <c:v>8240815.9500000002</c:v>
                </c:pt>
                <c:pt idx="1">
                  <c:v>14287227.790000003</c:v>
                </c:pt>
                <c:pt idx="2">
                  <c:v>521024.55000000016</c:v>
                </c:pt>
                <c:pt idx="3">
                  <c:v>24239.919999999998</c:v>
                </c:pt>
                <c:pt idx="4">
                  <c:v>62225.54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38B-A74C-B2D0EB1C6B3F}"/>
            </c:ext>
          </c:extLst>
        </c:ser>
        <c:ser>
          <c:idx val="2"/>
          <c:order val="2"/>
          <c:tx>
            <c:strRef>
              <c:f>'IM Ventiladores y Licuadoras'!$R$129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Licuadoras'!$O$130:$O$134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Licuadoras'!$R$130:$R$134</c:f>
              <c:numCache>
                <c:formatCode>_(* #,##0_);_(* \(#,##0\);_(* "-"??_);_(@_)</c:formatCode>
                <c:ptCount val="5"/>
                <c:pt idx="0">
                  <c:v>9024985.5300000012</c:v>
                </c:pt>
                <c:pt idx="1">
                  <c:v>14500491.659999983</c:v>
                </c:pt>
                <c:pt idx="2">
                  <c:v>397858.39000000007</c:v>
                </c:pt>
                <c:pt idx="3">
                  <c:v>7562.9999999999991</c:v>
                </c:pt>
                <c:pt idx="4">
                  <c:v>86272.25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3-438B-A74C-B2D0EB1C6B3F}"/>
            </c:ext>
          </c:extLst>
        </c:ser>
        <c:ser>
          <c:idx val="3"/>
          <c:order val="3"/>
          <c:tx>
            <c:strRef>
              <c:f>'IM Ventiladores y Licuadoras'!$S$129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Licuadoras'!$O$130:$O$134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Licuadoras'!$S$130:$S$134</c:f>
              <c:numCache>
                <c:formatCode>_(* #,##0_);_(* \(#,##0\);_(* "-"??_);_(@_)</c:formatCode>
                <c:ptCount val="5"/>
                <c:pt idx="0">
                  <c:v>8759844.2399999984</c:v>
                </c:pt>
                <c:pt idx="1">
                  <c:v>16114351.509999992</c:v>
                </c:pt>
                <c:pt idx="2">
                  <c:v>1551168.6099999996</c:v>
                </c:pt>
                <c:pt idx="3">
                  <c:v>2195.0299999999997</c:v>
                </c:pt>
                <c:pt idx="4">
                  <c:v>244728.48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3-438B-A74C-B2D0EB1C6B3F}"/>
            </c:ext>
          </c:extLst>
        </c:ser>
        <c:ser>
          <c:idx val="4"/>
          <c:order val="4"/>
          <c:tx>
            <c:strRef>
              <c:f>'IM Ventiladores y Licuadoras'!$T$129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Licuadoras'!$O$130:$O$134</c:f>
              <c:strCache>
                <c:ptCount val="5"/>
                <c:pt idx="0">
                  <c:v>CHINA</c:v>
                </c:pt>
                <c:pt idx="1">
                  <c:v>MEXICO</c:v>
                </c:pt>
                <c:pt idx="2">
                  <c:v>ESTADOS UNIDOS</c:v>
                </c:pt>
                <c:pt idx="3">
                  <c:v>TAIWAN</c:v>
                </c:pt>
                <c:pt idx="4">
                  <c:v>OTROS</c:v>
                </c:pt>
              </c:strCache>
            </c:strRef>
          </c:cat>
          <c:val>
            <c:numRef>
              <c:f>'IM Ventiladores y Licuadoras'!$T$130:$T$134</c:f>
              <c:numCache>
                <c:formatCode>_(* #,##0_);_(* \(#,##0\);_(* "-"??_);_(@_)</c:formatCode>
                <c:ptCount val="5"/>
                <c:pt idx="0">
                  <c:v>3004911.84</c:v>
                </c:pt>
                <c:pt idx="1">
                  <c:v>2091864.7100000002</c:v>
                </c:pt>
                <c:pt idx="2">
                  <c:v>31500.100000000002</c:v>
                </c:pt>
                <c:pt idx="3">
                  <c:v>16552.64</c:v>
                </c:pt>
                <c:pt idx="4">
                  <c:v>477.35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3-438B-A74C-B2D0EB1C6B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65712"/>
        <c:axId val="519966272"/>
      </c:barChart>
      <c:catAx>
        <c:axId val="51996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66272"/>
        <c:crosses val="autoZero"/>
        <c:auto val="1"/>
        <c:lblAlgn val="ctr"/>
        <c:lblOffset val="100"/>
        <c:noMultiLvlLbl val="0"/>
      </c:catAx>
      <c:valAx>
        <c:axId val="5199662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3511560936136172E-2"/>
          <c:y val="0.18201746922389847"/>
          <c:w val="0.91875891905314511"/>
          <c:h val="0.54774086738047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Licuadoras'!$P$68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Licuadoras'!$O$69:$O$75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Licuadoras'!$P$69:$P$75</c:f>
              <c:numCache>
                <c:formatCode>_(* #,##0_);_(* \(#,##0\);_(* "-"??_);_(@_)</c:formatCode>
                <c:ptCount val="7"/>
                <c:pt idx="0">
                  <c:v>482506</c:v>
                </c:pt>
                <c:pt idx="1">
                  <c:v>406090</c:v>
                </c:pt>
                <c:pt idx="2">
                  <c:v>94055</c:v>
                </c:pt>
                <c:pt idx="3">
                  <c:v>156444</c:v>
                </c:pt>
                <c:pt idx="4">
                  <c:v>52390</c:v>
                </c:pt>
                <c:pt idx="5">
                  <c:v>232278</c:v>
                </c:pt>
                <c:pt idx="6">
                  <c:v>437604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4-4302-8B94-7C88BBB4E760}"/>
            </c:ext>
          </c:extLst>
        </c:ser>
        <c:ser>
          <c:idx val="1"/>
          <c:order val="1"/>
          <c:tx>
            <c:strRef>
              <c:f>'IM Ventiladores y Licuadoras'!$Q$68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Licuadoras'!$O$69:$O$75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Licuadoras'!$Q$69:$Q$75</c:f>
              <c:numCache>
                <c:formatCode>_(* #,##0_);_(* \(#,##0\);_(* "-"??_);_(@_)</c:formatCode>
                <c:ptCount val="7"/>
                <c:pt idx="0">
                  <c:v>512555</c:v>
                </c:pt>
                <c:pt idx="1">
                  <c:v>353666</c:v>
                </c:pt>
                <c:pt idx="2">
                  <c:v>48583</c:v>
                </c:pt>
                <c:pt idx="3">
                  <c:v>134740</c:v>
                </c:pt>
                <c:pt idx="4">
                  <c:v>26261</c:v>
                </c:pt>
                <c:pt idx="5">
                  <c:v>169516</c:v>
                </c:pt>
                <c:pt idx="6">
                  <c:v>135262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4-4302-8B94-7C88BBB4E760}"/>
            </c:ext>
          </c:extLst>
        </c:ser>
        <c:ser>
          <c:idx val="2"/>
          <c:order val="2"/>
          <c:tx>
            <c:strRef>
              <c:f>'IM Ventiladores y Licuadoras'!$R$68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Licuadoras'!$O$69:$O$75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Licuadoras'!$R$69:$R$75</c:f>
              <c:numCache>
                <c:formatCode>_(* #,##0_);_(* \(#,##0\);_(* "-"??_);_(@_)</c:formatCode>
                <c:ptCount val="7"/>
                <c:pt idx="0">
                  <c:v>588612</c:v>
                </c:pt>
                <c:pt idx="1">
                  <c:v>552846</c:v>
                </c:pt>
                <c:pt idx="2">
                  <c:v>62761</c:v>
                </c:pt>
                <c:pt idx="3">
                  <c:v>57321</c:v>
                </c:pt>
                <c:pt idx="4">
                  <c:v>36769</c:v>
                </c:pt>
                <c:pt idx="5">
                  <c:v>222722</c:v>
                </c:pt>
                <c:pt idx="6">
                  <c:v>40287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4-4302-8B94-7C88BBB4E760}"/>
            </c:ext>
          </c:extLst>
        </c:ser>
        <c:ser>
          <c:idx val="3"/>
          <c:order val="3"/>
          <c:tx>
            <c:strRef>
              <c:f>'IM Ventiladores y Licuadoras'!$S$68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Licuadoras'!$O$69:$O$75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Licuadoras'!$S$69:$S$75</c:f>
              <c:numCache>
                <c:formatCode>_(* #,##0_);_(* \(#,##0\);_(* "-"??_);_(@_)</c:formatCode>
                <c:ptCount val="7"/>
                <c:pt idx="0">
                  <c:v>772082</c:v>
                </c:pt>
                <c:pt idx="1">
                  <c:v>522547</c:v>
                </c:pt>
                <c:pt idx="2">
                  <c:v>102852</c:v>
                </c:pt>
                <c:pt idx="3">
                  <c:v>82049</c:v>
                </c:pt>
                <c:pt idx="4">
                  <c:v>19296</c:v>
                </c:pt>
                <c:pt idx="5">
                  <c:v>137860</c:v>
                </c:pt>
                <c:pt idx="6">
                  <c:v>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E4-4302-8B94-7C88BBB4E760}"/>
            </c:ext>
          </c:extLst>
        </c:ser>
        <c:ser>
          <c:idx val="4"/>
          <c:order val="4"/>
          <c:tx>
            <c:strRef>
              <c:f>'IM Ventiladores y Licuadoras'!$T$68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Licuadoras'!$O$69:$O$75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Licuadoras'!$T$69:$T$75</c:f>
              <c:numCache>
                <c:formatCode>_(* #,##0_);_(* \(#,##0\);_(* "-"??_);_(@_)</c:formatCode>
                <c:ptCount val="7"/>
                <c:pt idx="0">
                  <c:v>115669</c:v>
                </c:pt>
                <c:pt idx="1">
                  <c:v>205798</c:v>
                </c:pt>
                <c:pt idx="2">
                  <c:v>18575</c:v>
                </c:pt>
                <c:pt idx="3">
                  <c:v>20709</c:v>
                </c:pt>
                <c:pt idx="4">
                  <c:v>17776</c:v>
                </c:pt>
                <c:pt idx="5">
                  <c:v>21840</c:v>
                </c:pt>
                <c:pt idx="6">
                  <c:v>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E4-4302-8B94-7C88BBB4E7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71312"/>
        <c:axId val="519971872"/>
      </c:barChart>
      <c:catAx>
        <c:axId val="519971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71872"/>
        <c:crosses val="autoZero"/>
        <c:auto val="1"/>
        <c:lblAlgn val="ctr"/>
        <c:lblOffset val="100"/>
        <c:noMultiLvlLbl val="0"/>
      </c:catAx>
      <c:valAx>
        <c:axId val="5199718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7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Licuadoras'!$O$84:$O$90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Licuadoras'!$P$84:$P$90</c:f>
              <c:numCache>
                <c:formatCode>_(* #,##0_);_(* \(#,##0\);_(* "-"??_);_(@_)</c:formatCode>
                <c:ptCount val="7"/>
                <c:pt idx="0">
                  <c:v>11090917.450000007</c:v>
                </c:pt>
                <c:pt idx="1">
                  <c:v>4624325.7699999958</c:v>
                </c:pt>
                <c:pt idx="2">
                  <c:v>1292804.6199999999</c:v>
                </c:pt>
                <c:pt idx="3">
                  <c:v>2742569.65</c:v>
                </c:pt>
                <c:pt idx="4">
                  <c:v>806427.32000000041</c:v>
                </c:pt>
                <c:pt idx="5">
                  <c:v>1714584.0399999998</c:v>
                </c:pt>
                <c:pt idx="6" formatCode="_(* #,##0_);_(* \(#,##0\);_(* &quot;-&quot;_);_(@_)">
                  <c:v>4191436.5999999987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A-45AE-8C85-CC083E2DA776}"/>
            </c:ext>
          </c:extLst>
        </c:ser>
        <c:ser>
          <c:idx val="1"/>
          <c:order val="1"/>
          <c:tx>
            <c:strRef>
              <c:f>'IM Ventiladores y Licuadoras'!$Q$83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Licuadoras'!$O$84:$O$90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Licuadoras'!$Q$84:$Q$90</c:f>
              <c:numCache>
                <c:formatCode>_(* #,##0_);_(* \(#,##0\);_(* "-"??_);_(@_)</c:formatCode>
                <c:ptCount val="7"/>
                <c:pt idx="0">
                  <c:v>12450598.549999999</c:v>
                </c:pt>
                <c:pt idx="1">
                  <c:v>4340639.3899999987</c:v>
                </c:pt>
                <c:pt idx="2">
                  <c:v>889944.61999999988</c:v>
                </c:pt>
                <c:pt idx="3">
                  <c:v>2498877.1899999981</c:v>
                </c:pt>
                <c:pt idx="4">
                  <c:v>492881.94000000018</c:v>
                </c:pt>
                <c:pt idx="5">
                  <c:v>1215040.06</c:v>
                </c:pt>
                <c:pt idx="6" formatCode="_(* #,##0_);_(* \(#,##0\);_(* &quot;-&quot;_);_(@_)">
                  <c:v>1247552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A-45AE-8C85-CC083E2DA776}"/>
            </c:ext>
          </c:extLst>
        </c:ser>
        <c:ser>
          <c:idx val="2"/>
          <c:order val="2"/>
          <c:tx>
            <c:strRef>
              <c:f>'IM Ventiladores y Licuadoras'!$R$83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Licuadoras'!$O$84:$O$90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Licuadoras'!$R$84:$R$90</c:f>
              <c:numCache>
                <c:formatCode>_(* #,##0_);_(* \(#,##0\);_(* "-"??_);_(@_)</c:formatCode>
                <c:ptCount val="7"/>
                <c:pt idx="0">
                  <c:v>14186258.069999985</c:v>
                </c:pt>
                <c:pt idx="1">
                  <c:v>5259469.1299999962</c:v>
                </c:pt>
                <c:pt idx="2">
                  <c:v>1142629.9499999995</c:v>
                </c:pt>
                <c:pt idx="3">
                  <c:v>925017.11000000034</c:v>
                </c:pt>
                <c:pt idx="4">
                  <c:v>549144.36</c:v>
                </c:pt>
                <c:pt idx="5">
                  <c:v>1596647.1399999994</c:v>
                </c:pt>
                <c:pt idx="6" formatCode="_(* #,##0_);_(* \(#,##0\);_(* &quot;-&quot;_);_(@_)">
                  <c:v>358005.07000000007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A-45AE-8C85-CC083E2DA776}"/>
            </c:ext>
          </c:extLst>
        </c:ser>
        <c:ser>
          <c:idx val="3"/>
          <c:order val="3"/>
          <c:tx>
            <c:strRef>
              <c:f>'IM Ventiladores y Licuadoras'!$S$83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Licuadoras'!$O$84:$O$90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Licuadoras'!$S$84:$S$90</c:f>
              <c:numCache>
                <c:formatCode>_(* #,##0_);_(* \(#,##0\);_(* "-"??_);_(@_)</c:formatCode>
                <c:ptCount val="7"/>
                <c:pt idx="0">
                  <c:v>16725451.969999982</c:v>
                </c:pt>
                <c:pt idx="1">
                  <c:v>5490704.3299999991</c:v>
                </c:pt>
                <c:pt idx="2">
                  <c:v>1477713.7499999995</c:v>
                </c:pt>
                <c:pt idx="3">
                  <c:v>1434155.4499999995</c:v>
                </c:pt>
                <c:pt idx="4">
                  <c:v>476333.33</c:v>
                </c:pt>
                <c:pt idx="5">
                  <c:v>975991.61</c:v>
                </c:pt>
                <c:pt idx="6" formatCode="_(* #,##0_);_(* \(#,##0\);_(* &quot;-&quot;_);_(@_)">
                  <c:v>91937.43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CA-45AE-8C85-CC083E2DA776}"/>
            </c:ext>
          </c:extLst>
        </c:ser>
        <c:ser>
          <c:idx val="4"/>
          <c:order val="4"/>
          <c:tx>
            <c:strRef>
              <c:f>'IM Ventiladores y Licuadoras'!$T$83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Licuadoras'!$O$84:$O$90</c:f>
              <c:strCache>
                <c:ptCount val="7"/>
                <c:pt idx="0">
                  <c:v>CALI</c:v>
                </c:pt>
                <c:pt idx="1">
                  <c:v>BUENAVENTURA</c:v>
                </c:pt>
                <c:pt idx="2">
                  <c:v>BARRANQUILLA</c:v>
                </c:pt>
                <c:pt idx="3">
                  <c:v>CARTAGENA</c:v>
                </c:pt>
                <c:pt idx="4">
                  <c:v>BOGOTÁ</c:v>
                </c:pt>
                <c:pt idx="5">
                  <c:v>PEREIRA</c:v>
                </c:pt>
                <c:pt idx="6">
                  <c:v>OTROS</c:v>
                </c:pt>
              </c:strCache>
            </c:strRef>
          </c:cat>
          <c:val>
            <c:numRef>
              <c:f>'IM Ventiladores y Licuadoras'!$T$84:$T$90</c:f>
              <c:numCache>
                <c:formatCode>_(* #,##0_);_(* \(#,##0\);_(* "-"??_);_(@_)</c:formatCode>
                <c:ptCount val="7"/>
                <c:pt idx="0">
                  <c:v>2188749.8200000008</c:v>
                </c:pt>
                <c:pt idx="1">
                  <c:v>1977417.3399999996</c:v>
                </c:pt>
                <c:pt idx="2">
                  <c:v>289151.2</c:v>
                </c:pt>
                <c:pt idx="3">
                  <c:v>254361.31</c:v>
                </c:pt>
                <c:pt idx="4">
                  <c:v>229521.80000000002</c:v>
                </c:pt>
                <c:pt idx="5">
                  <c:v>171236.94</c:v>
                </c:pt>
                <c:pt idx="6" formatCode="_(* #,##0_);_(* \(#,##0\);_(* &quot;-&quot;_);_(@_)">
                  <c:v>34868.229999999996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A-45AE-8C85-CC083E2DA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76912"/>
        <c:axId val="519977472"/>
      </c:barChart>
      <c:catAx>
        <c:axId val="51997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77472"/>
        <c:crosses val="autoZero"/>
        <c:auto val="1"/>
        <c:lblAlgn val="ctr"/>
        <c:lblOffset val="100"/>
        <c:noMultiLvlLbl val="0"/>
      </c:catAx>
      <c:valAx>
        <c:axId val="5199774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7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Licuadoras'!$O$22</c:f>
              <c:strCache>
                <c:ptCount val="1"/>
                <c:pt idx="0">
                  <c:v>Licuadoras de alimentos, electromecánicas con motor eléctrico incorporado,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Licuadoras'!$P$21:$T$21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Ventiladores y Licuadoras'!$P$22:$T$22</c:f>
              <c:numCache>
                <c:formatCode>_(* #,##0_);_(* \(#,##0\);_(* "-"??_);_(@_)</c:formatCode>
                <c:ptCount val="5"/>
                <c:pt idx="0">
                  <c:v>1861367</c:v>
                </c:pt>
                <c:pt idx="1">
                  <c:v>1380583</c:v>
                </c:pt>
                <c:pt idx="2">
                  <c:v>1561318</c:v>
                </c:pt>
                <c:pt idx="3">
                  <c:v>1644029</c:v>
                </c:pt>
                <c:pt idx="4">
                  <c:v>405723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0-489A-A0F9-8BABA3CA48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980272"/>
        <c:axId val="519980832"/>
      </c:barChart>
      <c:catAx>
        <c:axId val="51998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80832"/>
        <c:crosses val="autoZero"/>
        <c:auto val="1"/>
        <c:lblAlgn val="ctr"/>
        <c:lblOffset val="100"/>
        <c:noMultiLvlLbl val="0"/>
      </c:catAx>
      <c:valAx>
        <c:axId val="51998083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8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</a:t>
            </a:r>
            <a:r>
              <a:rPr lang="es-ES_tradnl" baseline="0"/>
              <a:t> CIF</a:t>
            </a:r>
            <a:r>
              <a:rPr lang="es-ES_tradnl"/>
              <a:t>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Licuadoras'!$O$38</c:f>
              <c:strCache>
                <c:ptCount val="1"/>
                <c:pt idx="0">
                  <c:v>Licuadoras de alimentos, electromecánicas con motor eléctrico incorporado,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Licuadoras'!$P$37:$T$37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Ventiladores y Licuadoras'!$P$38:$T$38</c:f>
              <c:numCache>
                <c:formatCode>_(* #,##0_);_(* \(#,##0\);_(* "-"??_);_(@_)</c:formatCode>
                <c:ptCount val="5"/>
                <c:pt idx="0">
                  <c:v>26463065.449999996</c:v>
                </c:pt>
                <c:pt idx="1">
                  <c:v>23135533.750000004</c:v>
                </c:pt>
                <c:pt idx="2">
                  <c:v>24017170.830000024</c:v>
                </c:pt>
                <c:pt idx="3">
                  <c:v>26672287.870000016</c:v>
                </c:pt>
                <c:pt idx="4">
                  <c:v>5145306.6399999978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CA2-87F0-A860BD94DA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983072"/>
        <c:axId val="519983632"/>
      </c:barChart>
      <c:catAx>
        <c:axId val="5199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83632"/>
        <c:crosses val="autoZero"/>
        <c:auto val="1"/>
        <c:lblAlgn val="ctr"/>
        <c:lblOffset val="100"/>
        <c:noMultiLvlLbl val="0"/>
      </c:catAx>
      <c:valAx>
        <c:axId val="51998363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8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7740103915581967E-2"/>
          <c:y val="0.19398184601924764"/>
          <c:w val="0.92500366025675362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tv'!$C$22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tv'!$C$23:$C$27</c:f>
              <c:numCache>
                <c:formatCode>_(* #,##0_);_(* \(#,##0\);_(* "-"??_);_(@_)</c:formatCode>
                <c:ptCount val="5"/>
                <c:pt idx="0">
                  <c:v>2513652</c:v>
                </c:pt>
                <c:pt idx="1">
                  <c:v>430908</c:v>
                </c:pt>
                <c:pt idx="2">
                  <c:v>37452</c:v>
                </c:pt>
                <c:pt idx="3">
                  <c:v>9496</c:v>
                </c:pt>
                <c:pt idx="4">
                  <c:v>75221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8-4540-8BAC-9F39A27A6AD4}"/>
            </c:ext>
          </c:extLst>
        </c:ser>
        <c:ser>
          <c:idx val="1"/>
          <c:order val="1"/>
          <c:tx>
            <c:strRef>
              <c:f>'IM tv'!$D$22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tv'!$D$23:$D$27</c:f>
              <c:numCache>
                <c:formatCode>_(* #,##0_);_(* \(#,##0\);_(* "-"??_);_(@_)</c:formatCode>
                <c:ptCount val="5"/>
                <c:pt idx="0">
                  <c:v>1580788</c:v>
                </c:pt>
                <c:pt idx="1">
                  <c:v>300429</c:v>
                </c:pt>
                <c:pt idx="2">
                  <c:v>4890</c:v>
                </c:pt>
                <c:pt idx="3">
                  <c:v>14433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8-4540-8BAC-9F39A27A6AD4}"/>
            </c:ext>
          </c:extLst>
        </c:ser>
        <c:ser>
          <c:idx val="2"/>
          <c:order val="2"/>
          <c:tx>
            <c:strRef>
              <c:f>'IM tv'!$E$22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tv'!$E$23:$E$27</c:f>
              <c:numCache>
                <c:formatCode>_(* #,##0_);_(* \(#,##0\);_(* "-"??_);_(@_)</c:formatCode>
                <c:ptCount val="5"/>
                <c:pt idx="0">
                  <c:v>1944541</c:v>
                </c:pt>
                <c:pt idx="1">
                  <c:v>522026</c:v>
                </c:pt>
                <c:pt idx="2">
                  <c:v>8238</c:v>
                </c:pt>
                <c:pt idx="3">
                  <c:v>4040</c:v>
                </c:pt>
                <c:pt idx="4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08-4540-8BAC-9F39A27A6AD4}"/>
            </c:ext>
          </c:extLst>
        </c:ser>
        <c:ser>
          <c:idx val="3"/>
          <c:order val="3"/>
          <c:tx>
            <c:strRef>
              <c:f>'IM tv'!$F$22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tv'!$F$23:$F$27</c:f>
              <c:numCache>
                <c:formatCode>_(* #,##0_);_(* \(#,##0\);_(* "-"??_);_(@_)</c:formatCode>
                <c:ptCount val="5"/>
                <c:pt idx="0">
                  <c:v>1821788</c:v>
                </c:pt>
                <c:pt idx="1">
                  <c:v>449773</c:v>
                </c:pt>
                <c:pt idx="2">
                  <c:v>8216</c:v>
                </c:pt>
                <c:pt idx="3">
                  <c:v>3017</c:v>
                </c:pt>
                <c:pt idx="4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08-4540-8BAC-9F39A27A6AD4}"/>
            </c:ext>
          </c:extLst>
        </c:ser>
        <c:ser>
          <c:idx val="4"/>
          <c:order val="4"/>
          <c:tx>
            <c:strRef>
              <c:f>'IM tv'!$G$22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tv'!$G$23:$G$27</c:f>
              <c:numCache>
                <c:formatCode>_(* #,##0_);_(* \(#,##0\);_(* "-"??_);_(@_)</c:formatCode>
                <c:ptCount val="5"/>
                <c:pt idx="0">
                  <c:v>90852</c:v>
                </c:pt>
                <c:pt idx="1">
                  <c:v>34515</c:v>
                </c:pt>
                <c:pt idx="2">
                  <c:v>370</c:v>
                </c:pt>
                <c:pt idx="3">
                  <c:v>610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08-4540-8BAC-9F39A27A6AD4}"/>
            </c:ext>
          </c:extLst>
        </c:ser>
        <c:ser>
          <c:idx val="5"/>
          <c:order val="5"/>
          <c:tx>
            <c:strRef>
              <c:f>'IM tv'!$H$22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tv'!$B$23:$B$27</c:f>
              <c:strCache>
                <c:ptCount val="5"/>
                <c:pt idx="0">
                  <c:v>Televisor  LED</c:v>
                </c:pt>
                <c:pt idx="1">
                  <c:v>Paneles de cristal líquido LCD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tv'!$H$23:$H$27</c:f>
              <c:numCache>
                <c:formatCode>_(* #,##0_);_(* \(#,##0\);_(* "-"??_);_(@_)</c:formatCode>
                <c:ptCount val="5"/>
                <c:pt idx="0">
                  <c:v>434017</c:v>
                </c:pt>
                <c:pt idx="1">
                  <c:v>113288</c:v>
                </c:pt>
                <c:pt idx="2">
                  <c:v>5768</c:v>
                </c:pt>
                <c:pt idx="3">
                  <c:v>2072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08-4540-8BAC-9F39A27A6A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88672"/>
        <c:axId val="519989232"/>
      </c:barChart>
      <c:catAx>
        <c:axId val="51998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89232"/>
        <c:crosses val="autoZero"/>
        <c:auto val="1"/>
        <c:lblAlgn val="ctr"/>
        <c:lblOffset val="100"/>
        <c:noMultiLvlLbl val="0"/>
      </c:catAx>
      <c:valAx>
        <c:axId val="5199892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8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tv'!$C$42:$C$46</c:f>
              <c:numCache>
                <c:formatCode>_(* #,##0_);_(* \(#,##0\);_(* "-"??_);_(@_)</c:formatCode>
                <c:ptCount val="5"/>
                <c:pt idx="0">
                  <c:v>777478149.16999829</c:v>
                </c:pt>
                <c:pt idx="1">
                  <c:v>32499864.279999997</c:v>
                </c:pt>
                <c:pt idx="2">
                  <c:v>5406982.9699999969</c:v>
                </c:pt>
                <c:pt idx="3">
                  <c:v>701170.62999999989</c:v>
                </c:pt>
                <c:pt idx="4">
                  <c:v>27424779.360000007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9-4AF1-9093-B6DE39488E9A}"/>
            </c:ext>
          </c:extLst>
        </c:ser>
        <c:ser>
          <c:idx val="1"/>
          <c:order val="1"/>
          <c:tx>
            <c:strRef>
              <c:f>'IM tv'!$D$41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tv'!$D$42:$D$46</c:f>
              <c:numCache>
                <c:formatCode>_(* #,##0_);_(* \(#,##0\);_(* "-"??_);_(@_)</c:formatCode>
                <c:ptCount val="5"/>
                <c:pt idx="0">
                  <c:v>427402756.07999879</c:v>
                </c:pt>
                <c:pt idx="1">
                  <c:v>24983866.599999998</c:v>
                </c:pt>
                <c:pt idx="2">
                  <c:v>1353468.7300000004</c:v>
                </c:pt>
                <c:pt idx="3">
                  <c:v>579436.82000000007</c:v>
                </c:pt>
                <c:pt idx="4">
                  <c:v>2290.38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9-4AF1-9093-B6DE39488E9A}"/>
            </c:ext>
          </c:extLst>
        </c:ser>
        <c:ser>
          <c:idx val="2"/>
          <c:order val="2"/>
          <c:tx>
            <c:strRef>
              <c:f>'IM tv'!$E$41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tv'!$E$42:$E$46</c:f>
              <c:numCache>
                <c:formatCode>_(* #,##0_);_(* \(#,##0\);_(* "-"??_);_(@_)</c:formatCode>
                <c:ptCount val="5"/>
                <c:pt idx="0">
                  <c:v>460607673.07000029</c:v>
                </c:pt>
                <c:pt idx="1">
                  <c:v>40859730.099999942</c:v>
                </c:pt>
                <c:pt idx="2">
                  <c:v>752499.76</c:v>
                </c:pt>
                <c:pt idx="3">
                  <c:v>42306.99</c:v>
                </c:pt>
                <c:pt idx="4">
                  <c:v>15433.439999999999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09-4AF1-9093-B6DE39488E9A}"/>
            </c:ext>
          </c:extLst>
        </c:ser>
        <c:ser>
          <c:idx val="3"/>
          <c:order val="3"/>
          <c:tx>
            <c:strRef>
              <c:f>'IM tv'!$F$41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tv'!$F$42:$F$46</c:f>
              <c:numCache>
                <c:formatCode>_(* #,##0_);_(* \(#,##0\);_(* "-"??_);_(@_)</c:formatCode>
                <c:ptCount val="5"/>
                <c:pt idx="0">
                  <c:v>499396978.2899996</c:v>
                </c:pt>
                <c:pt idx="1">
                  <c:v>44305710.170000024</c:v>
                </c:pt>
                <c:pt idx="2">
                  <c:v>927645.05000000016</c:v>
                </c:pt>
                <c:pt idx="3">
                  <c:v>117898.13999999998</c:v>
                </c:pt>
                <c:pt idx="4">
                  <c:v>4861.2199999999993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09-4AF1-9093-B6DE39488E9A}"/>
            </c:ext>
          </c:extLst>
        </c:ser>
        <c:ser>
          <c:idx val="4"/>
          <c:order val="4"/>
          <c:tx>
            <c:strRef>
              <c:f>'IM tv'!$G$41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tv'!$G$42:$G$46</c:f>
              <c:numCache>
                <c:formatCode>_(* #,##0_);_(* \(#,##0\);_(* "-"??_);_(@_)</c:formatCode>
                <c:ptCount val="5"/>
                <c:pt idx="0">
                  <c:v>22466908.009999998</c:v>
                </c:pt>
                <c:pt idx="1">
                  <c:v>3256920.3599999989</c:v>
                </c:pt>
                <c:pt idx="2">
                  <c:v>117967.72999999998</c:v>
                </c:pt>
                <c:pt idx="3">
                  <c:v>1525.6499999999999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09-4AF1-9093-B6DE39488E9A}"/>
            </c:ext>
          </c:extLst>
        </c:ser>
        <c:ser>
          <c:idx val="5"/>
          <c:order val="5"/>
          <c:tx>
            <c:strRef>
              <c:f>'IM tv'!$H$41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tv'!$B$42:$B$46</c:f>
              <c:strCache>
                <c:ptCount val="5"/>
                <c:pt idx="0">
                  <c:v>Televisor  LED</c:v>
                </c:pt>
                <c:pt idx="1">
                  <c:v>Paneles de cristal líquido LCD o de plasma</c:v>
                </c:pt>
                <c:pt idx="2">
                  <c:v>Televisor (LCD)</c:v>
                </c:pt>
                <c:pt idx="3">
                  <c:v>Los demás </c:v>
                </c:pt>
                <c:pt idx="4">
                  <c:v>Televisor plasma, colores</c:v>
                </c:pt>
              </c:strCache>
            </c:strRef>
          </c:cat>
          <c:val>
            <c:numRef>
              <c:f>'IM tv'!$H$42:$H$46</c:f>
              <c:numCache>
                <c:formatCode>_(* #,##0_);_(* \(#,##0\);_(* "-"??_);_(@_)</c:formatCode>
                <c:ptCount val="5"/>
                <c:pt idx="0">
                  <c:v>130279210.67999995</c:v>
                </c:pt>
                <c:pt idx="1">
                  <c:v>11606716.85</c:v>
                </c:pt>
                <c:pt idx="2">
                  <c:v>278080.18000000011</c:v>
                </c:pt>
                <c:pt idx="3">
                  <c:v>33946.47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09-4AF1-9093-B6DE394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9994832"/>
        <c:axId val="519995392"/>
      </c:barChart>
      <c:catAx>
        <c:axId val="519994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9995392"/>
        <c:crosses val="autoZero"/>
        <c:auto val="1"/>
        <c:lblAlgn val="ctr"/>
        <c:lblOffset val="100"/>
        <c:noMultiLvlLbl val="0"/>
      </c:catAx>
      <c:valAx>
        <c:axId val="5199953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999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tv'!$C$72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tv'!$B$73:$B$80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tv'!$C$73:$C$80</c:f>
              <c:numCache>
                <c:formatCode>_(* #,##0_);_(* \(#,##0\);_(* "-"??_);_(@_)</c:formatCode>
                <c:ptCount val="8"/>
                <c:pt idx="0">
                  <c:v>2222687</c:v>
                </c:pt>
                <c:pt idx="1">
                  <c:v>351675</c:v>
                </c:pt>
                <c:pt idx="2">
                  <c:v>52006</c:v>
                </c:pt>
                <c:pt idx="3">
                  <c:v>75148</c:v>
                </c:pt>
                <c:pt idx="4">
                  <c:v>48212</c:v>
                </c:pt>
                <c:pt idx="5">
                  <c:v>34295</c:v>
                </c:pt>
                <c:pt idx="6">
                  <c:v>3433</c:v>
                </c:pt>
                <c:pt idx="7">
                  <c:v>279273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3-43C9-8C9F-220291853270}"/>
            </c:ext>
          </c:extLst>
        </c:ser>
        <c:ser>
          <c:idx val="1"/>
          <c:order val="1"/>
          <c:tx>
            <c:strRef>
              <c:f>'IM tv'!$D$72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tv'!$B$73:$B$80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tv'!$D$73:$D$80</c:f>
              <c:numCache>
                <c:formatCode>_(* #,##0_);_(* \(#,##0\);_(* "-"??_);_(@_)</c:formatCode>
                <c:ptCount val="8"/>
                <c:pt idx="0">
                  <c:v>1445898</c:v>
                </c:pt>
                <c:pt idx="1">
                  <c:v>277162</c:v>
                </c:pt>
                <c:pt idx="2">
                  <c:v>52595</c:v>
                </c:pt>
                <c:pt idx="3">
                  <c:v>1493</c:v>
                </c:pt>
                <c:pt idx="4">
                  <c:v>16225</c:v>
                </c:pt>
                <c:pt idx="5">
                  <c:v>8852</c:v>
                </c:pt>
                <c:pt idx="6">
                  <c:v>9</c:v>
                </c:pt>
                <c:pt idx="7">
                  <c:v>98309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3-43C9-8C9F-220291853270}"/>
            </c:ext>
          </c:extLst>
        </c:ser>
        <c:ser>
          <c:idx val="2"/>
          <c:order val="2"/>
          <c:tx>
            <c:strRef>
              <c:f>'IM tv'!$E$72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tv'!$B$73:$B$80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tv'!$E$73:$E$80</c:f>
              <c:numCache>
                <c:formatCode>_(* #,##0_);_(* \(#,##0\);_(* "-"??_);_(@_)</c:formatCode>
                <c:ptCount val="8"/>
                <c:pt idx="0">
                  <c:v>1911862</c:v>
                </c:pt>
                <c:pt idx="1">
                  <c:v>364862</c:v>
                </c:pt>
                <c:pt idx="2">
                  <c:v>104131</c:v>
                </c:pt>
                <c:pt idx="3">
                  <c:v>1361</c:v>
                </c:pt>
                <c:pt idx="4">
                  <c:v>27054</c:v>
                </c:pt>
                <c:pt idx="5">
                  <c:v>15397</c:v>
                </c:pt>
                <c:pt idx="6">
                  <c:v>760</c:v>
                </c:pt>
                <c:pt idx="7">
                  <c:v>54219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13-43C9-8C9F-220291853270}"/>
            </c:ext>
          </c:extLst>
        </c:ser>
        <c:ser>
          <c:idx val="3"/>
          <c:order val="3"/>
          <c:tx>
            <c:strRef>
              <c:f>'IM tv'!$F$72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tv'!$B$73:$B$80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tv'!$F$73:$F$80</c:f>
              <c:numCache>
                <c:formatCode>_(* #,##0_);_(* \(#,##0\);_(* "-"??_);_(@_)</c:formatCode>
                <c:ptCount val="8"/>
                <c:pt idx="0">
                  <c:v>1848083</c:v>
                </c:pt>
                <c:pt idx="1">
                  <c:v>277093</c:v>
                </c:pt>
                <c:pt idx="2">
                  <c:v>94809</c:v>
                </c:pt>
                <c:pt idx="3">
                  <c:v>766</c:v>
                </c:pt>
                <c:pt idx="4">
                  <c:v>25560</c:v>
                </c:pt>
                <c:pt idx="5">
                  <c:v>14607</c:v>
                </c:pt>
                <c:pt idx="6">
                  <c:v>1112</c:v>
                </c:pt>
                <c:pt idx="7">
                  <c:v>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13-43C9-8C9F-220291853270}"/>
            </c:ext>
          </c:extLst>
        </c:ser>
        <c:ser>
          <c:idx val="4"/>
          <c:order val="4"/>
          <c:tx>
            <c:strRef>
              <c:f>'IM tv'!$G$72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tv'!$B$73:$B$80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tv'!$G$73:$G$80</c:f>
              <c:numCache>
                <c:formatCode>_(* #,##0_);_(* \(#,##0\);_(* "-"??_);_(@_)</c:formatCode>
                <c:ptCount val="8"/>
                <c:pt idx="0">
                  <c:v>419120</c:v>
                </c:pt>
                <c:pt idx="1">
                  <c:v>77041</c:v>
                </c:pt>
                <c:pt idx="2">
                  <c:v>31313</c:v>
                </c:pt>
                <c:pt idx="3">
                  <c:v>14834</c:v>
                </c:pt>
                <c:pt idx="4">
                  <c:v>7880</c:v>
                </c:pt>
                <c:pt idx="5">
                  <c:v>2892</c:v>
                </c:pt>
                <c:pt idx="6">
                  <c:v>665</c:v>
                </c:pt>
                <c:pt idx="7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13-43C9-8C9F-2202918532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000432"/>
        <c:axId val="520000992"/>
      </c:barChart>
      <c:catAx>
        <c:axId val="520000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000992"/>
        <c:crosses val="autoZero"/>
        <c:auto val="1"/>
        <c:lblAlgn val="ctr"/>
        <c:lblOffset val="100"/>
        <c:noMultiLvlLbl val="0"/>
      </c:catAx>
      <c:valAx>
        <c:axId val="5200009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00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tv'!$C$88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tv'!$B$89:$B$96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tv'!$C$89:$C$96</c:f>
              <c:numCache>
                <c:formatCode>_(* #,##0_);_(* \(#,##0\);_(* "-"??_);_(@_)</c:formatCode>
                <c:ptCount val="8"/>
                <c:pt idx="0">
                  <c:v>704370731.22999954</c:v>
                </c:pt>
                <c:pt idx="1">
                  <c:v>40334690.410000011</c:v>
                </c:pt>
                <c:pt idx="2">
                  <c:v>12678462.500000007</c:v>
                </c:pt>
                <c:pt idx="3">
                  <c:v>13505813.629999999</c:v>
                </c:pt>
                <c:pt idx="4">
                  <c:v>9098533.1899999958</c:v>
                </c:pt>
                <c:pt idx="5">
                  <c:v>2002488.3599999994</c:v>
                </c:pt>
                <c:pt idx="6">
                  <c:v>16174.65</c:v>
                </c:pt>
                <c:pt idx="7">
                  <c:v>61504052.439999945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9-479F-BF2D-11D06BAE9B0C}"/>
            </c:ext>
          </c:extLst>
        </c:ser>
        <c:ser>
          <c:idx val="1"/>
          <c:order val="1"/>
          <c:tx>
            <c:strRef>
              <c:f>'IM tv'!$D$88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tv'!$B$89:$B$96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tv'!$D$89:$D$96</c:f>
              <c:numCache>
                <c:formatCode>_(* #,##0_);_(* \(#,##0\);_(* "-"??_);_(@_)</c:formatCode>
                <c:ptCount val="8"/>
                <c:pt idx="0">
                  <c:v>398108373.9399994</c:v>
                </c:pt>
                <c:pt idx="1">
                  <c:v>26894743.829999994</c:v>
                </c:pt>
                <c:pt idx="2">
                  <c:v>5725588.009999997</c:v>
                </c:pt>
                <c:pt idx="3">
                  <c:v>99314.82</c:v>
                </c:pt>
                <c:pt idx="4">
                  <c:v>2088909.8099999996</c:v>
                </c:pt>
                <c:pt idx="5">
                  <c:v>228148.93999999994</c:v>
                </c:pt>
                <c:pt idx="6">
                  <c:v>974.79000000000008</c:v>
                </c:pt>
                <c:pt idx="7">
                  <c:v>21175764.469999988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9-479F-BF2D-11D06BAE9B0C}"/>
            </c:ext>
          </c:extLst>
        </c:ser>
        <c:ser>
          <c:idx val="2"/>
          <c:order val="2"/>
          <c:tx>
            <c:strRef>
              <c:f>'IM tv'!$E$88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tv'!$B$89:$B$96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tv'!$E$89:$E$96</c:f>
              <c:numCache>
                <c:formatCode>_(* #,##0_);_(* \(#,##0\);_(* "-"??_);_(@_)</c:formatCode>
                <c:ptCount val="8"/>
                <c:pt idx="0">
                  <c:v>450517760.78000015</c:v>
                </c:pt>
                <c:pt idx="1">
                  <c:v>27161021.439999979</c:v>
                </c:pt>
                <c:pt idx="2">
                  <c:v>15496739.239999998</c:v>
                </c:pt>
                <c:pt idx="3">
                  <c:v>160313.46</c:v>
                </c:pt>
                <c:pt idx="4">
                  <c:v>3410561.6799999992</c:v>
                </c:pt>
                <c:pt idx="5">
                  <c:v>176975.14999999994</c:v>
                </c:pt>
                <c:pt idx="6">
                  <c:v>98589.34</c:v>
                </c:pt>
                <c:pt idx="7">
                  <c:v>5255682.2700000014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9-479F-BF2D-11D06BAE9B0C}"/>
            </c:ext>
          </c:extLst>
        </c:ser>
        <c:ser>
          <c:idx val="3"/>
          <c:order val="3"/>
          <c:tx>
            <c:strRef>
              <c:f>'IM tv'!$F$88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tv'!$B$89:$B$96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tv'!$F$89:$F$96</c:f>
              <c:numCache>
                <c:formatCode>_(* #,##0_);_(* \(#,##0\);_(* "-"??_);_(@_)</c:formatCode>
                <c:ptCount val="8"/>
                <c:pt idx="0">
                  <c:v>496665445.19000012</c:v>
                </c:pt>
                <c:pt idx="1">
                  <c:v>25402247.270000022</c:v>
                </c:pt>
                <c:pt idx="2">
                  <c:v>14840005.239999996</c:v>
                </c:pt>
                <c:pt idx="3">
                  <c:v>21921.56</c:v>
                </c:pt>
                <c:pt idx="4">
                  <c:v>3480762.15</c:v>
                </c:pt>
                <c:pt idx="5">
                  <c:v>726836.38000000012</c:v>
                </c:pt>
                <c:pt idx="6">
                  <c:v>133586.81999999998</c:v>
                </c:pt>
                <c:pt idx="7">
                  <c:v>3482288.2600000002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9-479F-BF2D-11D06BAE9B0C}"/>
            </c:ext>
          </c:extLst>
        </c:ser>
        <c:ser>
          <c:idx val="4"/>
          <c:order val="4"/>
          <c:tx>
            <c:strRef>
              <c:f>'IM tv'!$G$88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tv'!$B$89:$B$96</c:f>
              <c:strCache>
                <c:ptCount val="8"/>
                <c:pt idx="0">
                  <c:v>BUENAVENTURA</c:v>
                </c:pt>
                <c:pt idx="1">
                  <c:v>BOGOTÁ</c:v>
                </c:pt>
                <c:pt idx="2">
                  <c:v>BARRANQUILLA</c:v>
                </c:pt>
                <c:pt idx="3">
                  <c:v>CALI</c:v>
                </c:pt>
                <c:pt idx="4">
                  <c:v>MAICAO</c:v>
                </c:pt>
                <c:pt idx="5">
                  <c:v>MEDELLÍN</c:v>
                </c:pt>
                <c:pt idx="6">
                  <c:v>URABÁ</c:v>
                </c:pt>
                <c:pt idx="7">
                  <c:v>OTROS</c:v>
                </c:pt>
              </c:strCache>
            </c:strRef>
          </c:cat>
          <c:val>
            <c:numRef>
              <c:f>'IM tv'!$G$89:$G$96</c:f>
              <c:numCache>
                <c:formatCode>_(* #,##0_);_(* \(#,##0\);_(* "-"??_);_(@_)</c:formatCode>
                <c:ptCount val="8"/>
                <c:pt idx="0">
                  <c:v>125960679.93999998</c:v>
                </c:pt>
                <c:pt idx="1">
                  <c:v>7834593.3400000008</c:v>
                </c:pt>
                <c:pt idx="2">
                  <c:v>5825386.7600000016</c:v>
                </c:pt>
                <c:pt idx="3">
                  <c:v>1285265.99</c:v>
                </c:pt>
                <c:pt idx="4">
                  <c:v>1076046.72</c:v>
                </c:pt>
                <c:pt idx="5">
                  <c:v>90511.219999999987</c:v>
                </c:pt>
                <c:pt idx="6">
                  <c:v>76217.929999999993</c:v>
                </c:pt>
                <c:pt idx="7">
                  <c:v>49252.28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69-479F-BF2D-11D06BAE9B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006032"/>
        <c:axId val="520006592"/>
      </c:barChart>
      <c:catAx>
        <c:axId val="520006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006592"/>
        <c:crosses val="autoZero"/>
        <c:auto val="1"/>
        <c:lblAlgn val="ctr"/>
        <c:lblOffset val="100"/>
        <c:noMultiLvlLbl val="0"/>
      </c:catAx>
      <c:valAx>
        <c:axId val="5200065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006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416013064233684E-2"/>
          <c:y val="0.12640859833675291"/>
          <c:w val="0.91154438686655559"/>
          <c:h val="0.59422385130604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Domestica'!$C$18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Domestica'!$C$19:$C$20</c:f>
              <c:numCache>
                <c:formatCode>_(* #,##0_);_(* \(#,##0\);_(* "-"??_);_(@_)</c:formatCode>
                <c:ptCount val="2"/>
                <c:pt idx="0">
                  <c:v>197343</c:v>
                </c:pt>
                <c:pt idx="1">
                  <c:v>56558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7-4E77-AC1F-CABAFD3DF974}"/>
            </c:ext>
          </c:extLst>
        </c:ser>
        <c:ser>
          <c:idx val="1"/>
          <c:order val="1"/>
          <c:tx>
            <c:strRef>
              <c:f>'EX Refrigeracion Domestica'!$D$18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Domestica'!$D$19:$D$20</c:f>
              <c:numCache>
                <c:formatCode>_(* #,##0_);_(* \(#,##0\);_(* "-"??_);_(@_)</c:formatCode>
                <c:ptCount val="2"/>
                <c:pt idx="0">
                  <c:v>186219</c:v>
                </c:pt>
                <c:pt idx="1">
                  <c:v>42347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7-4E77-AC1F-CABAFD3DF974}"/>
            </c:ext>
          </c:extLst>
        </c:ser>
        <c:ser>
          <c:idx val="2"/>
          <c:order val="2"/>
          <c:tx>
            <c:strRef>
              <c:f>'EX Refrigeracion Domestica'!$E$18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Domestica'!$E$19:$E$20</c:f>
              <c:numCache>
                <c:formatCode>_(* #,##0_);_(* \(#,##0\);_(* "-"??_);_(@_)</c:formatCode>
                <c:ptCount val="2"/>
                <c:pt idx="0">
                  <c:v>343330</c:v>
                </c:pt>
                <c:pt idx="1">
                  <c:v>75858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07-4E77-AC1F-CABAFD3DF974}"/>
            </c:ext>
          </c:extLst>
        </c:ser>
        <c:ser>
          <c:idx val="3"/>
          <c:order val="3"/>
          <c:tx>
            <c:strRef>
              <c:f>'EX Refrigeracion Domestica'!$F$18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Domestica'!$F$19:$F$20</c:f>
              <c:numCache>
                <c:formatCode>_(* #,##0_);_(* \(#,##0\);_(* "-"??_);_(@_)</c:formatCode>
                <c:ptCount val="2"/>
                <c:pt idx="0">
                  <c:v>371506</c:v>
                </c:pt>
                <c:pt idx="1">
                  <c:v>97333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07-4E77-AC1F-CABAFD3DF974}"/>
            </c:ext>
          </c:extLst>
        </c:ser>
        <c:ser>
          <c:idx val="4"/>
          <c:order val="4"/>
          <c:tx>
            <c:strRef>
              <c:f>'EX Refrigeracion Domestica'!$G$18</c:f>
              <c:strCache>
                <c:ptCount val="1"/>
                <c:pt idx="0">
                  <c:v>2017*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Domestica'!$G$19:$G$20</c:f>
              <c:numCache>
                <c:formatCode>_(* #,##0_);_(* \(#,##0\);_(* "-"??_);_(@_)</c:formatCode>
                <c:ptCount val="2"/>
                <c:pt idx="0">
                  <c:v>75832</c:v>
                </c:pt>
                <c:pt idx="1">
                  <c:v>22678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07-4E77-AC1F-CABAFD3DF974}"/>
            </c:ext>
          </c:extLst>
        </c:ser>
        <c:ser>
          <c:idx val="5"/>
          <c:order val="5"/>
          <c:tx>
            <c:strRef>
              <c:f>'EX Refrigeracion Domestica'!$H$18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Domestica'!$B$19:$B$20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Domestica'!$H$19:$H$20</c:f>
              <c:numCache>
                <c:formatCode>_(* #,##0_);_(* \(#,##0\);_(* "-"??_);_(@_)</c:formatCode>
                <c:ptCount val="2"/>
                <c:pt idx="0">
                  <c:v>53448</c:v>
                </c:pt>
                <c:pt idx="1">
                  <c:v>11893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07-4E77-AC1F-CABAFD3DF9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2453200"/>
        <c:axId val="452453760"/>
      </c:barChart>
      <c:catAx>
        <c:axId val="45245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453760"/>
        <c:crosses val="autoZero"/>
        <c:auto val="1"/>
        <c:lblAlgn val="ctr"/>
        <c:lblOffset val="100"/>
        <c:noMultiLvlLbl val="0"/>
      </c:catAx>
      <c:valAx>
        <c:axId val="45245376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45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tv'!$C$117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tv'!$B$118:$B$124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tv'!$C$118:$C$124</c:f>
              <c:numCache>
                <c:formatCode>_(* #,##0_);_(* \(#,##0\);_(* "-"??_);_(@_)</c:formatCode>
                <c:ptCount val="7"/>
                <c:pt idx="0">
                  <c:v>2306824</c:v>
                </c:pt>
                <c:pt idx="1">
                  <c:v>739543</c:v>
                </c:pt>
                <c:pt idx="2">
                  <c:v>8708</c:v>
                </c:pt>
                <c:pt idx="3">
                  <c:v>0</c:v>
                </c:pt>
                <c:pt idx="4">
                  <c:v>2708</c:v>
                </c:pt>
                <c:pt idx="5">
                  <c:v>5588</c:v>
                </c:pt>
                <c:pt idx="6">
                  <c:v>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D-4232-8AD9-B1377E752560}"/>
            </c:ext>
          </c:extLst>
        </c:ser>
        <c:ser>
          <c:idx val="1"/>
          <c:order val="1"/>
          <c:tx>
            <c:strRef>
              <c:f>'IM tv'!$D$117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tv'!$B$118:$B$124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tv'!$D$118:$D$124</c:f>
              <c:numCache>
                <c:formatCode>_(* #,##0_);_(* \(#,##0\);_(* "-"??_);_(@_)</c:formatCode>
                <c:ptCount val="7"/>
                <c:pt idx="0">
                  <c:v>1426302</c:v>
                </c:pt>
                <c:pt idx="1">
                  <c:v>461277</c:v>
                </c:pt>
                <c:pt idx="2">
                  <c:v>5357</c:v>
                </c:pt>
                <c:pt idx="3">
                  <c:v>0</c:v>
                </c:pt>
                <c:pt idx="4">
                  <c:v>2594</c:v>
                </c:pt>
                <c:pt idx="5">
                  <c:v>2421</c:v>
                </c:pt>
                <c:pt idx="6">
                  <c:v>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FD-4232-8AD9-B1377E752560}"/>
            </c:ext>
          </c:extLst>
        </c:ser>
        <c:ser>
          <c:idx val="2"/>
          <c:order val="2"/>
          <c:tx>
            <c:strRef>
              <c:f>'IM tv'!$E$117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tv'!$B$118:$B$124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tv'!$E$118:$E$124</c:f>
              <c:numCache>
                <c:formatCode>_(* #,##0_);_(* \(#,##0\);_(* "-"??_);_(@_)</c:formatCode>
                <c:ptCount val="7"/>
                <c:pt idx="0">
                  <c:v>1573606</c:v>
                </c:pt>
                <c:pt idx="1">
                  <c:v>883586</c:v>
                </c:pt>
                <c:pt idx="2">
                  <c:v>5989</c:v>
                </c:pt>
                <c:pt idx="3">
                  <c:v>0</c:v>
                </c:pt>
                <c:pt idx="4">
                  <c:v>2092</c:v>
                </c:pt>
                <c:pt idx="5">
                  <c:v>11657</c:v>
                </c:pt>
                <c:pt idx="6">
                  <c:v>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FD-4232-8AD9-B1377E752560}"/>
            </c:ext>
          </c:extLst>
        </c:ser>
        <c:ser>
          <c:idx val="3"/>
          <c:order val="3"/>
          <c:tx>
            <c:strRef>
              <c:f>'IM tv'!$F$117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tv'!$B$118:$B$124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tv'!$F$118:$F$124</c:f>
              <c:numCache>
                <c:formatCode>_(* #,##0_);_(* \(#,##0\);_(* "-"??_);_(@_)</c:formatCode>
                <c:ptCount val="7"/>
                <c:pt idx="0">
                  <c:v>1582915</c:v>
                </c:pt>
                <c:pt idx="1">
                  <c:v>566536</c:v>
                </c:pt>
                <c:pt idx="2">
                  <c:v>85729</c:v>
                </c:pt>
                <c:pt idx="3">
                  <c:v>0</c:v>
                </c:pt>
                <c:pt idx="4">
                  <c:v>15864</c:v>
                </c:pt>
                <c:pt idx="5">
                  <c:v>9853</c:v>
                </c:pt>
                <c:pt idx="6">
                  <c:v>22477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FD-4232-8AD9-B1377E752560}"/>
            </c:ext>
          </c:extLst>
        </c:ser>
        <c:ser>
          <c:idx val="4"/>
          <c:order val="4"/>
          <c:tx>
            <c:strRef>
              <c:f>'IM tv'!$G$117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tv'!$B$118:$B$124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tv'!$G$118:$G$124</c:f>
              <c:numCache>
                <c:formatCode>_(* #,##0_);_(* \(#,##0\);_(* "-"??_);_(@_)</c:formatCode>
                <c:ptCount val="7"/>
                <c:pt idx="0">
                  <c:v>405712</c:v>
                </c:pt>
                <c:pt idx="1">
                  <c:v>144404</c:v>
                </c:pt>
                <c:pt idx="2">
                  <c:v>2191</c:v>
                </c:pt>
                <c:pt idx="3">
                  <c:v>365</c:v>
                </c:pt>
                <c:pt idx="4">
                  <c:v>77</c:v>
                </c:pt>
                <c:pt idx="5">
                  <c:v>2235</c:v>
                </c:pt>
                <c:pt idx="6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FD-4232-8AD9-B1377E7525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011632"/>
        <c:axId val="520012192"/>
      </c:barChart>
      <c:catAx>
        <c:axId val="52001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012192"/>
        <c:crosses val="autoZero"/>
        <c:auto val="1"/>
        <c:lblAlgn val="ctr"/>
        <c:lblOffset val="100"/>
        <c:noMultiLvlLbl val="0"/>
      </c:catAx>
      <c:valAx>
        <c:axId val="5200121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01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tv'!$B$133:$B$139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tv'!$C$133:$C$139</c:f>
              <c:numCache>
                <c:formatCode>_(* #,##0_);_(* \(#,##0\);_(* "-"??_);_(@_)</c:formatCode>
                <c:ptCount val="7"/>
                <c:pt idx="0">
                  <c:v>765156733.54999793</c:v>
                </c:pt>
                <c:pt idx="1">
                  <c:v>66520638.159999944</c:v>
                </c:pt>
                <c:pt idx="2">
                  <c:v>9473153.4699999988</c:v>
                </c:pt>
                <c:pt idx="3">
                  <c:v>0</c:v>
                </c:pt>
                <c:pt idx="4">
                  <c:v>727941.32000000007</c:v>
                </c:pt>
                <c:pt idx="5">
                  <c:v>104132.32999999999</c:v>
                </c:pt>
                <c:pt idx="6">
                  <c:v>1528347.5799999996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9-45ED-9562-63111F4EB4EE}"/>
            </c:ext>
          </c:extLst>
        </c:ser>
        <c:ser>
          <c:idx val="1"/>
          <c:order val="1"/>
          <c:tx>
            <c:strRef>
              <c:f>'IM tv'!$D$132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tv'!$B$133:$B$139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tv'!$D$133:$D$139</c:f>
              <c:numCache>
                <c:formatCode>_(* #,##0_);_(* \(#,##0\);_(* "-"??_);_(@_)</c:formatCode>
                <c:ptCount val="7"/>
                <c:pt idx="0">
                  <c:v>406848693.55999911</c:v>
                </c:pt>
                <c:pt idx="1">
                  <c:v>44934304.599999905</c:v>
                </c:pt>
                <c:pt idx="2">
                  <c:v>1391077.5300000005</c:v>
                </c:pt>
                <c:pt idx="3">
                  <c:v>0</c:v>
                </c:pt>
                <c:pt idx="4">
                  <c:v>650411.57000000007</c:v>
                </c:pt>
                <c:pt idx="5">
                  <c:v>43439.33</c:v>
                </c:pt>
                <c:pt idx="6">
                  <c:v>453892.02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9-45ED-9562-63111F4EB4EE}"/>
            </c:ext>
          </c:extLst>
        </c:ser>
        <c:ser>
          <c:idx val="2"/>
          <c:order val="2"/>
          <c:tx>
            <c:strRef>
              <c:f>'IM tv'!$E$132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tv'!$B$133:$B$139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tv'!$E$133:$E$139</c:f>
              <c:numCache>
                <c:formatCode>_(* #,##0_);_(* \(#,##0\);_(* "-"??_);_(@_)</c:formatCode>
                <c:ptCount val="7"/>
                <c:pt idx="0">
                  <c:v>413872138.09000009</c:v>
                </c:pt>
                <c:pt idx="1">
                  <c:v>84138969.810000002</c:v>
                </c:pt>
                <c:pt idx="2">
                  <c:v>2844435.9299999978</c:v>
                </c:pt>
                <c:pt idx="3">
                  <c:v>0</c:v>
                </c:pt>
                <c:pt idx="4">
                  <c:v>885702.32000000065</c:v>
                </c:pt>
                <c:pt idx="5">
                  <c:v>207920.69999999995</c:v>
                </c:pt>
                <c:pt idx="6">
                  <c:v>328476.51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9-45ED-9562-63111F4EB4EE}"/>
            </c:ext>
          </c:extLst>
        </c:ser>
        <c:ser>
          <c:idx val="3"/>
          <c:order val="3"/>
          <c:tx>
            <c:strRef>
              <c:f>'IM tv'!$F$132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tv'!$B$133:$B$139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tv'!$F$133:$F$139</c:f>
              <c:numCache>
                <c:formatCode>_(* #,##0_);_(* \(#,##0\);_(* "-"??_);_(@_)</c:formatCode>
                <c:ptCount val="7"/>
                <c:pt idx="0">
                  <c:v>451207983.50999969</c:v>
                </c:pt>
                <c:pt idx="1">
                  <c:v>61946463.389999993</c:v>
                </c:pt>
                <c:pt idx="2">
                  <c:v>24265762.980000008</c:v>
                </c:pt>
                <c:pt idx="3">
                  <c:v>0</c:v>
                </c:pt>
                <c:pt idx="4">
                  <c:v>2961081.7300000028</c:v>
                </c:pt>
                <c:pt idx="5">
                  <c:v>243975.49000000002</c:v>
                </c:pt>
                <c:pt idx="6">
                  <c:v>4127825.77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49-45ED-9562-63111F4EB4EE}"/>
            </c:ext>
          </c:extLst>
        </c:ser>
        <c:ser>
          <c:idx val="4"/>
          <c:order val="4"/>
          <c:tx>
            <c:strRef>
              <c:f>'IM tv'!$G$132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tv'!$B$133:$B$139</c:f>
              <c:strCache>
                <c:ptCount val="7"/>
                <c:pt idx="0">
                  <c:v>MEXICO</c:v>
                </c:pt>
                <c:pt idx="1">
                  <c:v>CHINA</c:v>
                </c:pt>
                <c:pt idx="2">
                  <c:v>COREA (SUR) REP DE</c:v>
                </c:pt>
                <c:pt idx="3">
                  <c:v>ZONA FRANCA  DE  PACIFICO CALI</c:v>
                </c:pt>
                <c:pt idx="4">
                  <c:v>ESTADOS UNIDOS</c:v>
                </c:pt>
                <c:pt idx="5">
                  <c:v>HONG KONG</c:v>
                </c:pt>
                <c:pt idx="6">
                  <c:v>OTROS</c:v>
                </c:pt>
              </c:strCache>
            </c:strRef>
          </c:cat>
          <c:val>
            <c:numRef>
              <c:f>'IM tv'!$G$133:$G$139</c:f>
              <c:numCache>
                <c:formatCode>_(* #,##0_);_(* \(#,##0\);_(* "-"??_);_(@_)</c:formatCode>
                <c:ptCount val="7"/>
                <c:pt idx="0">
                  <c:v>126429584.16999999</c:v>
                </c:pt>
                <c:pt idx="1">
                  <c:v>15102750.890000001</c:v>
                </c:pt>
                <c:pt idx="2">
                  <c:v>505936.93999999994</c:v>
                </c:pt>
                <c:pt idx="3">
                  <c:v>58735.26</c:v>
                </c:pt>
                <c:pt idx="4">
                  <c:v>48169.109999999993</c:v>
                </c:pt>
                <c:pt idx="5">
                  <c:v>21641.39</c:v>
                </c:pt>
                <c:pt idx="6">
                  <c:v>31136.420000000006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49-45ED-9562-63111F4EB4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017232"/>
        <c:axId val="520017792"/>
      </c:barChart>
      <c:catAx>
        <c:axId val="52001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017792"/>
        <c:crosses val="autoZero"/>
        <c:auto val="1"/>
        <c:lblAlgn val="ctr"/>
        <c:lblOffset val="100"/>
        <c:noMultiLvlLbl val="0"/>
      </c:catAx>
      <c:valAx>
        <c:axId val="5200177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01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PRECIOS IMPLICITOS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9446094038811393E-2"/>
          <c:y val="0.14187796649182968"/>
          <c:w val="0.94664561349087939"/>
          <c:h val="0.63271050912585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tv'!$D$159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tv'!$C$160:$C$164</c:f>
              <c:strCache>
                <c:ptCount val="5"/>
                <c:pt idx="0">
                  <c:v>Televisor plasma en colores</c:v>
                </c:pt>
                <c:pt idx="1">
                  <c:v>Televisor  (LCD)</c:v>
                </c:pt>
                <c:pt idx="2">
                  <c:v>Televisor  LED</c:v>
                </c:pt>
                <c:pt idx="3">
                  <c:v>Los demás </c:v>
                </c:pt>
                <c:pt idx="4">
                  <c:v>Paneles de cristal </c:v>
                </c:pt>
              </c:strCache>
            </c:strRef>
          </c:cat>
          <c:val>
            <c:numRef>
              <c:f>'IM tv'!$D$160:$D$164</c:f>
              <c:numCache>
                <c:formatCode>_(* #,##0_);_(* \(#,##0\);_(* "-"_);_(@_)</c:formatCode>
                <c:ptCount val="5"/>
                <c:pt idx="0">
                  <c:v>309.30222209359061</c:v>
                </c:pt>
                <c:pt idx="1">
                  <c:v>75.42181690755335</c:v>
                </c:pt>
                <c:pt idx="2">
                  <c:v>144.37100742283448</c:v>
                </c:pt>
                <c:pt idx="3">
                  <c:v>73.838524641954493</c:v>
                </c:pt>
                <c:pt idx="4">
                  <c:v>364.58940136398087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4-4C97-B7E4-C26ECE52AE54}"/>
            </c:ext>
          </c:extLst>
        </c:ser>
        <c:ser>
          <c:idx val="1"/>
          <c:order val="1"/>
          <c:tx>
            <c:strRef>
              <c:f>'IM tv'!$E$159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tv'!$C$160:$C$164</c:f>
              <c:strCache>
                <c:ptCount val="5"/>
                <c:pt idx="0">
                  <c:v>Televisor plasma en colores</c:v>
                </c:pt>
                <c:pt idx="1">
                  <c:v>Televisor  (LCD)</c:v>
                </c:pt>
                <c:pt idx="2">
                  <c:v>Televisor  LED</c:v>
                </c:pt>
                <c:pt idx="3">
                  <c:v>Los demás </c:v>
                </c:pt>
                <c:pt idx="4">
                  <c:v>Paneles de cristal </c:v>
                </c:pt>
              </c:strCache>
            </c:strRef>
          </c:cat>
          <c:val>
            <c:numRef>
              <c:f>'IM tv'!$E$160:$E$164</c:f>
              <c:numCache>
                <c:formatCode>_(* #,##0_);_(* \(#,##0\);_(* "-"_);_(@_)</c:formatCode>
                <c:ptCount val="5"/>
                <c:pt idx="0">
                  <c:v>270.37322909839827</c:v>
                </c:pt>
                <c:pt idx="1">
                  <c:v>83.160635624390451</c:v>
                </c:pt>
                <c:pt idx="2">
                  <c:v>276.78297137014323</c:v>
                </c:pt>
                <c:pt idx="3">
                  <c:v>40.146665280953378</c:v>
                </c:pt>
                <c:pt idx="4">
                  <c:v>763.46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A4-4C97-B7E4-C26ECE52AE54}"/>
            </c:ext>
          </c:extLst>
        </c:ser>
        <c:ser>
          <c:idx val="2"/>
          <c:order val="2"/>
          <c:tx>
            <c:strRef>
              <c:f>'IM tv'!$F$159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tv'!$C$160:$C$164</c:f>
              <c:strCache>
                <c:ptCount val="5"/>
                <c:pt idx="0">
                  <c:v>Televisor plasma en colores</c:v>
                </c:pt>
                <c:pt idx="1">
                  <c:v>Televisor  (LCD)</c:v>
                </c:pt>
                <c:pt idx="2">
                  <c:v>Televisor  LED</c:v>
                </c:pt>
                <c:pt idx="3">
                  <c:v>Los demás </c:v>
                </c:pt>
                <c:pt idx="4">
                  <c:v>Paneles de cristal </c:v>
                </c:pt>
              </c:strCache>
            </c:strRef>
          </c:cat>
          <c:val>
            <c:numRef>
              <c:f>'IM tv'!$F$160:$F$164</c:f>
              <c:numCache>
                <c:formatCode>_(* #,##0_);_(* \(#,##0\);_(* "-"_);_(@_)</c:formatCode>
                <c:ptCount val="5"/>
                <c:pt idx="0">
                  <c:v>236.87218375441827</c:v>
                </c:pt>
                <c:pt idx="1">
                  <c:v>78.271446441364873</c:v>
                </c:pt>
                <c:pt idx="2">
                  <c:v>91.344957513959699</c:v>
                </c:pt>
                <c:pt idx="3">
                  <c:v>10.472027227722771</c:v>
                </c:pt>
                <c:pt idx="4">
                  <c:v>19.26771535580524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A4-4C97-B7E4-C26ECE52AE54}"/>
            </c:ext>
          </c:extLst>
        </c:ser>
        <c:ser>
          <c:idx val="3"/>
          <c:order val="3"/>
          <c:tx>
            <c:strRef>
              <c:f>'IM tv'!$G$159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tv'!$C$160:$C$164</c:f>
              <c:strCache>
                <c:ptCount val="5"/>
                <c:pt idx="0">
                  <c:v>Televisor plasma en colores</c:v>
                </c:pt>
                <c:pt idx="1">
                  <c:v>Televisor  (LCD)</c:v>
                </c:pt>
                <c:pt idx="2">
                  <c:v>Televisor  LED</c:v>
                </c:pt>
                <c:pt idx="3">
                  <c:v>Los demás </c:v>
                </c:pt>
                <c:pt idx="4">
                  <c:v>Paneles de cristal </c:v>
                </c:pt>
              </c:strCache>
            </c:strRef>
          </c:cat>
          <c:val>
            <c:numRef>
              <c:f>'IM tv'!$G$160:$G$164</c:f>
              <c:numCache>
                <c:formatCode>_(* #,##0_);_(* \(#,##0\);_(* "-"_);_(@_)</c:formatCode>
                <c:ptCount val="5"/>
                <c:pt idx="0">
                  <c:v>274.12463925001128</c:v>
                </c:pt>
                <c:pt idx="1">
                  <c:v>98.506824931687817</c:v>
                </c:pt>
                <c:pt idx="2">
                  <c:v>112.90713851022397</c:v>
                </c:pt>
                <c:pt idx="3">
                  <c:v>39.077938349353659</c:v>
                </c:pt>
                <c:pt idx="4">
                  <c:v>8.381413793103448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A4-4C97-B7E4-C26ECE52AE54}"/>
            </c:ext>
          </c:extLst>
        </c:ser>
        <c:ser>
          <c:idx val="4"/>
          <c:order val="4"/>
          <c:tx>
            <c:strRef>
              <c:f>'IM tv'!$H$159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tv'!$C$160:$C$164</c:f>
              <c:strCache>
                <c:ptCount val="5"/>
                <c:pt idx="0">
                  <c:v>Televisor plasma en colores</c:v>
                </c:pt>
                <c:pt idx="1">
                  <c:v>Televisor  (LCD)</c:v>
                </c:pt>
                <c:pt idx="2">
                  <c:v>Televisor  LED</c:v>
                </c:pt>
                <c:pt idx="3">
                  <c:v>Los demás </c:v>
                </c:pt>
                <c:pt idx="4">
                  <c:v>Paneles de cristal </c:v>
                </c:pt>
              </c:strCache>
            </c:strRef>
          </c:cat>
          <c:val>
            <c:numRef>
              <c:f>'IM tv'!$H$160:$H$164</c:f>
              <c:numCache>
                <c:formatCode>_(* #,##0_);_(* \(#,##0\);_(* "-"_);_(@_)</c:formatCode>
                <c:ptCount val="5"/>
                <c:pt idx="0">
                  <c:v>300.17075524691415</c:v>
                </c:pt>
                <c:pt idx="1">
                  <c:v>102.4531887755102</c:v>
                </c:pt>
                <c:pt idx="2">
                  <c:v>48.210849514563122</c:v>
                </c:pt>
                <c:pt idx="3">
                  <c:v>16.383431467181467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A4-4C97-B7E4-C26ECE52AE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022832"/>
        <c:axId val="520023392"/>
      </c:barChart>
      <c:catAx>
        <c:axId val="52002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023392"/>
        <c:crosses val="autoZero"/>
        <c:auto val="1"/>
        <c:lblAlgn val="ctr"/>
        <c:lblOffset val="100"/>
        <c:noMultiLvlLbl val="0"/>
      </c:catAx>
      <c:valAx>
        <c:axId val="520023392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5200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tv'!$C$204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tv'!$B$205:$B$213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tv'!$C$205:$C$213</c:f>
              <c:numCache>
                <c:formatCode>_(* #,##0_);_(* \(#,##0\);_(* "-"??_);_(@_)</c:formatCode>
                <c:ptCount val="9"/>
                <c:pt idx="0">
                  <c:v>664268</c:v>
                </c:pt>
                <c:pt idx="1">
                  <c:v>937543</c:v>
                </c:pt>
                <c:pt idx="2">
                  <c:v>272835</c:v>
                </c:pt>
                <c:pt idx="3">
                  <c:v>32150</c:v>
                </c:pt>
                <c:pt idx="4">
                  <c:v>257097</c:v>
                </c:pt>
                <c:pt idx="5">
                  <c:v>0</c:v>
                </c:pt>
                <c:pt idx="6">
                  <c:v>185039</c:v>
                </c:pt>
                <c:pt idx="7">
                  <c:v>216613</c:v>
                </c:pt>
                <c:pt idx="8">
                  <c:v>501184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A-4744-9E92-B15B1AF9C4FC}"/>
            </c:ext>
          </c:extLst>
        </c:ser>
        <c:ser>
          <c:idx val="1"/>
          <c:order val="1"/>
          <c:tx>
            <c:strRef>
              <c:f>'IM tv'!$D$204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tv'!$B$205:$B$213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tv'!$D$205:$D$213</c:f>
              <c:numCache>
                <c:formatCode>_(* #,##0_);_(* \(#,##0\);_(* "-"??_);_(@_)</c:formatCode>
                <c:ptCount val="9"/>
                <c:pt idx="0">
                  <c:v>690982</c:v>
                </c:pt>
                <c:pt idx="1">
                  <c:v>401853</c:v>
                </c:pt>
                <c:pt idx="2">
                  <c:v>147947</c:v>
                </c:pt>
                <c:pt idx="3">
                  <c:v>25366</c:v>
                </c:pt>
                <c:pt idx="4">
                  <c:v>198885</c:v>
                </c:pt>
                <c:pt idx="5">
                  <c:v>0</c:v>
                </c:pt>
                <c:pt idx="6">
                  <c:v>85519</c:v>
                </c:pt>
                <c:pt idx="7">
                  <c:v>65647</c:v>
                </c:pt>
                <c:pt idx="8">
                  <c:v>284344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A-4744-9E92-B15B1AF9C4FC}"/>
            </c:ext>
          </c:extLst>
        </c:ser>
        <c:ser>
          <c:idx val="2"/>
          <c:order val="2"/>
          <c:tx>
            <c:strRef>
              <c:f>'IM tv'!$E$204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tv'!$B$205:$B$213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tv'!$E$205:$E$213</c:f>
              <c:numCache>
                <c:formatCode>_(* #,##0_);_(* \(#,##0\);_(* "-"??_);_(@_)</c:formatCode>
                <c:ptCount val="9"/>
                <c:pt idx="0">
                  <c:v>800707</c:v>
                </c:pt>
                <c:pt idx="1">
                  <c:v>603467</c:v>
                </c:pt>
                <c:pt idx="2">
                  <c:v>232449</c:v>
                </c:pt>
                <c:pt idx="3">
                  <c:v>80033</c:v>
                </c:pt>
                <c:pt idx="4">
                  <c:v>281480</c:v>
                </c:pt>
                <c:pt idx="5">
                  <c:v>137115</c:v>
                </c:pt>
                <c:pt idx="6">
                  <c:v>67383</c:v>
                </c:pt>
                <c:pt idx="7">
                  <c:v>47176</c:v>
                </c:pt>
                <c:pt idx="8">
                  <c:v>229836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BA-4744-9E92-B15B1AF9C4FC}"/>
            </c:ext>
          </c:extLst>
        </c:ser>
        <c:ser>
          <c:idx val="3"/>
          <c:order val="3"/>
          <c:tx>
            <c:strRef>
              <c:f>'IM tv'!$F$204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tv'!$B$205:$B$213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tv'!$F$205:$F$213</c:f>
              <c:numCache>
                <c:formatCode>_(* #,##0_);_(* \(#,##0\);_(* "-"??_);_(@_)</c:formatCode>
                <c:ptCount val="9"/>
                <c:pt idx="0">
                  <c:v>764136</c:v>
                </c:pt>
                <c:pt idx="1">
                  <c:v>567735</c:v>
                </c:pt>
                <c:pt idx="2">
                  <c:v>215031</c:v>
                </c:pt>
                <c:pt idx="3">
                  <c:v>76381</c:v>
                </c:pt>
                <c:pt idx="4">
                  <c:v>199944</c:v>
                </c:pt>
                <c:pt idx="5">
                  <c:v>142272</c:v>
                </c:pt>
                <c:pt idx="6">
                  <c:v>77067</c:v>
                </c:pt>
                <c:pt idx="7">
                  <c:v>43007</c:v>
                </c:pt>
                <c:pt idx="8">
                  <c:v>197801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BA-4744-9E92-B15B1AF9C4FC}"/>
            </c:ext>
          </c:extLst>
        </c:ser>
        <c:ser>
          <c:idx val="4"/>
          <c:order val="4"/>
          <c:tx>
            <c:strRef>
              <c:f>'IM tv'!$G$204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tv'!$B$205:$B$213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tv'!$G$205:$G$213</c:f>
              <c:numCache>
                <c:formatCode>_(* #,##0_);_(* \(#,##0\);_(* "-"??_);_(@_)</c:formatCode>
                <c:ptCount val="9"/>
                <c:pt idx="0">
                  <c:v>174298</c:v>
                </c:pt>
                <c:pt idx="1">
                  <c:v>145241</c:v>
                </c:pt>
                <c:pt idx="2">
                  <c:v>51346</c:v>
                </c:pt>
                <c:pt idx="3">
                  <c:v>25219</c:v>
                </c:pt>
                <c:pt idx="4">
                  <c:v>52288</c:v>
                </c:pt>
                <c:pt idx="5">
                  <c:v>26539</c:v>
                </c:pt>
                <c:pt idx="6">
                  <c:v>9052</c:v>
                </c:pt>
                <c:pt idx="7">
                  <c:v>4300</c:v>
                </c:pt>
                <c:pt idx="8">
                  <c:v>66862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BA-4744-9E92-B15B1AF9C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177232"/>
        <c:axId val="525177792"/>
      </c:barChart>
      <c:catAx>
        <c:axId val="525177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77792"/>
        <c:crosses val="autoZero"/>
        <c:auto val="1"/>
        <c:lblAlgn val="ctr"/>
        <c:lblOffset val="100"/>
        <c:noMultiLvlLbl val="0"/>
      </c:catAx>
      <c:valAx>
        <c:axId val="5251777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17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tv'!$C$221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tv'!$B$222:$B$230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tv'!$C$222:$C$230</c:f>
              <c:numCache>
                <c:formatCode>_(* #,##0_);_(* \(#,##0\);_(* "-"??_);_(@_)</c:formatCode>
                <c:ptCount val="9"/>
                <c:pt idx="0">
                  <c:v>222307311.52999997</c:v>
                </c:pt>
                <c:pt idx="1">
                  <c:v>324785348.11999971</c:v>
                </c:pt>
                <c:pt idx="2">
                  <c:v>46392687.279999986</c:v>
                </c:pt>
                <c:pt idx="3">
                  <c:v>8429008.2600000016</c:v>
                </c:pt>
                <c:pt idx="4">
                  <c:v>25255951.039999995</c:v>
                </c:pt>
                <c:pt idx="5">
                  <c:v>0</c:v>
                </c:pt>
                <c:pt idx="6">
                  <c:v>52698524.819999978</c:v>
                </c:pt>
                <c:pt idx="7">
                  <c:v>96666471.700000092</c:v>
                </c:pt>
                <c:pt idx="8">
                  <c:v>66975643.660000004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6-41F1-B53D-880A8DE68759}"/>
            </c:ext>
          </c:extLst>
        </c:ser>
        <c:ser>
          <c:idx val="1"/>
          <c:order val="1"/>
          <c:tx>
            <c:strRef>
              <c:f>'IM tv'!$D$221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tv'!$B$222:$B$230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tv'!$D$222:$D$230</c:f>
              <c:numCache>
                <c:formatCode>_(* #,##0_);_(* \(#,##0\);_(* "-"??_);_(@_)</c:formatCode>
                <c:ptCount val="9"/>
                <c:pt idx="0">
                  <c:v>200345908.29000011</c:v>
                </c:pt>
                <c:pt idx="1">
                  <c:v>124330341.78999998</c:v>
                </c:pt>
                <c:pt idx="2">
                  <c:v>23527492.490000017</c:v>
                </c:pt>
                <c:pt idx="3">
                  <c:v>3731998.1199999996</c:v>
                </c:pt>
                <c:pt idx="4">
                  <c:v>18033333.489999995</c:v>
                </c:pt>
                <c:pt idx="5">
                  <c:v>0</c:v>
                </c:pt>
                <c:pt idx="6">
                  <c:v>21023369.210000001</c:v>
                </c:pt>
                <c:pt idx="7">
                  <c:v>24588456.399999984</c:v>
                </c:pt>
                <c:pt idx="8">
                  <c:v>38740918.82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6-41F1-B53D-880A8DE68759}"/>
            </c:ext>
          </c:extLst>
        </c:ser>
        <c:ser>
          <c:idx val="2"/>
          <c:order val="2"/>
          <c:tx>
            <c:strRef>
              <c:f>'IM tv'!$E$221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tv'!$B$222:$B$230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tv'!$E$222:$E$230</c:f>
              <c:numCache>
                <c:formatCode>_(* #,##0_);_(* \(#,##0\);_(* "-"??_);_(@_)</c:formatCode>
                <c:ptCount val="9"/>
                <c:pt idx="0">
                  <c:v>222689718.27999982</c:v>
                </c:pt>
                <c:pt idx="1">
                  <c:v>153060282.36999992</c:v>
                </c:pt>
                <c:pt idx="2">
                  <c:v>27722755.620000008</c:v>
                </c:pt>
                <c:pt idx="3">
                  <c:v>11835863.119999999</c:v>
                </c:pt>
                <c:pt idx="4">
                  <c:v>18687193.239999987</c:v>
                </c:pt>
                <c:pt idx="5">
                  <c:v>15530335.540000003</c:v>
                </c:pt>
                <c:pt idx="6">
                  <c:v>13888103.43</c:v>
                </c:pt>
                <c:pt idx="7">
                  <c:v>16602883.809999997</c:v>
                </c:pt>
                <c:pt idx="8">
                  <c:v>22260507.949999996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6-41F1-B53D-880A8DE68759}"/>
            </c:ext>
          </c:extLst>
        </c:ser>
        <c:ser>
          <c:idx val="3"/>
          <c:order val="3"/>
          <c:tx>
            <c:strRef>
              <c:f>'IM tv'!$F$221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tv'!$B$222:$B$230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tv'!$F$222:$F$230</c:f>
              <c:numCache>
                <c:formatCode>_(* #,##0_);_(* \(#,##0\);_(* "-"??_);_(@_)</c:formatCode>
                <c:ptCount val="9"/>
                <c:pt idx="0">
                  <c:v>246272782.58000016</c:v>
                </c:pt>
                <c:pt idx="1">
                  <c:v>156298522.53999993</c:v>
                </c:pt>
                <c:pt idx="2">
                  <c:v>35648055.729999982</c:v>
                </c:pt>
                <c:pt idx="3">
                  <c:v>13131750.279999999</c:v>
                </c:pt>
                <c:pt idx="4">
                  <c:v>16247599.479999999</c:v>
                </c:pt>
                <c:pt idx="5">
                  <c:v>19168936.960000001</c:v>
                </c:pt>
                <c:pt idx="6">
                  <c:v>17404577.299999997</c:v>
                </c:pt>
                <c:pt idx="7">
                  <c:v>20788278.220000003</c:v>
                </c:pt>
                <c:pt idx="8">
                  <c:v>19792589.779999983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6-41F1-B53D-880A8DE68759}"/>
            </c:ext>
          </c:extLst>
        </c:ser>
        <c:ser>
          <c:idx val="4"/>
          <c:order val="4"/>
          <c:tx>
            <c:strRef>
              <c:f>'IM tv'!$G$221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tv'!$B$222:$B$230</c:f>
              <c:strCache>
                <c:ptCount val="9"/>
                <c:pt idx="0">
                  <c:v>SAMSUNG ELECTRONICS COLOMBIA S.A.</c:v>
                </c:pt>
                <c:pt idx="1">
                  <c:v>LG ELECTRONICS COLOMBIA LTDA.</c:v>
                </c:pt>
                <c:pt idx="2">
                  <c:v>COLOMBIANA DE COMERCIO S.A.</c:v>
                </c:pt>
                <c:pt idx="3">
                  <c:v>SUPERTIENDAS Y DROGUERIAS OLIMPICA S.A.</c:v>
                </c:pt>
                <c:pt idx="4">
                  <c:v>CHALLENGER S A S</c:v>
                </c:pt>
                <c:pt idx="5">
                  <c:v>CONSUMER ELECTRONICS GROUP S.A.S</c:v>
                </c:pt>
                <c:pt idx="6">
                  <c:v>PANASONIC DE COLOMBIA S.A.</c:v>
                </c:pt>
                <c:pt idx="7">
                  <c:v>SONY COLOMBIA S.A.</c:v>
                </c:pt>
                <c:pt idx="8">
                  <c:v>OTROS</c:v>
                </c:pt>
              </c:strCache>
            </c:strRef>
          </c:cat>
          <c:val>
            <c:numRef>
              <c:f>'IM tv'!$G$222:$G$230</c:f>
              <c:numCache>
                <c:formatCode>_(* #,##0_);_(* \(#,##0\);_(* "-"??_);_(@_)</c:formatCode>
                <c:ptCount val="9"/>
                <c:pt idx="0">
                  <c:v>62253435.730000012</c:v>
                </c:pt>
                <c:pt idx="1">
                  <c:v>47983121.969999991</c:v>
                </c:pt>
                <c:pt idx="2">
                  <c:v>8057963.6500000041</c:v>
                </c:pt>
                <c:pt idx="3">
                  <c:v>5105910.1000000006</c:v>
                </c:pt>
                <c:pt idx="4">
                  <c:v>4507904.7700000005</c:v>
                </c:pt>
                <c:pt idx="5">
                  <c:v>3597911.5000000005</c:v>
                </c:pt>
                <c:pt idx="6">
                  <c:v>1986846.8799999997</c:v>
                </c:pt>
                <c:pt idx="7">
                  <c:v>1842359.7899999998</c:v>
                </c:pt>
                <c:pt idx="8">
                  <c:v>6862499.7900000038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6-41F1-B53D-880A8DE687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182832"/>
        <c:axId val="525183392"/>
      </c:barChart>
      <c:catAx>
        <c:axId val="52518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83392"/>
        <c:crosses val="autoZero"/>
        <c:auto val="1"/>
        <c:lblAlgn val="ctr"/>
        <c:lblOffset val="100"/>
        <c:noMultiLvlLbl val="0"/>
      </c:catAx>
      <c:valAx>
        <c:axId val="52518339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18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Aires'!$C$20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Aires'!$C$21:$C$23</c:f>
              <c:numCache>
                <c:formatCode>_(* #,##0_);_(* \(#,##0\);_(* "-"??_);_(@_)</c:formatCode>
                <c:ptCount val="3"/>
                <c:pt idx="0">
                  <c:v>403689</c:v>
                </c:pt>
                <c:pt idx="1">
                  <c:v>8429</c:v>
                </c:pt>
                <c:pt idx="2">
                  <c:v>21775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F-4F15-8985-44392D9D8E74}"/>
            </c:ext>
          </c:extLst>
        </c:ser>
        <c:ser>
          <c:idx val="1"/>
          <c:order val="1"/>
          <c:tx>
            <c:strRef>
              <c:f>'IM Aires'!$D$20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Aires'!$D$21:$D$23</c:f>
              <c:numCache>
                <c:formatCode>_(* #,##0_);_(* \(#,##0\);_(* "-"??_);_(@_)</c:formatCode>
                <c:ptCount val="3"/>
                <c:pt idx="0">
                  <c:v>401596</c:v>
                </c:pt>
                <c:pt idx="1">
                  <c:v>9750</c:v>
                </c:pt>
                <c:pt idx="2">
                  <c:v>23497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F-4F15-8985-44392D9D8E74}"/>
            </c:ext>
          </c:extLst>
        </c:ser>
        <c:ser>
          <c:idx val="2"/>
          <c:order val="2"/>
          <c:tx>
            <c:strRef>
              <c:f>'IM Aires'!$E$20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Aires'!$E$21:$E$23</c:f>
              <c:numCache>
                <c:formatCode>_(* #,##0_);_(* \(#,##0\);_(* "-"??_);_(@_)</c:formatCode>
                <c:ptCount val="3"/>
                <c:pt idx="0">
                  <c:v>408723</c:v>
                </c:pt>
                <c:pt idx="1">
                  <c:v>13010</c:v>
                </c:pt>
                <c:pt idx="2">
                  <c:v>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F-4F15-8985-44392D9D8E74}"/>
            </c:ext>
          </c:extLst>
        </c:ser>
        <c:ser>
          <c:idx val="3"/>
          <c:order val="3"/>
          <c:tx>
            <c:strRef>
              <c:f>'IM Aires'!$F$20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Aires'!$F$21:$F$23</c:f>
              <c:numCache>
                <c:formatCode>_(* #,##0_);_(* \(#,##0\);_(* "-"??_);_(@_)</c:formatCode>
                <c:ptCount val="3"/>
                <c:pt idx="0">
                  <c:v>287451</c:v>
                </c:pt>
                <c:pt idx="1">
                  <c:v>9748</c:v>
                </c:pt>
                <c:pt idx="2">
                  <c:v>7327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2F-4F15-8985-44392D9D8E74}"/>
            </c:ext>
          </c:extLst>
        </c:ser>
        <c:ser>
          <c:idx val="4"/>
          <c:order val="4"/>
          <c:tx>
            <c:strRef>
              <c:f>'IM Aires'!$G$20</c:f>
              <c:strCache>
                <c:ptCount val="1"/>
                <c:pt idx="0">
                  <c:v>2017*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Aires'!$G$21:$G$23</c:f>
              <c:numCache>
                <c:formatCode>_(* #,##0_);_(* \(#,##0\);_(* "-"??_);_(@_)</c:formatCode>
                <c:ptCount val="3"/>
                <c:pt idx="0">
                  <c:v>16889</c:v>
                </c:pt>
                <c:pt idx="1">
                  <c:v>3987</c:v>
                </c:pt>
                <c:pt idx="2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2F-4F15-8985-44392D9D8E74}"/>
            </c:ext>
          </c:extLst>
        </c:ser>
        <c:ser>
          <c:idx val="5"/>
          <c:order val="5"/>
          <c:tx>
            <c:strRef>
              <c:f>'IM Aires'!$H$20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Aires'!$B$21:$B$23</c:f>
              <c:strCache>
                <c:ptCount val="3"/>
                <c:pt idx="0">
                  <c:v>Máquinas y aparatos, con equipo de enfriamiento inferior o igual a  30000 BTU/hora.</c:v>
                </c:pt>
                <c:pt idx="1">
                  <c:v>Las demás máquinas y aparatos para acondicionamiento de aire.</c:v>
                </c:pt>
                <c:pt idx="2">
                  <c:v>Las demás máquinas y aparatos, con equipo de enfriamiento inferior o igual a 30000 BTU/hora.</c:v>
                </c:pt>
              </c:strCache>
            </c:strRef>
          </c:cat>
          <c:val>
            <c:numRef>
              <c:f>'IM Aires'!$H$21:$H$23</c:f>
              <c:numCache>
                <c:formatCode>_(* #,##0_);_(* \(#,##0\);_(* "-"??_);_(@_)</c:formatCode>
                <c:ptCount val="3"/>
                <c:pt idx="0">
                  <c:v>99769</c:v>
                </c:pt>
                <c:pt idx="1">
                  <c:v>1738</c:v>
                </c:pt>
                <c:pt idx="2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2F-4F15-8985-44392D9D8E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188992"/>
        <c:axId val="525189552"/>
      </c:barChart>
      <c:catAx>
        <c:axId val="5251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89552"/>
        <c:crosses val="autoZero"/>
        <c:auto val="1"/>
        <c:lblAlgn val="ctr"/>
        <c:lblOffset val="100"/>
        <c:noMultiLvlLbl val="0"/>
      </c:catAx>
      <c:valAx>
        <c:axId val="52518955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8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Aires'!$C$28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8895453708494891E-4"/>
                  <c:y val="-3.14650836673917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7-4814-AEF6-ED8A9704D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Aires'!$C$29:$C$31</c:f>
              <c:numCache>
                <c:formatCode>_(* #,##0_);_(* \(#,##0\);_(* "-"??_);_(@_)</c:formatCode>
                <c:ptCount val="3"/>
                <c:pt idx="0">
                  <c:v>90143862.479999945</c:v>
                </c:pt>
                <c:pt idx="1">
                  <c:v>6458922.8000000035</c:v>
                </c:pt>
                <c:pt idx="2">
                  <c:v>6076968.879999999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8-4DD0-B45D-9994521EFDC9}"/>
            </c:ext>
          </c:extLst>
        </c:ser>
        <c:ser>
          <c:idx val="1"/>
          <c:order val="1"/>
          <c:tx>
            <c:strRef>
              <c:f>'IM Aires'!$D$28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Aires'!$D$29:$D$31</c:f>
              <c:numCache>
                <c:formatCode>_(* #,##0_);_(* \(#,##0\);_(* "-"??_);_(@_)</c:formatCode>
                <c:ptCount val="3"/>
                <c:pt idx="0">
                  <c:v>87212845.110000014</c:v>
                </c:pt>
                <c:pt idx="1">
                  <c:v>7449647.0399999972</c:v>
                </c:pt>
                <c:pt idx="2">
                  <c:v>5636231.8999999994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8-4DD0-B45D-9994521EFDC9}"/>
            </c:ext>
          </c:extLst>
        </c:ser>
        <c:ser>
          <c:idx val="2"/>
          <c:order val="2"/>
          <c:tx>
            <c:strRef>
              <c:f>'IM Aires'!$E$28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Aires'!$E$29:$E$31</c:f>
              <c:numCache>
                <c:formatCode>_(* #,##0_);_(* \(#,##0\);_(* "-"??_);_(@_)</c:formatCode>
                <c:ptCount val="3"/>
                <c:pt idx="0">
                  <c:v>79741601.089999974</c:v>
                </c:pt>
                <c:pt idx="1">
                  <c:v>7772916.2099999981</c:v>
                </c:pt>
                <c:pt idx="2">
                  <c:v>5739556.7899999991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8-4DD0-B45D-9994521EFDC9}"/>
            </c:ext>
          </c:extLst>
        </c:ser>
        <c:ser>
          <c:idx val="3"/>
          <c:order val="3"/>
          <c:tx>
            <c:strRef>
              <c:f>'IM Aires'!$F$28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Aires'!$F$29:$F$31</c:f>
              <c:numCache>
                <c:formatCode>_(* #,##0_);_(* \(#,##0\);_(* "-"??_);_(@_)</c:formatCode>
                <c:ptCount val="3"/>
                <c:pt idx="0">
                  <c:v>59278815.969999962</c:v>
                </c:pt>
                <c:pt idx="1">
                  <c:v>5532741.9400000051</c:v>
                </c:pt>
                <c:pt idx="2">
                  <c:v>1962094.3899999994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68-4DD0-B45D-9994521EFDC9}"/>
            </c:ext>
          </c:extLst>
        </c:ser>
        <c:ser>
          <c:idx val="4"/>
          <c:order val="4"/>
          <c:tx>
            <c:strRef>
              <c:f>'IM Aires'!$G$28</c:f>
              <c:strCache>
                <c:ptCount val="1"/>
                <c:pt idx="0">
                  <c:v>2017*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Aires'!$G$29:$G$31</c:f>
              <c:numCache>
                <c:formatCode>_(* #,##0_);_(* \(#,##0\);_(* "-"??_);_(@_)</c:formatCode>
                <c:ptCount val="3"/>
                <c:pt idx="0">
                  <c:v>3784951.6900000004</c:v>
                </c:pt>
                <c:pt idx="1">
                  <c:v>425904.55</c:v>
                </c:pt>
                <c:pt idx="2">
                  <c:v>322846.06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68-4DD0-B45D-9994521EFDC9}"/>
            </c:ext>
          </c:extLst>
        </c:ser>
        <c:ser>
          <c:idx val="5"/>
          <c:order val="5"/>
          <c:tx>
            <c:strRef>
              <c:f>'IM Aires'!$H$28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Aires'!$B$29:$B$31</c:f>
              <c:strCache>
                <c:ptCount val="3"/>
                <c:pt idx="0">
                  <c:v>Máquinas y aparatos para acondicionamiento de aire con equipo de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 de aire, con equipo de enfriamiento inferior o igual a 30000 BTU/hora.</c:v>
                </c:pt>
              </c:strCache>
            </c:strRef>
          </c:cat>
          <c:val>
            <c:numRef>
              <c:f>'IM Aires'!$H$29:$H$31</c:f>
              <c:numCache>
                <c:formatCode>_(* #,##0_);_(* \(#,##0\);_(* "-"??_);_(@_)</c:formatCode>
                <c:ptCount val="3"/>
                <c:pt idx="0">
                  <c:v>20784472.489999995</c:v>
                </c:pt>
                <c:pt idx="1">
                  <c:v>1248261.76</c:v>
                </c:pt>
                <c:pt idx="2">
                  <c:v>195866.3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68-4DD0-B45D-9994521EFDC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195152"/>
        <c:axId val="525195712"/>
      </c:barChart>
      <c:catAx>
        <c:axId val="52519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95712"/>
        <c:crosses val="autoZero"/>
        <c:auto val="1"/>
        <c:lblAlgn val="ctr"/>
        <c:lblOffset val="100"/>
        <c:noMultiLvlLbl val="0"/>
      </c:catAx>
      <c:valAx>
        <c:axId val="52519571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19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84388112937495"/>
          <c:y val="0.15231517935258093"/>
          <c:w val="0.86614311973288882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Aires'!$C$69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Aires'!$B$70:$B$74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Aires'!$C$70:$C$74</c:f>
              <c:numCache>
                <c:formatCode>_(* #,##0_);_(* \(#,##0\);_(* "-"??_);_(@_)</c:formatCode>
                <c:ptCount val="5"/>
                <c:pt idx="0">
                  <c:v>71035</c:v>
                </c:pt>
                <c:pt idx="1">
                  <c:v>164931</c:v>
                </c:pt>
                <c:pt idx="2">
                  <c:v>79611</c:v>
                </c:pt>
                <c:pt idx="3">
                  <c:v>90783</c:v>
                </c:pt>
                <c:pt idx="4">
                  <c:v>27533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9-4215-87ED-D7E3FB2D3A8B}"/>
            </c:ext>
          </c:extLst>
        </c:ser>
        <c:ser>
          <c:idx val="1"/>
          <c:order val="1"/>
          <c:tx>
            <c:strRef>
              <c:f>'IM Aires'!$D$69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Aires'!$B$70:$B$74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Aires'!$D$70:$D$74</c:f>
              <c:numCache>
                <c:formatCode>_(* #,##0_);_(* \(#,##0\);_(* "-"??_);_(@_)</c:formatCode>
                <c:ptCount val="5"/>
                <c:pt idx="0">
                  <c:v>59156</c:v>
                </c:pt>
                <c:pt idx="1">
                  <c:v>216239</c:v>
                </c:pt>
                <c:pt idx="2">
                  <c:v>93195</c:v>
                </c:pt>
                <c:pt idx="3">
                  <c:v>52454</c:v>
                </c:pt>
                <c:pt idx="4">
                  <c:v>13799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9-4215-87ED-D7E3FB2D3A8B}"/>
            </c:ext>
          </c:extLst>
        </c:ser>
        <c:ser>
          <c:idx val="2"/>
          <c:order val="2"/>
          <c:tx>
            <c:strRef>
              <c:f>'IM Aires'!$E$69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Aires'!$B$70:$B$74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Aires'!$E$70:$E$74</c:f>
              <c:numCache>
                <c:formatCode>_(* #,##0_);_(* \(#,##0\);_(* "-"??_);_(@_)</c:formatCode>
                <c:ptCount val="5"/>
                <c:pt idx="0">
                  <c:v>119483</c:v>
                </c:pt>
                <c:pt idx="1">
                  <c:v>158595</c:v>
                </c:pt>
                <c:pt idx="2">
                  <c:v>75328</c:v>
                </c:pt>
                <c:pt idx="3">
                  <c:v>65174</c:v>
                </c:pt>
                <c:pt idx="4">
                  <c:v>25654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9-4215-87ED-D7E3FB2D3A8B}"/>
            </c:ext>
          </c:extLst>
        </c:ser>
        <c:ser>
          <c:idx val="3"/>
          <c:order val="3"/>
          <c:tx>
            <c:strRef>
              <c:f>'IM Aires'!$F$69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Aires'!$B$70:$B$74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Aires'!$F$70:$F$74</c:f>
              <c:numCache>
                <c:formatCode>_(* #,##0_);_(* \(#,##0\);_(* "-"??_);_(@_)</c:formatCode>
                <c:ptCount val="5"/>
                <c:pt idx="0">
                  <c:v>99315</c:v>
                </c:pt>
                <c:pt idx="1">
                  <c:v>104735</c:v>
                </c:pt>
                <c:pt idx="2">
                  <c:v>54388</c:v>
                </c:pt>
                <c:pt idx="3">
                  <c:v>33440</c:v>
                </c:pt>
                <c:pt idx="4">
                  <c:v>12648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9-4215-87ED-D7E3FB2D3A8B}"/>
            </c:ext>
          </c:extLst>
        </c:ser>
        <c:ser>
          <c:idx val="4"/>
          <c:order val="4"/>
          <c:tx>
            <c:strRef>
              <c:f>'IM Aires'!$G$69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Aires'!$B$70:$B$74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Aires'!$G$70:$G$74</c:f>
              <c:numCache>
                <c:formatCode>_(* #,##0_);_(* \(#,##0\);_(* "-"??_);_(@_)</c:formatCode>
                <c:ptCount val="5"/>
                <c:pt idx="0">
                  <c:v>47707</c:v>
                </c:pt>
                <c:pt idx="1">
                  <c:v>22969</c:v>
                </c:pt>
                <c:pt idx="2">
                  <c:v>15130</c:v>
                </c:pt>
                <c:pt idx="3">
                  <c:v>12729</c:v>
                </c:pt>
                <c:pt idx="4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9-4215-87ED-D7E3FB2D3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200752"/>
        <c:axId val="525201312"/>
      </c:barChart>
      <c:catAx>
        <c:axId val="52520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01312"/>
        <c:crosses val="autoZero"/>
        <c:auto val="1"/>
        <c:lblAlgn val="ctr"/>
        <c:lblOffset val="100"/>
        <c:noMultiLvlLbl val="0"/>
      </c:catAx>
      <c:valAx>
        <c:axId val="5252013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20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302054654284369"/>
          <c:y val="0.17083369787109945"/>
          <c:w val="0.83882121888364891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Aires'!$I$69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Aires'!$H$70:$H$74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Aires'!$I$70:$I$74</c:f>
              <c:numCache>
                <c:formatCode>_(* #,##0_);_(* \(#,##0\);_(* "-"??_);_(@_)</c:formatCode>
                <c:ptCount val="5"/>
                <c:pt idx="0">
                  <c:v>20342442.200000022</c:v>
                </c:pt>
                <c:pt idx="1">
                  <c:v>35517654.539999977</c:v>
                </c:pt>
                <c:pt idx="2">
                  <c:v>24354291.319999989</c:v>
                </c:pt>
                <c:pt idx="3">
                  <c:v>15320724.469999988</c:v>
                </c:pt>
                <c:pt idx="4">
                  <c:v>7144641.6300000018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C-41F2-8B57-99F8ADAE2583}"/>
            </c:ext>
          </c:extLst>
        </c:ser>
        <c:ser>
          <c:idx val="1"/>
          <c:order val="1"/>
          <c:tx>
            <c:strRef>
              <c:f>'IM Aires'!$J$69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Aires'!$H$70:$H$74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Aires'!$J$70:$J$74</c:f>
              <c:numCache>
                <c:formatCode>_(* #,##0_);_(* \(#,##0\);_(* "-"??_);_(@_)</c:formatCode>
                <c:ptCount val="5"/>
                <c:pt idx="0">
                  <c:v>16181049.330000004</c:v>
                </c:pt>
                <c:pt idx="1">
                  <c:v>46053438.179999985</c:v>
                </c:pt>
                <c:pt idx="2">
                  <c:v>24064662.559999991</c:v>
                </c:pt>
                <c:pt idx="3">
                  <c:v>9681318.2099999879</c:v>
                </c:pt>
                <c:pt idx="4">
                  <c:v>4318255.7699999996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C-41F2-8B57-99F8ADAE2583}"/>
            </c:ext>
          </c:extLst>
        </c:ser>
        <c:ser>
          <c:idx val="2"/>
          <c:order val="2"/>
          <c:tx>
            <c:strRef>
              <c:f>'IM Aires'!$K$69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Aires'!$H$70:$H$74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Aires'!$K$70:$K$74</c:f>
              <c:numCache>
                <c:formatCode>_(* #,##0_);_(* \(#,##0\);_(* "-"??_);_(@_)</c:formatCode>
                <c:ptCount val="5"/>
                <c:pt idx="0">
                  <c:v>24626508.760000017</c:v>
                </c:pt>
                <c:pt idx="1">
                  <c:v>32824577.250000004</c:v>
                </c:pt>
                <c:pt idx="2">
                  <c:v>20429978.549999997</c:v>
                </c:pt>
                <c:pt idx="3">
                  <c:v>9314947.8500000015</c:v>
                </c:pt>
                <c:pt idx="4">
                  <c:v>6058061.6799999997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C-41F2-8B57-99F8ADAE2583}"/>
            </c:ext>
          </c:extLst>
        </c:ser>
        <c:ser>
          <c:idx val="3"/>
          <c:order val="3"/>
          <c:tx>
            <c:strRef>
              <c:f>'IM Aires'!$L$69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Aires'!$H$70:$H$74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Aires'!$L$70:$L$74</c:f>
              <c:numCache>
                <c:formatCode>_(* #,##0_);_(* \(#,##0\);_(* "-"??_);_(@_)</c:formatCode>
                <c:ptCount val="5"/>
                <c:pt idx="0">
                  <c:v>19750935.069999982</c:v>
                </c:pt>
                <c:pt idx="1">
                  <c:v>24809034.420000017</c:v>
                </c:pt>
                <c:pt idx="2">
                  <c:v>13669032.990000002</c:v>
                </c:pt>
                <c:pt idx="3">
                  <c:v>4702248.2</c:v>
                </c:pt>
                <c:pt idx="4">
                  <c:v>3842401.6199999992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8C-41F2-8B57-99F8ADAE2583}"/>
            </c:ext>
          </c:extLst>
        </c:ser>
        <c:ser>
          <c:idx val="4"/>
          <c:order val="4"/>
          <c:tx>
            <c:strRef>
              <c:f>'IM Aires'!$M$69</c:f>
              <c:strCache>
                <c:ptCount val="1"/>
                <c:pt idx="0">
                  <c:v>2017*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Aires'!$H$70:$H$74</c:f>
              <c:strCache>
                <c:ptCount val="5"/>
                <c:pt idx="0">
                  <c:v>BARRANQUILLA</c:v>
                </c:pt>
                <c:pt idx="1">
                  <c:v>BUENAVENTURA</c:v>
                </c:pt>
                <c:pt idx="2">
                  <c:v>CARTAGENA</c:v>
                </c:pt>
                <c:pt idx="3">
                  <c:v>MAICAO</c:v>
                </c:pt>
                <c:pt idx="4">
                  <c:v>OTROS</c:v>
                </c:pt>
              </c:strCache>
            </c:strRef>
          </c:cat>
          <c:val>
            <c:numRef>
              <c:f>'IM Aires'!$M$70:$M$74</c:f>
              <c:numCache>
                <c:formatCode>_(* #,##0_);_(* \(#,##0\);_(* "-"??_);_(@_)</c:formatCode>
                <c:ptCount val="5"/>
                <c:pt idx="0">
                  <c:v>9455394.2899999991</c:v>
                </c:pt>
                <c:pt idx="1">
                  <c:v>6067154.2499999991</c:v>
                </c:pt>
                <c:pt idx="2">
                  <c:v>3951162.3200000003</c:v>
                </c:pt>
                <c:pt idx="3">
                  <c:v>1804494.25</c:v>
                </c:pt>
                <c:pt idx="4">
                  <c:v>950395.44000000006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8C-41F2-8B57-99F8ADAE2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206352"/>
        <c:axId val="525206912"/>
      </c:barChart>
      <c:catAx>
        <c:axId val="52520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06912"/>
        <c:crosses val="autoZero"/>
        <c:auto val="1"/>
        <c:lblAlgn val="ctr"/>
        <c:lblOffset val="100"/>
        <c:noMultiLvlLbl val="0"/>
      </c:catAx>
      <c:valAx>
        <c:axId val="52520691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0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054057102515459"/>
          <c:y val="0.18472258675998834"/>
          <c:w val="0.86348195719941234"/>
          <c:h val="0.49620151647710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Aires'!$C$100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Aires'!$B$101:$B$107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Aires'!$C$101:$C$107</c:f>
              <c:numCache>
                <c:formatCode>_(* #,##0_);_(* \(#,##0\);_(* "-"??_);_(@_)</c:formatCode>
                <c:ptCount val="7"/>
                <c:pt idx="0">
                  <c:v>371466</c:v>
                </c:pt>
                <c:pt idx="1">
                  <c:v>9246</c:v>
                </c:pt>
                <c:pt idx="2">
                  <c:v>40959</c:v>
                </c:pt>
                <c:pt idx="3">
                  <c:v>6266</c:v>
                </c:pt>
                <c:pt idx="4">
                  <c:v>3974</c:v>
                </c:pt>
                <c:pt idx="5">
                  <c:v>334</c:v>
                </c:pt>
                <c:pt idx="6">
                  <c:v>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F51-9832-91F0EEA5850D}"/>
            </c:ext>
          </c:extLst>
        </c:ser>
        <c:ser>
          <c:idx val="1"/>
          <c:order val="1"/>
          <c:tx>
            <c:strRef>
              <c:f>'IM Aires'!$D$100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Aires'!$B$101:$B$107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Aires'!$D$101:$D$107</c:f>
              <c:numCache>
                <c:formatCode>_(* #,##0_);_(* \(#,##0\);_(* "-"??_);_(@_)</c:formatCode>
                <c:ptCount val="7"/>
                <c:pt idx="0">
                  <c:v>370283</c:v>
                </c:pt>
                <c:pt idx="1">
                  <c:v>6557</c:v>
                </c:pt>
                <c:pt idx="2">
                  <c:v>44860</c:v>
                </c:pt>
                <c:pt idx="3">
                  <c:v>9718</c:v>
                </c:pt>
                <c:pt idx="4">
                  <c:v>1710</c:v>
                </c:pt>
                <c:pt idx="5">
                  <c:v>39</c:v>
                </c:pt>
                <c:pt idx="6">
                  <c:v>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F51-9832-91F0EEA5850D}"/>
            </c:ext>
          </c:extLst>
        </c:ser>
        <c:ser>
          <c:idx val="2"/>
          <c:order val="2"/>
          <c:tx>
            <c:strRef>
              <c:f>'IM Aires'!$E$100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Aires'!$B$101:$B$107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Aires'!$E$101:$E$107</c:f>
              <c:numCache>
                <c:formatCode>_(* #,##0_);_(* \(#,##0\);_(* "-"??_);_(@_)</c:formatCode>
                <c:ptCount val="7"/>
                <c:pt idx="0">
                  <c:v>393535</c:v>
                </c:pt>
                <c:pt idx="1">
                  <c:v>4485</c:v>
                </c:pt>
                <c:pt idx="2">
                  <c:v>24724</c:v>
                </c:pt>
                <c:pt idx="3">
                  <c:v>6568</c:v>
                </c:pt>
                <c:pt idx="4">
                  <c:v>2386</c:v>
                </c:pt>
                <c:pt idx="5">
                  <c:v>54</c:v>
                </c:pt>
                <c:pt idx="6">
                  <c:v>12482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9-4F51-9832-91F0EEA5850D}"/>
            </c:ext>
          </c:extLst>
        </c:ser>
        <c:ser>
          <c:idx val="3"/>
          <c:order val="3"/>
          <c:tx>
            <c:strRef>
              <c:f>'IM Aires'!$F$100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Aires'!$B$101:$B$107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Aires'!$F$101:$F$107</c:f>
              <c:numCache>
                <c:formatCode>_(* #,##0_);_(* \(#,##0\);_(* "-"??_);_(@_)</c:formatCode>
                <c:ptCount val="7"/>
                <c:pt idx="0">
                  <c:v>270477</c:v>
                </c:pt>
                <c:pt idx="1">
                  <c:v>7729</c:v>
                </c:pt>
                <c:pt idx="2">
                  <c:v>214</c:v>
                </c:pt>
                <c:pt idx="3">
                  <c:v>7317</c:v>
                </c:pt>
                <c:pt idx="4">
                  <c:v>4264</c:v>
                </c:pt>
                <c:pt idx="5">
                  <c:v>2</c:v>
                </c:pt>
                <c:pt idx="6">
                  <c:v>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9-4F51-9832-91F0EEA5850D}"/>
            </c:ext>
          </c:extLst>
        </c:ser>
        <c:ser>
          <c:idx val="4"/>
          <c:order val="4"/>
          <c:tx>
            <c:strRef>
              <c:f>'IM Aires'!$G$100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Aires'!$B$101:$B$107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Aires'!$G$101:$G$107</c:f>
              <c:numCache>
                <c:formatCode>_(* #,##0_);_(* \(#,##0\);_(* "-"??_);_(@_)</c:formatCode>
                <c:ptCount val="7"/>
                <c:pt idx="0">
                  <c:v>97281</c:v>
                </c:pt>
                <c:pt idx="1">
                  <c:v>2693</c:v>
                </c:pt>
                <c:pt idx="2">
                  <c:v>941</c:v>
                </c:pt>
                <c:pt idx="3">
                  <c:v>204</c:v>
                </c:pt>
                <c:pt idx="4">
                  <c:v>564</c:v>
                </c:pt>
                <c:pt idx="5">
                  <c:v>130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9-4F51-9832-91F0EEA585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211952"/>
        <c:axId val="525212512"/>
      </c:barChart>
      <c:catAx>
        <c:axId val="52521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12512"/>
        <c:crosses val="autoZero"/>
        <c:auto val="1"/>
        <c:lblAlgn val="ctr"/>
        <c:lblOffset val="100"/>
        <c:noMultiLvlLbl val="0"/>
      </c:catAx>
      <c:valAx>
        <c:axId val="5252125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21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Domestica'!$J$18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Domestica'!$J$19:$J$20</c:f>
              <c:numCache>
                <c:formatCode>_(* #,##0_);_(* \(#,##0\);_(* "-"??_);_(@_)</c:formatCode>
                <c:ptCount val="2"/>
                <c:pt idx="0">
                  <c:v>56252654.229999952</c:v>
                </c:pt>
                <c:pt idx="1">
                  <c:v>11065034.450000005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B-48DE-8C87-074C474E251B}"/>
            </c:ext>
          </c:extLst>
        </c:ser>
        <c:ser>
          <c:idx val="1"/>
          <c:order val="1"/>
          <c:tx>
            <c:strRef>
              <c:f>'EX Refrigeracion Domestica'!$K$18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Domestica'!$K$19:$K$20</c:f>
              <c:numCache>
                <c:formatCode>_(* #,##0_);_(* \(#,##0\);_(* "-"??_);_(@_)</c:formatCode>
                <c:ptCount val="2"/>
                <c:pt idx="0">
                  <c:v>43322757.229999982</c:v>
                </c:pt>
                <c:pt idx="1">
                  <c:v>6760487.8299999991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B-48DE-8C87-074C474E251B}"/>
            </c:ext>
          </c:extLst>
        </c:ser>
        <c:ser>
          <c:idx val="2"/>
          <c:order val="2"/>
          <c:tx>
            <c:strRef>
              <c:f>'EX Refrigeracion Domestica'!$L$18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Domestica'!$L$19:$L$20</c:f>
              <c:numCache>
                <c:formatCode>_(* #,##0_);_(* \(#,##0\);_(* "-"??_);_(@_)</c:formatCode>
                <c:ptCount val="2"/>
                <c:pt idx="0">
                  <c:v>68689172.230000004</c:v>
                </c:pt>
                <c:pt idx="1">
                  <c:v>10723108.970000006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B-48DE-8C87-074C474E251B}"/>
            </c:ext>
          </c:extLst>
        </c:ser>
        <c:ser>
          <c:idx val="3"/>
          <c:order val="3"/>
          <c:tx>
            <c:strRef>
              <c:f>'EX Refrigeracion Domestica'!$M$18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Domestica'!$M$19:$M$20</c:f>
              <c:numCache>
                <c:formatCode>_(* #,##0_);_(* \(#,##0\);_(* "-"??_);_(@_)</c:formatCode>
                <c:ptCount val="2"/>
                <c:pt idx="0">
                  <c:v>78724689.289999992</c:v>
                </c:pt>
                <c:pt idx="1">
                  <c:v>14009545.280000003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1B-48DE-8C87-074C474E251B}"/>
            </c:ext>
          </c:extLst>
        </c:ser>
        <c:ser>
          <c:idx val="4"/>
          <c:order val="4"/>
          <c:tx>
            <c:strRef>
              <c:f>'EX Refrigeracion Domestica'!$N$18</c:f>
              <c:strCache>
                <c:ptCount val="1"/>
                <c:pt idx="0">
                  <c:v>2017*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Domestica'!$N$19:$N$20</c:f>
              <c:numCache>
                <c:formatCode>_(* #,##0_);_(* \(#,##0\);_(* "-"??_);_(@_)</c:formatCode>
                <c:ptCount val="2"/>
                <c:pt idx="0">
                  <c:v>15295157.049999999</c:v>
                </c:pt>
                <c:pt idx="1">
                  <c:v>3148872.8799999994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1B-48DE-8C87-074C474E251B}"/>
            </c:ext>
          </c:extLst>
        </c:ser>
        <c:ser>
          <c:idx val="5"/>
          <c:order val="5"/>
          <c:tx>
            <c:strRef>
              <c:f>'EX Refrigeracion Domestica'!$O$18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Domestica'!$I$19:$I$20</c:f>
              <c:strCache>
                <c:ptCount val="2"/>
                <c:pt idx="0">
                  <c:v>Combinación de refrigerador y congelador con puertas exteriores Novaradas</c:v>
                </c:pt>
                <c:pt idx="1">
                  <c:v>Refrigeradores domésticos de compresión</c:v>
                </c:pt>
              </c:strCache>
            </c:strRef>
          </c:cat>
          <c:val>
            <c:numRef>
              <c:f>'EX Refrigeracion Domestica'!$O$19:$O$20</c:f>
              <c:numCache>
                <c:formatCode>_(* #,##0_);_(* \(#,##0\);_(* "-"??_);_(@_)</c:formatCode>
                <c:ptCount val="2"/>
                <c:pt idx="0">
                  <c:v>11689669.210000003</c:v>
                </c:pt>
                <c:pt idx="1">
                  <c:v>1799187.5599999996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1B-48DE-8C87-074C474E25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070464"/>
        <c:axId val="453071024"/>
      </c:barChart>
      <c:catAx>
        <c:axId val="45307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71024"/>
        <c:crosses val="autoZero"/>
        <c:auto val="1"/>
        <c:lblAlgn val="ctr"/>
        <c:lblOffset val="100"/>
        <c:noMultiLvlLbl val="0"/>
      </c:catAx>
      <c:valAx>
        <c:axId val="4530710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307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Aires'!$I$100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Aires'!$H$101:$H$107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Aires'!$I$101:$I$107</c:f>
              <c:numCache>
                <c:formatCode>_(* #,##0_);_(* \(#,##0\);_(* "-"??_);_(@_)</c:formatCode>
                <c:ptCount val="7"/>
                <c:pt idx="0">
                  <c:v>81595389.299999937</c:v>
                </c:pt>
                <c:pt idx="1">
                  <c:v>3152690.51</c:v>
                </c:pt>
                <c:pt idx="2">
                  <c:v>11143378.879999997</c:v>
                </c:pt>
                <c:pt idx="3">
                  <c:v>2250041.0200000009</c:v>
                </c:pt>
                <c:pt idx="4">
                  <c:v>3523767.1799999988</c:v>
                </c:pt>
                <c:pt idx="5">
                  <c:v>225651.92000000004</c:v>
                </c:pt>
                <c:pt idx="6">
                  <c:v>788835.35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6-4D27-9D27-635B224B1FD3}"/>
            </c:ext>
          </c:extLst>
        </c:ser>
        <c:ser>
          <c:idx val="1"/>
          <c:order val="1"/>
          <c:tx>
            <c:strRef>
              <c:f>'IM Aires'!$J$100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Aires'!$H$101:$H$107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Aires'!$J$101:$J$107</c:f>
              <c:numCache>
                <c:formatCode>_(* #,##0_);_(* \(#,##0\);_(* "-"??_);_(@_)</c:formatCode>
                <c:ptCount val="7"/>
                <c:pt idx="0">
                  <c:v>78616002.649999976</c:v>
                </c:pt>
                <c:pt idx="1">
                  <c:v>2312094.19</c:v>
                </c:pt>
                <c:pt idx="2">
                  <c:v>12510726.629999997</c:v>
                </c:pt>
                <c:pt idx="3">
                  <c:v>4102517.1099999989</c:v>
                </c:pt>
                <c:pt idx="4">
                  <c:v>2190428.8100000005</c:v>
                </c:pt>
                <c:pt idx="5">
                  <c:v>32726.53</c:v>
                </c:pt>
                <c:pt idx="6">
                  <c:v>534228.13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6-4D27-9D27-635B224B1FD3}"/>
            </c:ext>
          </c:extLst>
        </c:ser>
        <c:ser>
          <c:idx val="2"/>
          <c:order val="2"/>
          <c:tx>
            <c:strRef>
              <c:f>'IM Aires'!$K$100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Aires'!$H$101:$H$107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Aires'!$K$101:$K$107</c:f>
              <c:numCache>
                <c:formatCode>_(* #,##0_);_(* \(#,##0\);_(* "-"??_);_(@_)</c:formatCode>
                <c:ptCount val="7"/>
                <c:pt idx="0">
                  <c:v>76312258.320000052</c:v>
                </c:pt>
                <c:pt idx="1">
                  <c:v>1536849.1599999997</c:v>
                </c:pt>
                <c:pt idx="2">
                  <c:v>8029415.9100000001</c:v>
                </c:pt>
                <c:pt idx="3">
                  <c:v>3260109.9999999995</c:v>
                </c:pt>
                <c:pt idx="4">
                  <c:v>2336672.3299999987</c:v>
                </c:pt>
                <c:pt idx="5">
                  <c:v>276037.28999999998</c:v>
                </c:pt>
                <c:pt idx="6">
                  <c:v>1502731.08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66-4D27-9D27-635B224B1FD3}"/>
            </c:ext>
          </c:extLst>
        </c:ser>
        <c:ser>
          <c:idx val="3"/>
          <c:order val="3"/>
          <c:tx>
            <c:strRef>
              <c:f>'IM Aires'!$L$100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Aires'!$H$101:$H$107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Aires'!$L$101:$L$107</c:f>
              <c:numCache>
                <c:formatCode>_(* #,##0_);_(* \(#,##0\);_(* "-"??_);_(@_)</c:formatCode>
                <c:ptCount val="7"/>
                <c:pt idx="0">
                  <c:v>56132289.099999964</c:v>
                </c:pt>
                <c:pt idx="1">
                  <c:v>2369248.0199999996</c:v>
                </c:pt>
                <c:pt idx="2">
                  <c:v>85158.88</c:v>
                </c:pt>
                <c:pt idx="3">
                  <c:v>3792163.7299999995</c:v>
                </c:pt>
                <c:pt idx="4">
                  <c:v>1771092.1399999994</c:v>
                </c:pt>
                <c:pt idx="5">
                  <c:v>6351.54</c:v>
                </c:pt>
                <c:pt idx="6">
                  <c:v>2617348.89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66-4D27-9D27-635B224B1FD3}"/>
            </c:ext>
          </c:extLst>
        </c:ser>
        <c:ser>
          <c:idx val="4"/>
          <c:order val="4"/>
          <c:tx>
            <c:strRef>
              <c:f>'IM Aires'!$M$100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Aires'!$H$101:$H$107</c:f>
              <c:strCache>
                <c:ptCount val="7"/>
                <c:pt idx="0">
                  <c:v> CHINA </c:v>
                </c:pt>
                <c:pt idx="1">
                  <c:v> MALAYSIA </c:v>
                </c:pt>
                <c:pt idx="2">
                  <c:v> TAILANDIA </c:v>
                </c:pt>
                <c:pt idx="3">
                  <c:v> COREA (SUR) REP DE </c:v>
                </c:pt>
                <c:pt idx="4">
                  <c:v> ESTADOS UNIDOS </c:v>
                </c:pt>
                <c:pt idx="5">
                  <c:v> JAPON </c:v>
                </c:pt>
                <c:pt idx="6">
                  <c:v>OTROS</c:v>
                </c:pt>
              </c:strCache>
            </c:strRef>
          </c:cat>
          <c:val>
            <c:numRef>
              <c:f>'IM Aires'!$M$101:$M$107</c:f>
              <c:numCache>
                <c:formatCode>_(* #,##0_);_(* \(#,##0\);_(* "-"??_);_(@_)</c:formatCode>
                <c:ptCount val="7"/>
                <c:pt idx="0">
                  <c:v>20603555.989999991</c:v>
                </c:pt>
                <c:pt idx="1">
                  <c:v>693917.41</c:v>
                </c:pt>
                <c:pt idx="2">
                  <c:v>333710.59999999998</c:v>
                </c:pt>
                <c:pt idx="3">
                  <c:v>297103.98000000004</c:v>
                </c:pt>
                <c:pt idx="4">
                  <c:v>161172.63999999998</c:v>
                </c:pt>
                <c:pt idx="5">
                  <c:v>54611.75</c:v>
                </c:pt>
                <c:pt idx="6">
                  <c:v>84528.18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66-4D27-9D27-635B224B1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5217552"/>
        <c:axId val="525218112"/>
      </c:barChart>
      <c:catAx>
        <c:axId val="52521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18112"/>
        <c:crosses val="autoZero"/>
        <c:auto val="1"/>
        <c:lblAlgn val="ctr"/>
        <c:lblOffset val="100"/>
        <c:noMultiLvlLbl val="0"/>
      </c:catAx>
      <c:valAx>
        <c:axId val="52521811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PRECIOS IMPLICITOS</a:t>
            </a:r>
          </a:p>
        </c:rich>
      </c:tx>
      <c:layout>
        <c:manualLayout>
          <c:xMode val="edge"/>
          <c:yMode val="edge"/>
          <c:x val="0.44565117173437424"/>
          <c:y val="3.1867971246056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Aires'!$D$126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Aires'!$C$127:$C$129</c:f>
              <c:strCache>
                <c:ptCount val="3"/>
                <c:pt idx="0">
                  <c:v>Máquinas y aparatos para acondicionamiento, 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acondicionamiento,  enfriamiento inferior o igual a 30000 BTU/hora.</c:v>
                </c:pt>
              </c:strCache>
            </c:strRef>
          </c:cat>
          <c:val>
            <c:numRef>
              <c:f>'IM Aires'!$D$127:$D$129</c:f>
              <c:numCache>
                <c:formatCode>_(* #,##0_);_(* \(#,##0\);_(* "-"??_);_(@_)</c:formatCode>
                <c:ptCount val="3"/>
                <c:pt idx="0">
                  <c:v>223.30026946486018</c:v>
                </c:pt>
                <c:pt idx="1">
                  <c:v>766.27391149602602</c:v>
                </c:pt>
                <c:pt idx="2">
                  <c:v>279.08008633754298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9-490D-A026-75BBD1524A6B}"/>
            </c:ext>
          </c:extLst>
        </c:ser>
        <c:ser>
          <c:idx val="1"/>
          <c:order val="1"/>
          <c:tx>
            <c:strRef>
              <c:f>'IM Aires'!$E$126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Aires'!$C$127:$C$129</c:f>
              <c:strCache>
                <c:ptCount val="3"/>
                <c:pt idx="0">
                  <c:v>Máquinas y aparatos para acondicionamiento, 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acondicionamiento,  enfriamiento inferior o igual a 30000 BTU/hora.</c:v>
                </c:pt>
              </c:strCache>
            </c:strRef>
          </c:cat>
          <c:val>
            <c:numRef>
              <c:f>'IM Aires'!$E$127:$E$129</c:f>
              <c:numCache>
                <c:formatCode>_(* #,##0_);_(* \(#,##0\);_(* "-"??_);_(@_)</c:formatCode>
                <c:ptCount val="3"/>
                <c:pt idx="0">
                  <c:v>217.1656219434457</c:v>
                </c:pt>
                <c:pt idx="1">
                  <c:v>764.06636307692281</c:v>
                </c:pt>
                <c:pt idx="2">
                  <c:v>239.87027705664551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9-490D-A026-75BBD1524A6B}"/>
            </c:ext>
          </c:extLst>
        </c:ser>
        <c:ser>
          <c:idx val="2"/>
          <c:order val="2"/>
          <c:tx>
            <c:strRef>
              <c:f>'IM Aires'!$F$126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Aires'!$C$127:$C$129</c:f>
              <c:strCache>
                <c:ptCount val="3"/>
                <c:pt idx="0">
                  <c:v>Máquinas y aparatos para acondicionamiento, 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acondicionamiento,  enfriamiento inferior o igual a 30000 BTU/hora.</c:v>
                </c:pt>
              </c:strCache>
            </c:strRef>
          </c:cat>
          <c:val>
            <c:numRef>
              <c:f>'IM Aires'!$F$127:$F$129</c:f>
              <c:numCache>
                <c:formatCode>_(* #,##0_);_(* \(#,##0\);_(* "-"??_);_(@_)</c:formatCode>
                <c:ptCount val="3"/>
                <c:pt idx="0">
                  <c:v>195.09937314513735</c:v>
                </c:pt>
                <c:pt idx="1">
                  <c:v>597.45704919292837</c:v>
                </c:pt>
                <c:pt idx="2">
                  <c:v>255.08007599662233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F9-490D-A026-75BBD1524A6B}"/>
            </c:ext>
          </c:extLst>
        </c:ser>
        <c:ser>
          <c:idx val="3"/>
          <c:order val="3"/>
          <c:tx>
            <c:strRef>
              <c:f>'IM Aires'!$G$126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Aires'!$C$127:$C$129</c:f>
              <c:strCache>
                <c:ptCount val="3"/>
                <c:pt idx="0">
                  <c:v>Máquinas y aparatos para acondicionamiento, 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acondicionamiento,  enfriamiento inferior o igual a 30000 BTU/hora.</c:v>
                </c:pt>
              </c:strCache>
            </c:strRef>
          </c:cat>
          <c:val>
            <c:numRef>
              <c:f>'IM Aires'!$G$127:$G$129</c:f>
              <c:numCache>
                <c:formatCode>_(* #,##0_);_(* \(#,##0\);_(* "-"??_);_(@_)</c:formatCode>
                <c:ptCount val="3"/>
                <c:pt idx="0">
                  <c:v>206.22233344117765</c:v>
                </c:pt>
                <c:pt idx="1">
                  <c:v>567.57713787443629</c:v>
                </c:pt>
                <c:pt idx="2">
                  <c:v>267.78959874437004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F9-490D-A026-75BBD1524A6B}"/>
            </c:ext>
          </c:extLst>
        </c:ser>
        <c:ser>
          <c:idx val="4"/>
          <c:order val="4"/>
          <c:tx>
            <c:strRef>
              <c:f>'IM Aires'!$H$126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Aires'!$C$127:$C$129</c:f>
              <c:strCache>
                <c:ptCount val="3"/>
                <c:pt idx="0">
                  <c:v>Máquinas y aparatos para acondicionamiento,  enfriamiento inferior o igual a  30000 BTU/hora.</c:v>
                </c:pt>
                <c:pt idx="1">
                  <c:v>Las demás máquinas y aparatos para acondicionamiento de aire</c:v>
                </c:pt>
                <c:pt idx="2">
                  <c:v>Las demás máquinas y aparatos para acondicionamiento,  enfriamiento inferior o igual a 30000 BTU/hora.</c:v>
                </c:pt>
              </c:strCache>
            </c:strRef>
          </c:cat>
          <c:val>
            <c:numRef>
              <c:f>'IM Aires'!$H$127:$H$129</c:f>
              <c:numCache>
                <c:formatCode>_(* #,##0_);_(* \(#,##0\);_(* "-"??_);_(@_)</c:formatCode>
                <c:ptCount val="3"/>
                <c:pt idx="0">
                  <c:v>208.3259578626627</c:v>
                </c:pt>
                <c:pt idx="1">
                  <c:v>718.21735327963177</c:v>
                </c:pt>
                <c:pt idx="2">
                  <c:v>530.80298102981021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F9-490D-A026-75BBD1524A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223152"/>
        <c:axId val="525223712"/>
      </c:barChart>
      <c:catAx>
        <c:axId val="52522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23712"/>
        <c:crosses val="autoZero"/>
        <c:auto val="1"/>
        <c:lblAlgn val="ctr"/>
        <c:lblOffset val="100"/>
        <c:noMultiLvlLbl val="0"/>
      </c:catAx>
      <c:valAx>
        <c:axId val="5252237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22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9150954422798094E-2"/>
          <c:y val="0.15415717018950753"/>
          <c:w val="0.92694833713361602"/>
          <c:h val="0.519328990198557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Aires'!$C$166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Aires'!$B$167:$B$176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Aires'!$C$167:$C$176</c:f>
              <c:numCache>
                <c:formatCode>_(* #,##0_);_(* \(#,##0\);_(* "-"??_);_(@_)</c:formatCode>
                <c:ptCount val="10"/>
                <c:pt idx="0">
                  <c:v>9325</c:v>
                </c:pt>
                <c:pt idx="1">
                  <c:v>99373</c:v>
                </c:pt>
                <c:pt idx="2">
                  <c:v>39041</c:v>
                </c:pt>
                <c:pt idx="3">
                  <c:v>8591</c:v>
                </c:pt>
                <c:pt idx="4">
                  <c:v>0</c:v>
                </c:pt>
                <c:pt idx="5">
                  <c:v>0</c:v>
                </c:pt>
                <c:pt idx="6">
                  <c:v>19498</c:v>
                </c:pt>
                <c:pt idx="7">
                  <c:v>3433</c:v>
                </c:pt>
                <c:pt idx="8">
                  <c:v>4476</c:v>
                </c:pt>
                <c:pt idx="9">
                  <c:v>250156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D52-A4ED-E50DD194503A}"/>
            </c:ext>
          </c:extLst>
        </c:ser>
        <c:ser>
          <c:idx val="1"/>
          <c:order val="1"/>
          <c:tx>
            <c:strRef>
              <c:f>'IM Aires'!$D$166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Aires'!$B$167:$B$176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Aires'!$D$167:$D$176</c:f>
              <c:numCache>
                <c:formatCode>_(* #,##0_);_(* \(#,##0\);_(* "-"??_);_(@_)</c:formatCode>
                <c:ptCount val="10"/>
                <c:pt idx="0">
                  <c:v>12792</c:v>
                </c:pt>
                <c:pt idx="1">
                  <c:v>101302</c:v>
                </c:pt>
                <c:pt idx="2">
                  <c:v>39678</c:v>
                </c:pt>
                <c:pt idx="3">
                  <c:v>7363</c:v>
                </c:pt>
                <c:pt idx="4">
                  <c:v>0</c:v>
                </c:pt>
                <c:pt idx="5">
                  <c:v>0</c:v>
                </c:pt>
                <c:pt idx="6">
                  <c:v>15531</c:v>
                </c:pt>
                <c:pt idx="7">
                  <c:v>17958</c:v>
                </c:pt>
                <c:pt idx="8">
                  <c:v>10576</c:v>
                </c:pt>
                <c:pt idx="9">
                  <c:v>229643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D52-A4ED-E50DD194503A}"/>
            </c:ext>
          </c:extLst>
        </c:ser>
        <c:ser>
          <c:idx val="2"/>
          <c:order val="2"/>
          <c:tx>
            <c:strRef>
              <c:f>'IM Aires'!$E$166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Aires'!$B$167:$B$176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Aires'!$E$167:$E$176</c:f>
              <c:numCache>
                <c:formatCode>_(* #,##0_);_(* \(#,##0\);_(* "-"??_);_(@_)</c:formatCode>
                <c:ptCount val="10"/>
                <c:pt idx="0">
                  <c:v>67081</c:v>
                </c:pt>
                <c:pt idx="1">
                  <c:v>44619</c:v>
                </c:pt>
                <c:pt idx="2">
                  <c:v>35760</c:v>
                </c:pt>
                <c:pt idx="3">
                  <c:v>4627</c:v>
                </c:pt>
                <c:pt idx="4">
                  <c:v>4686</c:v>
                </c:pt>
                <c:pt idx="5">
                  <c:v>9770</c:v>
                </c:pt>
                <c:pt idx="6">
                  <c:v>20951</c:v>
                </c:pt>
                <c:pt idx="7">
                  <c:v>14781</c:v>
                </c:pt>
                <c:pt idx="8">
                  <c:v>7117</c:v>
                </c:pt>
                <c:pt idx="9">
                  <c:v>234842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C-4D52-A4ED-E50DD194503A}"/>
            </c:ext>
          </c:extLst>
        </c:ser>
        <c:ser>
          <c:idx val="3"/>
          <c:order val="3"/>
          <c:tx>
            <c:strRef>
              <c:f>'IM Aires'!$F$166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Aires'!$B$167:$B$176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Aires'!$F$167:$F$176</c:f>
              <c:numCache>
                <c:formatCode>_(* #,##0_);_(* \(#,##0\);_(* "-"??_);_(@_)</c:formatCode>
                <c:ptCount val="10"/>
                <c:pt idx="0">
                  <c:v>57439</c:v>
                </c:pt>
                <c:pt idx="1">
                  <c:v>34567</c:v>
                </c:pt>
                <c:pt idx="2">
                  <c:v>16432</c:v>
                </c:pt>
                <c:pt idx="3">
                  <c:v>11891</c:v>
                </c:pt>
                <c:pt idx="4">
                  <c:v>11746</c:v>
                </c:pt>
                <c:pt idx="5">
                  <c:v>12280</c:v>
                </c:pt>
                <c:pt idx="6">
                  <c:v>11365</c:v>
                </c:pt>
                <c:pt idx="7">
                  <c:v>15561</c:v>
                </c:pt>
                <c:pt idx="8">
                  <c:v>7677</c:v>
                </c:pt>
                <c:pt idx="9">
                  <c:v>125568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C-4D52-A4ED-E50DD194503A}"/>
            </c:ext>
          </c:extLst>
        </c:ser>
        <c:ser>
          <c:idx val="4"/>
          <c:order val="4"/>
          <c:tx>
            <c:strRef>
              <c:f>'IM Aires'!$G$166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Aires'!$B$167:$B$176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Aires'!$G$167:$G$176</c:f>
              <c:numCache>
                <c:formatCode>_(* #,##0_);_(* \(#,##0\);_(* "-"??_);_(@_)</c:formatCode>
                <c:ptCount val="10"/>
                <c:pt idx="0">
                  <c:v>39232</c:v>
                </c:pt>
                <c:pt idx="1">
                  <c:v>8485</c:v>
                </c:pt>
                <c:pt idx="2">
                  <c:v>7357</c:v>
                </c:pt>
                <c:pt idx="3">
                  <c:v>5159</c:v>
                </c:pt>
                <c:pt idx="4">
                  <c:v>4453</c:v>
                </c:pt>
                <c:pt idx="5">
                  <c:v>5951</c:v>
                </c:pt>
                <c:pt idx="6">
                  <c:v>2920</c:v>
                </c:pt>
                <c:pt idx="7">
                  <c:v>2735</c:v>
                </c:pt>
                <c:pt idx="8">
                  <c:v>3108</c:v>
                </c:pt>
                <c:pt idx="9">
                  <c:v>22476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0C-4D52-A4ED-E50DD19450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228752"/>
        <c:axId val="525229312"/>
      </c:barChart>
      <c:catAx>
        <c:axId val="52522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29312"/>
        <c:crosses val="autoZero"/>
        <c:auto val="1"/>
        <c:lblAlgn val="ctr"/>
        <c:lblOffset val="100"/>
        <c:noMultiLvlLbl val="0"/>
      </c:catAx>
      <c:valAx>
        <c:axId val="5252293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22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Aires'!$C$185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Aires'!$B$186:$B$195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Aires'!$C$186:$C$195</c:f>
              <c:numCache>
                <c:formatCode>_(* #,##0_);_(* \(#,##0\);_(* "-"??_);_(@_)</c:formatCode>
                <c:ptCount val="10"/>
                <c:pt idx="0">
                  <c:v>2262019.39</c:v>
                </c:pt>
                <c:pt idx="1">
                  <c:v>22883434.000000011</c:v>
                </c:pt>
                <c:pt idx="2">
                  <c:v>11928391.829999993</c:v>
                </c:pt>
                <c:pt idx="3">
                  <c:v>1905394.67</c:v>
                </c:pt>
                <c:pt idx="4">
                  <c:v>0</c:v>
                </c:pt>
                <c:pt idx="5">
                  <c:v>0</c:v>
                </c:pt>
                <c:pt idx="6">
                  <c:v>7055786.0100000035</c:v>
                </c:pt>
                <c:pt idx="7">
                  <c:v>645676.93000000005</c:v>
                </c:pt>
                <c:pt idx="8">
                  <c:v>897777.58</c:v>
                </c:pt>
                <c:pt idx="9" formatCode="_(* #,##0_);_(* \(#,##0\);_(* &quot;-&quot;_);_(@_)">
                  <c:v>55101273.750000007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5-46AC-94DB-A302A9DB61B6}"/>
            </c:ext>
          </c:extLst>
        </c:ser>
        <c:ser>
          <c:idx val="1"/>
          <c:order val="1"/>
          <c:tx>
            <c:strRef>
              <c:f>'IM Aires'!$D$185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Aires'!$B$186:$B$195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Aires'!$D$186:$D$195</c:f>
              <c:numCache>
                <c:formatCode>_(* #,##0_);_(* \(#,##0\);_(* "-"??_);_(@_)</c:formatCode>
                <c:ptCount val="10"/>
                <c:pt idx="0">
                  <c:v>2443134.64</c:v>
                </c:pt>
                <c:pt idx="1">
                  <c:v>24295385.600000005</c:v>
                </c:pt>
                <c:pt idx="2">
                  <c:v>10783835.239999996</c:v>
                </c:pt>
                <c:pt idx="3">
                  <c:v>1297691.95</c:v>
                </c:pt>
                <c:pt idx="4">
                  <c:v>0</c:v>
                </c:pt>
                <c:pt idx="5">
                  <c:v>0</c:v>
                </c:pt>
                <c:pt idx="6">
                  <c:v>4781298.8999999985</c:v>
                </c:pt>
                <c:pt idx="7">
                  <c:v>3534280.07</c:v>
                </c:pt>
                <c:pt idx="8">
                  <c:v>2287363.81</c:v>
                </c:pt>
                <c:pt idx="9" formatCode="_(* #,##0_);_(* \(#,##0\);_(* &quot;-&quot;_);_(@_)">
                  <c:v>50875733.840000018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5-46AC-94DB-A302A9DB61B6}"/>
            </c:ext>
          </c:extLst>
        </c:ser>
        <c:ser>
          <c:idx val="2"/>
          <c:order val="2"/>
          <c:tx>
            <c:strRef>
              <c:f>'IM Aires'!$E$185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Aires'!$B$186:$B$195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Aires'!$E$186:$E$195</c:f>
              <c:numCache>
                <c:formatCode>_(* #,##0_);_(* \(#,##0\);_(* "-"??_);_(@_)</c:formatCode>
                <c:ptCount val="10"/>
                <c:pt idx="0">
                  <c:v>10904099.440000003</c:v>
                </c:pt>
                <c:pt idx="1">
                  <c:v>13747159.840000007</c:v>
                </c:pt>
                <c:pt idx="2">
                  <c:v>10229880.67</c:v>
                </c:pt>
                <c:pt idx="3">
                  <c:v>845176.3899999999</c:v>
                </c:pt>
                <c:pt idx="4">
                  <c:v>1126462.08</c:v>
                </c:pt>
                <c:pt idx="5">
                  <c:v>2120993.2500000005</c:v>
                </c:pt>
                <c:pt idx="6">
                  <c:v>5493650.5799999963</c:v>
                </c:pt>
                <c:pt idx="7">
                  <c:v>2825005.4099999997</c:v>
                </c:pt>
                <c:pt idx="8">
                  <c:v>1593590.16</c:v>
                </c:pt>
                <c:pt idx="9" formatCode="_(* #,##0_);_(* \(#,##0\);_(* &quot;-&quot;_);_(@_)">
                  <c:v>44368056.269999996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5-46AC-94DB-A302A9DB61B6}"/>
            </c:ext>
          </c:extLst>
        </c:ser>
        <c:ser>
          <c:idx val="3"/>
          <c:order val="3"/>
          <c:tx>
            <c:strRef>
              <c:f>'IM Aires'!$F$185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Aires'!$B$186:$B$195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Aires'!$F$186:$F$195</c:f>
              <c:numCache>
                <c:formatCode>_(* #,##0_);_(* \(#,##0\);_(* "-"??_);_(@_)</c:formatCode>
                <c:ptCount val="10"/>
                <c:pt idx="0">
                  <c:v>9733063.129999999</c:v>
                </c:pt>
                <c:pt idx="1">
                  <c:v>11131705.09</c:v>
                </c:pt>
                <c:pt idx="2">
                  <c:v>6019319.5800000019</c:v>
                </c:pt>
                <c:pt idx="3">
                  <c:v>2110676.46</c:v>
                </c:pt>
                <c:pt idx="4">
                  <c:v>2838365.8299999996</c:v>
                </c:pt>
                <c:pt idx="5">
                  <c:v>1677666.19</c:v>
                </c:pt>
                <c:pt idx="6">
                  <c:v>2737791.8900000011</c:v>
                </c:pt>
                <c:pt idx="7">
                  <c:v>3465060.9699999997</c:v>
                </c:pt>
                <c:pt idx="8">
                  <c:v>1450361.8199999998</c:v>
                </c:pt>
                <c:pt idx="9" formatCode="_(* #,##0_);_(* \(#,##0\);_(* &quot;-&quot;_);_(@_)">
                  <c:v>25609641.339999989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5-46AC-94DB-A302A9DB61B6}"/>
            </c:ext>
          </c:extLst>
        </c:ser>
        <c:ser>
          <c:idx val="4"/>
          <c:order val="4"/>
          <c:tx>
            <c:strRef>
              <c:f>'IM Aires'!$G$185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Aires'!$B$186:$B$195</c:f>
              <c:strCache>
                <c:ptCount val="10"/>
                <c:pt idx="0">
                  <c:v>SUPERTIENDAS Y DROGUERIAS OLIMPICA S.A.</c:v>
                </c:pt>
                <c:pt idx="1">
                  <c:v>LG ELECTRONICS COLOMBIA LTDA.</c:v>
                </c:pt>
                <c:pt idx="2">
                  <c:v>SAMSUNG ELECTRONICS COLOMBIA S.A.</c:v>
                </c:pt>
                <c:pt idx="3">
                  <c:v>ALMACENES EXITO S A</c:v>
                </c:pt>
                <c:pt idx="4">
                  <c:v>MIRAGE COLOMBIA S.A.S.</c:v>
                </c:pt>
                <c:pt idx="5">
                  <c:v>IMPORTACIONES, EXPORTACIONES Y NEGOCIOS INTERNACIONALES MEXC</c:v>
                </c:pt>
                <c:pt idx="6">
                  <c:v>REFRINORTE SOCIEDAD POR ACCIONES SIMPLIFICADAS</c:v>
                </c:pt>
                <c:pt idx="7">
                  <c:v>MABE COLOMBIA S.A.S</c:v>
                </c:pt>
                <c:pt idx="8">
                  <c:v>COLOMBIANA DE COMERCIO S.A.</c:v>
                </c:pt>
                <c:pt idx="9">
                  <c:v>OTROS</c:v>
                </c:pt>
              </c:strCache>
            </c:strRef>
          </c:cat>
          <c:val>
            <c:numRef>
              <c:f>'IM Aires'!$G$186:$G$195</c:f>
              <c:numCache>
                <c:formatCode>_(* #,##0_);_(* \(#,##0\);_(* "-"??_);_(@_)</c:formatCode>
                <c:ptCount val="10"/>
                <c:pt idx="0">
                  <c:v>6998603.959999999</c:v>
                </c:pt>
                <c:pt idx="1">
                  <c:v>3165377.5100000002</c:v>
                </c:pt>
                <c:pt idx="2">
                  <c:v>2550346.39</c:v>
                </c:pt>
                <c:pt idx="3">
                  <c:v>967221.13000000012</c:v>
                </c:pt>
                <c:pt idx="4">
                  <c:v>944927.29999999993</c:v>
                </c:pt>
                <c:pt idx="5">
                  <c:v>856696.32000000007</c:v>
                </c:pt>
                <c:pt idx="6">
                  <c:v>833987.42999999993</c:v>
                </c:pt>
                <c:pt idx="7">
                  <c:v>690520.87</c:v>
                </c:pt>
                <c:pt idx="8">
                  <c:v>600107.58000000007</c:v>
                </c:pt>
                <c:pt idx="9" formatCode="_(* #,##0_);_(* \(#,##0\);_(* &quot;-&quot;_);_(@_)">
                  <c:v>4620812.0599999987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75-46AC-94DB-A302A9DB61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234352"/>
        <c:axId val="525234912"/>
      </c:barChart>
      <c:catAx>
        <c:axId val="52523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234912"/>
        <c:crosses val="autoZero"/>
        <c:auto val="1"/>
        <c:lblAlgn val="ctr"/>
        <c:lblOffset val="100"/>
        <c:noMultiLvlLbl val="0"/>
      </c:catAx>
      <c:valAx>
        <c:axId val="5252349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23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Pilas'!$C$21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Pilas'!$C$22:$C$25</c:f>
              <c:numCache>
                <c:formatCode>_(* #,##0_);_(* \(#,##0\);_(* "-"??_);_(@_)</c:formatCode>
                <c:ptCount val="4"/>
                <c:pt idx="0">
                  <c:v>54258852</c:v>
                </c:pt>
                <c:pt idx="1">
                  <c:v>86654329</c:v>
                </c:pt>
                <c:pt idx="2">
                  <c:v>1127149</c:v>
                </c:pt>
                <c:pt idx="3">
                  <c:v>939561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D-4303-930D-366C5E87F47A}"/>
            </c:ext>
          </c:extLst>
        </c:ser>
        <c:ser>
          <c:idx val="1"/>
          <c:order val="1"/>
          <c:tx>
            <c:strRef>
              <c:f>'IM Pilas'!$D$21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Pilas'!$D$22:$D$25</c:f>
              <c:numCache>
                <c:formatCode>_(* #,##0_);_(* \(#,##0\);_(* "-"??_);_(@_)</c:formatCode>
                <c:ptCount val="4"/>
                <c:pt idx="0">
                  <c:v>56109428</c:v>
                </c:pt>
                <c:pt idx="1">
                  <c:v>56255001</c:v>
                </c:pt>
                <c:pt idx="2">
                  <c:v>676924</c:v>
                </c:pt>
                <c:pt idx="3">
                  <c:v>787930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D-4303-930D-366C5E87F47A}"/>
            </c:ext>
          </c:extLst>
        </c:ser>
        <c:ser>
          <c:idx val="2"/>
          <c:order val="2"/>
          <c:tx>
            <c:strRef>
              <c:f>'IM Pilas'!$E$21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Pilas'!$E$22:$E$25</c:f>
              <c:numCache>
                <c:formatCode>_(* #,##0_);_(* \(#,##0\);_(* "-"??_);_(@_)</c:formatCode>
                <c:ptCount val="4"/>
                <c:pt idx="0">
                  <c:v>52985732</c:v>
                </c:pt>
                <c:pt idx="1">
                  <c:v>42776708</c:v>
                </c:pt>
                <c:pt idx="2">
                  <c:v>968064</c:v>
                </c:pt>
                <c:pt idx="3">
                  <c:v>868710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BD-4303-930D-366C5E87F47A}"/>
            </c:ext>
          </c:extLst>
        </c:ser>
        <c:ser>
          <c:idx val="3"/>
          <c:order val="3"/>
          <c:tx>
            <c:strRef>
              <c:f>'IM Pilas'!$F$21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Pilas'!$F$22:$F$25</c:f>
              <c:numCache>
                <c:formatCode>_(* #,##0_);_(* \(#,##0\);_(* "-"??_);_(@_)</c:formatCode>
                <c:ptCount val="4"/>
                <c:pt idx="0">
                  <c:v>51644593</c:v>
                </c:pt>
                <c:pt idx="1">
                  <c:v>44197050</c:v>
                </c:pt>
                <c:pt idx="2">
                  <c:v>754542</c:v>
                </c:pt>
                <c:pt idx="3">
                  <c:v>498568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BD-4303-930D-366C5E87F47A}"/>
            </c:ext>
          </c:extLst>
        </c:ser>
        <c:ser>
          <c:idx val="4"/>
          <c:order val="4"/>
          <c:tx>
            <c:strRef>
              <c:f>'IM Pilas'!$G$21</c:f>
              <c:strCache>
                <c:ptCount val="1"/>
                <c:pt idx="0">
                  <c:v>2017*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Pilas'!$G$22:$G$25</c:f>
              <c:numCache>
                <c:formatCode>_(* #,##0_);_(* \(#,##0\);_(* "-"??_);_(@_)</c:formatCode>
                <c:ptCount val="4"/>
                <c:pt idx="0">
                  <c:v>623752</c:v>
                </c:pt>
                <c:pt idx="1">
                  <c:v>560590</c:v>
                </c:pt>
                <c:pt idx="2">
                  <c:v>6150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BD-4303-930D-366C5E87F47A}"/>
            </c:ext>
          </c:extLst>
        </c:ser>
        <c:ser>
          <c:idx val="5"/>
          <c:order val="5"/>
          <c:tx>
            <c:strRef>
              <c:f>'IM Pilas'!$H$21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Pilas'!$B$22:$B$25</c:f>
              <c:strCache>
                <c:ptCount val="4"/>
                <c:pt idx="0">
                  <c:v>Pilas y baterías de pilas, eléctricas,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 de boton.</c:v>
                </c:pt>
              </c:strCache>
            </c:strRef>
          </c:cat>
          <c:val>
            <c:numRef>
              <c:f>'IM Pilas'!$H$22:$H$25</c:f>
              <c:numCache>
                <c:formatCode>_(* #,##0_);_(* \(#,##0\);_(* "-"??_);_(@_)</c:formatCode>
                <c:ptCount val="4"/>
                <c:pt idx="0">
                  <c:v>7380236</c:v>
                </c:pt>
                <c:pt idx="1">
                  <c:v>6403624</c:v>
                </c:pt>
                <c:pt idx="2">
                  <c:v>155567</c:v>
                </c:pt>
                <c:pt idx="3">
                  <c:v>187880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BD-4303-930D-366C5E87F4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847312"/>
        <c:axId val="525847872"/>
      </c:barChart>
      <c:catAx>
        <c:axId val="52584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47872"/>
        <c:crosses val="autoZero"/>
        <c:auto val="1"/>
        <c:lblAlgn val="ctr"/>
        <c:lblOffset val="100"/>
        <c:noMultiLvlLbl val="0"/>
      </c:catAx>
      <c:valAx>
        <c:axId val="52584787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4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4572274294926221E-2"/>
          <c:y val="0.16157443861184018"/>
          <c:w val="0.92629368028670311"/>
          <c:h val="0.49620151647710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Pilas'!$C$29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Pilas'!$C$30:$C$33</c:f>
              <c:numCache>
                <c:formatCode>_(* #,##0_);_(* \(#,##0\);_(* "-"??_);_(@_)</c:formatCode>
                <c:ptCount val="4"/>
                <c:pt idx="0">
                  <c:v>8753112.7499999944</c:v>
                </c:pt>
                <c:pt idx="1">
                  <c:v>8689598.1999999993</c:v>
                </c:pt>
                <c:pt idx="2">
                  <c:v>722398.27999999991</c:v>
                </c:pt>
                <c:pt idx="3">
                  <c:v>260092.41999999995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D-4049-8924-A54AA02C0CFF}"/>
            </c:ext>
          </c:extLst>
        </c:ser>
        <c:ser>
          <c:idx val="1"/>
          <c:order val="1"/>
          <c:tx>
            <c:strRef>
              <c:f>'IM Pilas'!$D$29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Pilas'!$D$30:$D$33</c:f>
              <c:numCache>
                <c:formatCode>_(* #,##0_);_(* \(#,##0\);_(* "-"??_);_(@_)</c:formatCode>
                <c:ptCount val="4"/>
                <c:pt idx="0">
                  <c:v>9103752.810000008</c:v>
                </c:pt>
                <c:pt idx="1">
                  <c:v>7789229.1300000018</c:v>
                </c:pt>
                <c:pt idx="2">
                  <c:v>465803.67</c:v>
                </c:pt>
                <c:pt idx="3">
                  <c:v>239202.66999999998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D-4049-8924-A54AA02C0CFF}"/>
            </c:ext>
          </c:extLst>
        </c:ser>
        <c:ser>
          <c:idx val="2"/>
          <c:order val="2"/>
          <c:tx>
            <c:strRef>
              <c:f>'IM Pilas'!$E$29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Pilas'!$E$30:$E$33</c:f>
              <c:numCache>
                <c:formatCode>_(* #,##0_);_(* \(#,##0\);_(* "-"??_);_(@_)</c:formatCode>
                <c:ptCount val="4"/>
                <c:pt idx="0">
                  <c:v>9233138.2000000011</c:v>
                </c:pt>
                <c:pt idx="1">
                  <c:v>7667581.0199999968</c:v>
                </c:pt>
                <c:pt idx="2">
                  <c:v>554139.27999999991</c:v>
                </c:pt>
                <c:pt idx="3">
                  <c:v>244708.76000000004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D-4049-8924-A54AA02C0CFF}"/>
            </c:ext>
          </c:extLst>
        </c:ser>
        <c:ser>
          <c:idx val="3"/>
          <c:order val="3"/>
          <c:tx>
            <c:strRef>
              <c:f>'IM Pilas'!$F$29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Pilas'!$F$30:$F$33</c:f>
              <c:numCache>
                <c:formatCode>_(* #,##0_);_(* \(#,##0\);_(* "-"??_);_(@_)</c:formatCode>
                <c:ptCount val="4"/>
                <c:pt idx="0">
                  <c:v>10328178.959999993</c:v>
                </c:pt>
                <c:pt idx="1">
                  <c:v>7858479.4400000004</c:v>
                </c:pt>
                <c:pt idx="2">
                  <c:v>550626.00999999989</c:v>
                </c:pt>
                <c:pt idx="3">
                  <c:v>136620.11999999997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5D-4049-8924-A54AA02C0CFF}"/>
            </c:ext>
          </c:extLst>
        </c:ser>
        <c:ser>
          <c:idx val="4"/>
          <c:order val="4"/>
          <c:tx>
            <c:strRef>
              <c:f>'IM Pilas'!$G$29</c:f>
              <c:strCache>
                <c:ptCount val="1"/>
                <c:pt idx="0">
                  <c:v>2017*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Pilas'!$G$30:$G$33</c:f>
              <c:numCache>
                <c:formatCode>_(* #,##0_);_(* \(#,##0\);_(* "-"??_);_(@_)</c:formatCode>
                <c:ptCount val="4"/>
                <c:pt idx="0">
                  <c:v>485213.58</c:v>
                </c:pt>
                <c:pt idx="1">
                  <c:v>419630.76999999996</c:v>
                </c:pt>
                <c:pt idx="2">
                  <c:v>14654.72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5D-4049-8924-A54AA02C0CFF}"/>
            </c:ext>
          </c:extLst>
        </c:ser>
        <c:ser>
          <c:idx val="5"/>
          <c:order val="5"/>
          <c:tx>
            <c:strRef>
              <c:f>'IM Pilas'!$H$29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Pilas'!$B$30:$B$33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alcalinas.</c:v>
                </c:pt>
                <c:pt idx="2">
                  <c:v>Las demás pilas y baterías de pilas, eléctricas, de dióxido de manganeso.</c:v>
                </c:pt>
                <c:pt idx="3">
                  <c:v>Pilas y baterías de pilas, eléctricas, de dióxido de manganeso, alcalinas, de boton.</c:v>
                </c:pt>
              </c:strCache>
            </c:strRef>
          </c:cat>
          <c:val>
            <c:numRef>
              <c:f>'IM Pilas'!$H$30:$H$33</c:f>
              <c:numCache>
                <c:formatCode>_(* #,##0_);_(* \(#,##0\);_(* "-"??_);_(@_)</c:formatCode>
                <c:ptCount val="4"/>
                <c:pt idx="0">
                  <c:v>1591488.3799999997</c:v>
                </c:pt>
                <c:pt idx="1">
                  <c:v>1406184.0300000003</c:v>
                </c:pt>
                <c:pt idx="2">
                  <c:v>85422.13</c:v>
                </c:pt>
                <c:pt idx="3">
                  <c:v>45610.69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5D-4049-8924-A54AA02C0C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853472"/>
        <c:axId val="525854032"/>
      </c:barChart>
      <c:catAx>
        <c:axId val="5258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54032"/>
        <c:crosses val="autoZero"/>
        <c:auto val="1"/>
        <c:lblAlgn val="ctr"/>
        <c:lblOffset val="100"/>
        <c:noMultiLvlLbl val="0"/>
      </c:catAx>
      <c:valAx>
        <c:axId val="52585403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5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5124515704514269E-2"/>
          <c:y val="0.18009295713035869"/>
          <c:w val="0.9083563114052694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Pilas'!$C$69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Pilas'!$B$70:$B$75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Pilas'!$C$70:$C$75</c:f>
              <c:numCache>
                <c:formatCode>_(* #,##0_);_(* \(#,##0\);_(* "-"??_);_(@_)</c:formatCode>
                <c:ptCount val="6"/>
                <c:pt idx="0">
                  <c:v>122878879</c:v>
                </c:pt>
                <c:pt idx="1">
                  <c:v>13708408</c:v>
                </c:pt>
                <c:pt idx="2">
                  <c:v>6940814</c:v>
                </c:pt>
                <c:pt idx="3">
                  <c:v>20</c:v>
                </c:pt>
                <c:pt idx="4">
                  <c:v>2062886</c:v>
                </c:pt>
                <c:pt idx="5">
                  <c:v>648846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C-404D-80F3-9B00F41DF28E}"/>
            </c:ext>
          </c:extLst>
        </c:ser>
        <c:ser>
          <c:idx val="1"/>
          <c:order val="1"/>
          <c:tx>
            <c:strRef>
              <c:f>'IM Pilas'!$D$69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Pilas'!$B$70:$B$75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Pilas'!$D$70:$D$75</c:f>
              <c:numCache>
                <c:formatCode>_(* #,##0_);_(* \(#,##0\);_(* "-"??_);_(@_)</c:formatCode>
                <c:ptCount val="6"/>
                <c:pt idx="0">
                  <c:v>98395818</c:v>
                </c:pt>
                <c:pt idx="1">
                  <c:v>6576801</c:v>
                </c:pt>
                <c:pt idx="2">
                  <c:v>10492101</c:v>
                </c:pt>
                <c:pt idx="3">
                  <c:v>80941</c:v>
                </c:pt>
                <c:pt idx="4">
                  <c:v>1260001</c:v>
                </c:pt>
                <c:pt idx="5">
                  <c:v>318580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C-404D-80F3-9B00F41DF28E}"/>
            </c:ext>
          </c:extLst>
        </c:ser>
        <c:ser>
          <c:idx val="2"/>
          <c:order val="2"/>
          <c:tx>
            <c:strRef>
              <c:f>'IM Pilas'!$E$69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Pilas'!$B$70:$B$75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Pilas'!$E$70:$E$75</c:f>
              <c:numCache>
                <c:formatCode>_(* #,##0_);_(* \(#,##0\);_(* "-"??_);_(@_)</c:formatCode>
                <c:ptCount val="6"/>
                <c:pt idx="0">
                  <c:v>88357112</c:v>
                </c:pt>
                <c:pt idx="1">
                  <c:v>1490059</c:v>
                </c:pt>
                <c:pt idx="2">
                  <c:v>9582022</c:v>
                </c:pt>
                <c:pt idx="3">
                  <c:v>81263</c:v>
                </c:pt>
                <c:pt idx="4">
                  <c:v>24000</c:v>
                </c:pt>
                <c:pt idx="5">
                  <c:v>1252060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C-404D-80F3-9B00F41DF28E}"/>
            </c:ext>
          </c:extLst>
        </c:ser>
        <c:ser>
          <c:idx val="3"/>
          <c:order val="3"/>
          <c:tx>
            <c:strRef>
              <c:f>'IM Pilas'!$F$69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Pilas'!$B$70:$B$75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Pilas'!$F$70:$F$75</c:f>
              <c:numCache>
                <c:formatCode>_(* #,##0_);_(* \(#,##0\);_(* "-"??_);_(@_)</c:formatCode>
                <c:ptCount val="6"/>
                <c:pt idx="0">
                  <c:v>81783467</c:v>
                </c:pt>
                <c:pt idx="1">
                  <c:v>6778448</c:v>
                </c:pt>
                <c:pt idx="2">
                  <c:v>7937548</c:v>
                </c:pt>
                <c:pt idx="3">
                  <c:v>74890</c:v>
                </c:pt>
                <c:pt idx="4">
                  <c:v>1621698</c:v>
                </c:pt>
                <c:pt idx="5">
                  <c:v>222103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C-404D-80F3-9B00F41DF28E}"/>
            </c:ext>
          </c:extLst>
        </c:ser>
        <c:ser>
          <c:idx val="4"/>
          <c:order val="4"/>
          <c:tx>
            <c:strRef>
              <c:f>'IM Pilas'!$G$69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Pilas'!$B$70:$B$75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Pilas'!$G$70:$G$75</c:f>
              <c:numCache>
                <c:formatCode>_(* #,##0_);_(* \(#,##0\);_(* "-"??_);_(@_)</c:formatCode>
                <c:ptCount val="6"/>
                <c:pt idx="0">
                  <c:v>10520096</c:v>
                </c:pt>
                <c:pt idx="1">
                  <c:v>688436</c:v>
                </c:pt>
                <c:pt idx="2">
                  <c:v>2128445</c:v>
                </c:pt>
                <c:pt idx="3">
                  <c:v>582340</c:v>
                </c:pt>
                <c:pt idx="4">
                  <c:v>513993</c:v>
                </c:pt>
                <c:pt idx="5">
                  <c:v>99868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C-404D-80F3-9B00F41DF2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59072"/>
        <c:axId val="525859632"/>
      </c:barChart>
      <c:catAx>
        <c:axId val="52585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59632"/>
        <c:crosses val="autoZero"/>
        <c:auto val="1"/>
        <c:lblAlgn val="ctr"/>
        <c:lblOffset val="100"/>
        <c:noMultiLvlLbl val="0"/>
      </c:catAx>
      <c:valAx>
        <c:axId val="5258596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5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395183126503968E-2"/>
          <c:y val="0.13842629046369206"/>
          <c:w val="0.91326151824062163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Pilas'!$B$83:$B$88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Pilas'!$C$83:$C$88</c:f>
              <c:numCache>
                <c:formatCode>_(* #,##0_);_(* \(#,##0\);_(* "-"??_);_(@_)</c:formatCode>
                <c:ptCount val="6"/>
                <c:pt idx="0">
                  <c:v>13387195.420000007</c:v>
                </c:pt>
                <c:pt idx="1">
                  <c:v>3561272.17</c:v>
                </c:pt>
                <c:pt idx="2">
                  <c:v>1396351.790000001</c:v>
                </c:pt>
                <c:pt idx="3">
                  <c:v>367.67</c:v>
                </c:pt>
                <c:pt idx="4">
                  <c:v>155002.07</c:v>
                </c:pt>
                <c:pt idx="5">
                  <c:v>41889.270000000004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1-46F4-8E99-DFD320CEF22B}"/>
            </c:ext>
          </c:extLst>
        </c:ser>
        <c:ser>
          <c:idx val="1"/>
          <c:order val="1"/>
          <c:tx>
            <c:strRef>
              <c:f>'IM Pilas'!$D$82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Pilas'!$B$83:$B$88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Pilas'!$D$83:$D$88</c:f>
              <c:numCache>
                <c:formatCode>_(* #,##0_);_(* \(#,##0\);_(* "-"??_);_(@_)</c:formatCode>
                <c:ptCount val="6"/>
                <c:pt idx="0">
                  <c:v>13461850.690000003</c:v>
                </c:pt>
                <c:pt idx="1">
                  <c:v>1646720.16</c:v>
                </c:pt>
                <c:pt idx="2">
                  <c:v>1908274.1699999997</c:v>
                </c:pt>
                <c:pt idx="3">
                  <c:v>518183.77999999997</c:v>
                </c:pt>
                <c:pt idx="4">
                  <c:v>105031.92</c:v>
                </c:pt>
                <c:pt idx="5">
                  <c:v>70700.88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1-46F4-8E99-DFD320CEF22B}"/>
            </c:ext>
          </c:extLst>
        </c:ser>
        <c:ser>
          <c:idx val="2"/>
          <c:order val="2"/>
          <c:tx>
            <c:strRef>
              <c:f>'IM Pilas'!$E$82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Pilas'!$B$83:$B$88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Pilas'!$E$83:$E$88</c:f>
              <c:numCache>
                <c:formatCode>_(* #,##0_);_(* \(#,##0\);_(* "-"??_);_(@_)</c:formatCode>
                <c:ptCount val="6"/>
                <c:pt idx="0">
                  <c:v>14083385.910000011</c:v>
                </c:pt>
                <c:pt idx="1">
                  <c:v>941973.61</c:v>
                </c:pt>
                <c:pt idx="2">
                  <c:v>1066853.0900000001</c:v>
                </c:pt>
                <c:pt idx="3">
                  <c:v>644909.9700000002</c:v>
                </c:pt>
                <c:pt idx="4">
                  <c:v>6038.42</c:v>
                </c:pt>
                <c:pt idx="5">
                  <c:v>1075150.9099999999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1-46F4-8E99-DFD320CEF22B}"/>
            </c:ext>
          </c:extLst>
        </c:ser>
        <c:ser>
          <c:idx val="3"/>
          <c:order val="3"/>
          <c:tx>
            <c:strRef>
              <c:f>'IM Pilas'!$F$82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Pilas'!$B$83:$B$88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Pilas'!$F$83:$F$88</c:f>
              <c:numCache>
                <c:formatCode>_(* #,##0_);_(* \(#,##0\);_(* "-"??_);_(@_)</c:formatCode>
                <c:ptCount val="6"/>
                <c:pt idx="0">
                  <c:v>13516224.519999996</c:v>
                </c:pt>
                <c:pt idx="1">
                  <c:v>3601729.7899999996</c:v>
                </c:pt>
                <c:pt idx="2">
                  <c:v>912132.38000000012</c:v>
                </c:pt>
                <c:pt idx="3">
                  <c:v>722985.68000000028</c:v>
                </c:pt>
                <c:pt idx="4">
                  <c:v>233055.05</c:v>
                </c:pt>
                <c:pt idx="5">
                  <c:v>17917.259999999998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1-46F4-8E99-DFD320CEF22B}"/>
            </c:ext>
          </c:extLst>
        </c:ser>
        <c:ser>
          <c:idx val="4"/>
          <c:order val="4"/>
          <c:tx>
            <c:strRef>
              <c:f>'IM Pilas'!$G$82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Pilas'!$B$83:$B$88</c:f>
              <c:strCache>
                <c:ptCount val="6"/>
                <c:pt idx="0">
                  <c:v>BUENAVENTURA</c:v>
                </c:pt>
                <c:pt idx="1">
                  <c:v>CARTAGENA</c:v>
                </c:pt>
                <c:pt idx="2">
                  <c:v>BOGOTÁ</c:v>
                </c:pt>
                <c:pt idx="3">
                  <c:v>BARRANQUILLA</c:v>
                </c:pt>
                <c:pt idx="4">
                  <c:v>CALI</c:v>
                </c:pt>
                <c:pt idx="5">
                  <c:v>OTRAS</c:v>
                </c:pt>
              </c:strCache>
            </c:strRef>
          </c:cat>
          <c:val>
            <c:numRef>
              <c:f>'IM Pilas'!$G$83:$G$88</c:f>
              <c:numCache>
                <c:formatCode>_(* #,##0_);_(* \(#,##0\);_(* "-"??_);_(@_)</c:formatCode>
                <c:ptCount val="6"/>
                <c:pt idx="0">
                  <c:v>2271106.0000000005</c:v>
                </c:pt>
                <c:pt idx="1">
                  <c:v>385195.41</c:v>
                </c:pt>
                <c:pt idx="2">
                  <c:v>245668.77000000005</c:v>
                </c:pt>
                <c:pt idx="3">
                  <c:v>159771.85999999999</c:v>
                </c:pt>
                <c:pt idx="4">
                  <c:v>120519.24999999999</c:v>
                </c:pt>
                <c:pt idx="5">
                  <c:v>6346.69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01-46F4-8E99-DFD320CEF2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64672"/>
        <c:axId val="525865232"/>
      </c:barChart>
      <c:catAx>
        <c:axId val="52586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65232"/>
        <c:crosses val="autoZero"/>
        <c:auto val="1"/>
        <c:lblAlgn val="ctr"/>
        <c:lblOffset val="100"/>
        <c:noMultiLvlLbl val="0"/>
      </c:catAx>
      <c:valAx>
        <c:axId val="5258652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6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1458169831404151E-2"/>
          <c:y val="0.16620406824146983"/>
          <c:w val="0.90701919710259804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Pilas'!$C$112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Pilas'!$B$113:$B$119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Pilas'!$C$113:$C$119</c:f>
              <c:numCache>
                <c:formatCode>_(* #,##0_);_(* \(#,##0\);_(* "-"??_);_(@_)</c:formatCode>
                <c:ptCount val="7"/>
                <c:pt idx="0">
                  <c:v>47919239</c:v>
                </c:pt>
                <c:pt idx="1">
                  <c:v>17123260</c:v>
                </c:pt>
                <c:pt idx="2">
                  <c:v>12045282</c:v>
                </c:pt>
                <c:pt idx="3">
                  <c:v>23766888</c:v>
                </c:pt>
                <c:pt idx="4">
                  <c:v>14736144</c:v>
                </c:pt>
                <c:pt idx="5">
                  <c:v>22658815</c:v>
                </c:pt>
                <c:pt idx="6">
                  <c:v>7990225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3-4C99-A781-977871DF6DE0}"/>
            </c:ext>
          </c:extLst>
        </c:ser>
        <c:ser>
          <c:idx val="1"/>
          <c:order val="1"/>
          <c:tx>
            <c:strRef>
              <c:f>'IM Pilas'!$D$112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Pilas'!$B$113:$B$119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Pilas'!$D$113:$D$119</c:f>
              <c:numCache>
                <c:formatCode>_(* #,##0_);_(* \(#,##0\);_(* "-"??_);_(@_)</c:formatCode>
                <c:ptCount val="7"/>
                <c:pt idx="0">
                  <c:v>52124795</c:v>
                </c:pt>
                <c:pt idx="1">
                  <c:v>5730726</c:v>
                </c:pt>
                <c:pt idx="2">
                  <c:v>1024950</c:v>
                </c:pt>
                <c:pt idx="3">
                  <c:v>25267784</c:v>
                </c:pt>
                <c:pt idx="4">
                  <c:v>12371828</c:v>
                </c:pt>
                <c:pt idx="5">
                  <c:v>16987767</c:v>
                </c:pt>
                <c:pt idx="6">
                  <c:v>3616392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A3-4C99-A781-977871DF6DE0}"/>
            </c:ext>
          </c:extLst>
        </c:ser>
        <c:ser>
          <c:idx val="2"/>
          <c:order val="2"/>
          <c:tx>
            <c:strRef>
              <c:f>'IM Pilas'!$E$112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Pilas'!$B$113:$B$119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Pilas'!$E$113:$E$119</c:f>
              <c:numCache>
                <c:formatCode>_(* #,##0_);_(* \(#,##0\);_(* "-"??_);_(@_)</c:formatCode>
                <c:ptCount val="7"/>
                <c:pt idx="0">
                  <c:v>17081136</c:v>
                </c:pt>
                <c:pt idx="1">
                  <c:v>974972</c:v>
                </c:pt>
                <c:pt idx="2">
                  <c:v>1236213</c:v>
                </c:pt>
                <c:pt idx="3">
                  <c:v>27779712</c:v>
                </c:pt>
                <c:pt idx="4">
                  <c:v>15416080</c:v>
                </c:pt>
                <c:pt idx="5">
                  <c:v>22645120</c:v>
                </c:pt>
                <c:pt idx="6">
                  <c:v>15653283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A3-4C99-A781-977871DF6DE0}"/>
            </c:ext>
          </c:extLst>
        </c:ser>
        <c:ser>
          <c:idx val="3"/>
          <c:order val="3"/>
          <c:tx>
            <c:strRef>
              <c:f>'IM Pilas'!$F$112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Pilas'!$B$113:$B$119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Pilas'!$F$113:$F$119</c:f>
              <c:numCache>
                <c:formatCode>_(* #,##0_);_(* \(#,##0\);_(* "-"??_);_(@_)</c:formatCode>
                <c:ptCount val="7"/>
                <c:pt idx="0">
                  <c:v>20449230</c:v>
                </c:pt>
                <c:pt idx="1">
                  <c:v>983388</c:v>
                </c:pt>
                <c:pt idx="2">
                  <c:v>1604382</c:v>
                </c:pt>
                <c:pt idx="3">
                  <c:v>30940878</c:v>
                </c:pt>
                <c:pt idx="4">
                  <c:v>14723200</c:v>
                </c:pt>
                <c:pt idx="5">
                  <c:v>17065456</c:v>
                </c:pt>
                <c:pt idx="6">
                  <c:v>12651620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A3-4C99-A781-977871DF6DE0}"/>
            </c:ext>
          </c:extLst>
        </c:ser>
        <c:ser>
          <c:idx val="4"/>
          <c:order val="4"/>
          <c:tx>
            <c:strRef>
              <c:f>'IM Pilas'!$G$112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Pilas'!$B$113:$B$119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Pilas'!$G$113:$G$119</c:f>
              <c:numCache>
                <c:formatCode>_(* #,##0_);_(* \(#,##0\);_(* "-"??_);_(@_)</c:formatCode>
                <c:ptCount val="7"/>
                <c:pt idx="0">
                  <c:v>4671578</c:v>
                </c:pt>
                <c:pt idx="1">
                  <c:v>228368</c:v>
                </c:pt>
                <c:pt idx="2">
                  <c:v>2963902</c:v>
                </c:pt>
                <c:pt idx="3">
                  <c:v>2542512</c:v>
                </c:pt>
                <c:pt idx="4">
                  <c:v>2462672</c:v>
                </c:pt>
                <c:pt idx="5">
                  <c:v>1497605</c:v>
                </c:pt>
                <c:pt idx="6">
                  <c:v>166541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A3-4C99-A781-977871DF6D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70272"/>
        <c:axId val="525870832"/>
      </c:barChart>
      <c:catAx>
        <c:axId val="52587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70832"/>
        <c:crosses val="autoZero"/>
        <c:auto val="1"/>
        <c:lblAlgn val="ctr"/>
        <c:lblOffset val="100"/>
        <c:noMultiLvlLbl val="0"/>
      </c:catAx>
      <c:valAx>
        <c:axId val="5258708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7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051447847110792E-2"/>
          <c:y val="0.16157443861184018"/>
          <c:w val="0.91348517533118034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Pilas'!$C$127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Pilas'!$B$128:$B$134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Pilas'!$C$128:$C$134</c:f>
              <c:numCache>
                <c:formatCode>_(* #,##0_);_(* \(#,##0\);_(* "-"??_);_(@_)</c:formatCode>
                <c:ptCount val="7"/>
                <c:pt idx="0">
                  <c:v>4578000.6499999985</c:v>
                </c:pt>
                <c:pt idx="1">
                  <c:v>3384773.0100000002</c:v>
                </c:pt>
                <c:pt idx="2">
                  <c:v>2889140.6199999992</c:v>
                </c:pt>
                <c:pt idx="3">
                  <c:v>2702550.48</c:v>
                </c:pt>
                <c:pt idx="4">
                  <c:v>1164305.97</c:v>
                </c:pt>
                <c:pt idx="5">
                  <c:v>2437048.7600000007</c:v>
                </c:pt>
                <c:pt idx="6">
                  <c:v>1386258.8999999997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D-4EB5-A6DE-DA5B463D0CCD}"/>
            </c:ext>
          </c:extLst>
        </c:ser>
        <c:ser>
          <c:idx val="1"/>
          <c:order val="1"/>
          <c:tx>
            <c:strRef>
              <c:f>'IM Pilas'!$D$127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Pilas'!$B$128:$B$134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Pilas'!$D$128:$D$134</c:f>
              <c:numCache>
                <c:formatCode>_(* #,##0_);_(* \(#,##0\);_(* "-"??_);_(@_)</c:formatCode>
                <c:ptCount val="7"/>
                <c:pt idx="0">
                  <c:v>6666006.1499999985</c:v>
                </c:pt>
                <c:pt idx="1">
                  <c:v>2796019.6199999992</c:v>
                </c:pt>
                <c:pt idx="2">
                  <c:v>1494656.3699999999</c:v>
                </c:pt>
                <c:pt idx="3">
                  <c:v>2995033.6100000008</c:v>
                </c:pt>
                <c:pt idx="4">
                  <c:v>945038.02</c:v>
                </c:pt>
                <c:pt idx="5">
                  <c:v>1865062.2599999998</c:v>
                </c:pt>
                <c:pt idx="6">
                  <c:v>948945.57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D-4EB5-A6DE-DA5B463D0CCD}"/>
            </c:ext>
          </c:extLst>
        </c:ser>
        <c:ser>
          <c:idx val="2"/>
          <c:order val="2"/>
          <c:tx>
            <c:strRef>
              <c:f>'IM Pilas'!$E$127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Pilas'!$B$128:$B$134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Pilas'!$E$128:$E$134</c:f>
              <c:numCache>
                <c:formatCode>_(* #,##0_);_(* \(#,##0\);_(* "-"??_);_(@_)</c:formatCode>
                <c:ptCount val="7"/>
                <c:pt idx="0">
                  <c:v>4403676.5199999996</c:v>
                </c:pt>
                <c:pt idx="1">
                  <c:v>2710254.3000000007</c:v>
                </c:pt>
                <c:pt idx="2">
                  <c:v>1586766.2600000007</c:v>
                </c:pt>
                <c:pt idx="3">
                  <c:v>3314561.3199999994</c:v>
                </c:pt>
                <c:pt idx="4">
                  <c:v>1158576.5700000003</c:v>
                </c:pt>
                <c:pt idx="5">
                  <c:v>2547165.5299999998</c:v>
                </c:pt>
                <c:pt idx="6">
                  <c:v>2097311.41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2D-4EB5-A6DE-DA5B463D0CCD}"/>
            </c:ext>
          </c:extLst>
        </c:ser>
        <c:ser>
          <c:idx val="3"/>
          <c:order val="3"/>
          <c:tx>
            <c:strRef>
              <c:f>'IM Pilas'!$F$127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Pilas'!$B$128:$B$134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Pilas'!$F$128:$F$134</c:f>
              <c:numCache>
                <c:formatCode>_(* #,##0_);_(* \(#,##0\);_(* "-"??_);_(@_)</c:formatCode>
                <c:ptCount val="7"/>
                <c:pt idx="0">
                  <c:v>6047646.0399999972</c:v>
                </c:pt>
                <c:pt idx="1">
                  <c:v>2765503.31</c:v>
                </c:pt>
                <c:pt idx="2">
                  <c:v>1759635.840000001</c:v>
                </c:pt>
                <c:pt idx="3">
                  <c:v>3550713.9299999992</c:v>
                </c:pt>
                <c:pt idx="4">
                  <c:v>1118706.26</c:v>
                </c:pt>
                <c:pt idx="5">
                  <c:v>1888282.5700000003</c:v>
                </c:pt>
                <c:pt idx="6">
                  <c:v>1873556.7300000002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2D-4EB5-A6DE-DA5B463D0CCD}"/>
            </c:ext>
          </c:extLst>
        </c:ser>
        <c:ser>
          <c:idx val="4"/>
          <c:order val="4"/>
          <c:tx>
            <c:strRef>
              <c:f>'IM Pilas'!$G$127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Pilas'!$B$128:$B$134</c:f>
              <c:strCache>
                <c:ptCount val="7"/>
                <c:pt idx="0">
                  <c:v>CHINA</c:v>
                </c:pt>
                <c:pt idx="1">
                  <c:v>GUATEMALA</c:v>
                </c:pt>
                <c:pt idx="2">
                  <c:v>ESTADOS UNIDOS</c:v>
                </c:pt>
                <c:pt idx="3">
                  <c:v>INDONESIA</c:v>
                </c:pt>
                <c:pt idx="4">
                  <c:v>COSTA RICA</c:v>
                </c:pt>
                <c:pt idx="5">
                  <c:v>SINGAPUR</c:v>
                </c:pt>
                <c:pt idx="6">
                  <c:v>OTROS</c:v>
                </c:pt>
              </c:strCache>
            </c:strRef>
          </c:cat>
          <c:val>
            <c:numRef>
              <c:f>'IM Pilas'!$G$128:$G$134</c:f>
              <c:numCache>
                <c:formatCode>_(* #,##0_);_(* \(#,##0\);_(* "-"??_);_(@_)</c:formatCode>
                <c:ptCount val="7"/>
                <c:pt idx="0">
                  <c:v>1073590.1899999997</c:v>
                </c:pt>
                <c:pt idx="1">
                  <c:v>758256.86</c:v>
                </c:pt>
                <c:pt idx="2">
                  <c:v>573795.1399999999</c:v>
                </c:pt>
                <c:pt idx="3">
                  <c:v>280901.27</c:v>
                </c:pt>
                <c:pt idx="4">
                  <c:v>191335.91</c:v>
                </c:pt>
                <c:pt idx="5">
                  <c:v>164989.17000000001</c:v>
                </c:pt>
                <c:pt idx="6">
                  <c:v>145739.43999999997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D-4EB5-A6DE-DA5B463D0CC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75872"/>
        <c:axId val="525876432"/>
      </c:barChart>
      <c:catAx>
        <c:axId val="52587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76432"/>
        <c:crosses val="autoZero"/>
        <c:auto val="1"/>
        <c:lblAlgn val="ctr"/>
        <c:lblOffset val="100"/>
        <c:noMultiLvlLbl val="0"/>
      </c:catAx>
      <c:valAx>
        <c:axId val="5258764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2444126970590721E-2"/>
          <c:y val="0.1284614971474948"/>
          <c:w val="0.93201131845869534"/>
          <c:h val="0.587633972262669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Domestica'!$C$51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Domestica'!$B$52:$B$64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Domestica'!$C$52:$C$64</c:f>
              <c:numCache>
                <c:formatCode>_(* #,##0_);_(* \(#,##0\);_(* "-"??_);_(@_)</c:formatCode>
                <c:ptCount val="13"/>
                <c:pt idx="0">
                  <c:v>42328</c:v>
                </c:pt>
                <c:pt idx="1">
                  <c:v>15578</c:v>
                </c:pt>
                <c:pt idx="2">
                  <c:v>4060</c:v>
                </c:pt>
                <c:pt idx="3">
                  <c:v>85524</c:v>
                </c:pt>
                <c:pt idx="4">
                  <c:v>0</c:v>
                </c:pt>
                <c:pt idx="5">
                  <c:v>6289</c:v>
                </c:pt>
                <c:pt idx="6">
                  <c:v>8142</c:v>
                </c:pt>
                <c:pt idx="7">
                  <c:v>0</c:v>
                </c:pt>
                <c:pt idx="8">
                  <c:v>4618</c:v>
                </c:pt>
                <c:pt idx="9">
                  <c:v>1779</c:v>
                </c:pt>
                <c:pt idx="10">
                  <c:v>3062</c:v>
                </c:pt>
                <c:pt idx="11">
                  <c:v>0</c:v>
                </c:pt>
                <c:pt idx="12">
                  <c:v>82521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5-4FD2-B7C5-974898CBC812}"/>
            </c:ext>
          </c:extLst>
        </c:ser>
        <c:ser>
          <c:idx val="1"/>
          <c:order val="1"/>
          <c:tx>
            <c:strRef>
              <c:f>'EX Refrigeracion Domestica'!$D$51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Domestica'!$B$52:$B$64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Domestica'!$D$52:$D$64</c:f>
              <c:numCache>
                <c:formatCode>_(* #,##0_);_(* \(#,##0\);_(* "-"??_);_(@_)</c:formatCode>
                <c:ptCount val="13"/>
                <c:pt idx="0">
                  <c:v>66994</c:v>
                </c:pt>
                <c:pt idx="1">
                  <c:v>31635</c:v>
                </c:pt>
                <c:pt idx="2">
                  <c:v>15649</c:v>
                </c:pt>
                <c:pt idx="3">
                  <c:v>58638</c:v>
                </c:pt>
                <c:pt idx="4">
                  <c:v>992</c:v>
                </c:pt>
                <c:pt idx="5">
                  <c:v>16624</c:v>
                </c:pt>
                <c:pt idx="6">
                  <c:v>10315</c:v>
                </c:pt>
                <c:pt idx="7">
                  <c:v>0</c:v>
                </c:pt>
                <c:pt idx="8">
                  <c:v>4920</c:v>
                </c:pt>
                <c:pt idx="9">
                  <c:v>4361</c:v>
                </c:pt>
                <c:pt idx="10">
                  <c:v>4665</c:v>
                </c:pt>
                <c:pt idx="11">
                  <c:v>0</c:v>
                </c:pt>
                <c:pt idx="12">
                  <c:v>13773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5-4FD2-B7C5-974898CBC812}"/>
            </c:ext>
          </c:extLst>
        </c:ser>
        <c:ser>
          <c:idx val="2"/>
          <c:order val="2"/>
          <c:tx>
            <c:strRef>
              <c:f>'EX Refrigeracion Domestica'!$E$51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Domestica'!$B$52:$B$64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Domestica'!$E$52:$E$64</c:f>
              <c:numCache>
                <c:formatCode>_(* #,##0_);_(* \(#,##0\);_(* "-"??_);_(@_)</c:formatCode>
                <c:ptCount val="13"/>
                <c:pt idx="0">
                  <c:v>65145</c:v>
                </c:pt>
                <c:pt idx="1">
                  <c:v>63531</c:v>
                </c:pt>
                <c:pt idx="2">
                  <c:v>44650</c:v>
                </c:pt>
                <c:pt idx="3">
                  <c:v>83439</c:v>
                </c:pt>
                <c:pt idx="4">
                  <c:v>64860</c:v>
                </c:pt>
                <c:pt idx="5">
                  <c:v>27914</c:v>
                </c:pt>
                <c:pt idx="6">
                  <c:v>24169</c:v>
                </c:pt>
                <c:pt idx="7">
                  <c:v>11093</c:v>
                </c:pt>
                <c:pt idx="8">
                  <c:v>4370</c:v>
                </c:pt>
                <c:pt idx="9">
                  <c:v>3914</c:v>
                </c:pt>
                <c:pt idx="10">
                  <c:v>18595</c:v>
                </c:pt>
                <c:pt idx="11">
                  <c:v>1242</c:v>
                </c:pt>
                <c:pt idx="12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95-4FD2-B7C5-974898CBC812}"/>
            </c:ext>
          </c:extLst>
        </c:ser>
        <c:ser>
          <c:idx val="3"/>
          <c:order val="3"/>
          <c:tx>
            <c:strRef>
              <c:f>'EX Refrigeracion Domestica'!$F$51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Domestica'!$B$52:$B$64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Domestica'!$F$52:$F$64</c:f>
              <c:numCache>
                <c:formatCode>_(* #,##0_);_(* \(#,##0\);_(* "-"??_);_(@_)</c:formatCode>
                <c:ptCount val="13"/>
                <c:pt idx="0">
                  <c:v>58118</c:v>
                </c:pt>
                <c:pt idx="1">
                  <c:v>71154</c:v>
                </c:pt>
                <c:pt idx="2">
                  <c:v>53422</c:v>
                </c:pt>
                <c:pt idx="3">
                  <c:v>130962</c:v>
                </c:pt>
                <c:pt idx="4">
                  <c:v>49761</c:v>
                </c:pt>
                <c:pt idx="5">
                  <c:v>45242</c:v>
                </c:pt>
                <c:pt idx="6">
                  <c:v>29868</c:v>
                </c:pt>
                <c:pt idx="7">
                  <c:v>10693</c:v>
                </c:pt>
                <c:pt idx="8">
                  <c:v>1840</c:v>
                </c:pt>
                <c:pt idx="9">
                  <c:v>4783</c:v>
                </c:pt>
                <c:pt idx="10">
                  <c:v>7224</c:v>
                </c:pt>
                <c:pt idx="11">
                  <c:v>1759</c:v>
                </c:pt>
                <c:pt idx="12">
                  <c:v>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95-4FD2-B7C5-974898CBC812}"/>
            </c:ext>
          </c:extLst>
        </c:ser>
        <c:ser>
          <c:idx val="4"/>
          <c:order val="4"/>
          <c:tx>
            <c:strRef>
              <c:f>'EX Refrigeracion Domestica'!$G$51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Domestica'!$B$52:$B$64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Domestica'!$G$52:$G$64</c:f>
              <c:numCache>
                <c:formatCode>_(* #,##0_);_(* \(#,##0\);_(* "-"??_);_(@_)</c:formatCode>
                <c:ptCount val="13"/>
                <c:pt idx="0">
                  <c:v>11890</c:v>
                </c:pt>
                <c:pt idx="1">
                  <c:v>11273</c:v>
                </c:pt>
                <c:pt idx="2">
                  <c:v>10573</c:v>
                </c:pt>
                <c:pt idx="3">
                  <c:v>8389</c:v>
                </c:pt>
                <c:pt idx="4">
                  <c:v>8042</c:v>
                </c:pt>
                <c:pt idx="5">
                  <c:v>6284</c:v>
                </c:pt>
                <c:pt idx="6">
                  <c:v>4570</c:v>
                </c:pt>
                <c:pt idx="7">
                  <c:v>1388</c:v>
                </c:pt>
                <c:pt idx="8">
                  <c:v>1111</c:v>
                </c:pt>
                <c:pt idx="9">
                  <c:v>832</c:v>
                </c:pt>
                <c:pt idx="10">
                  <c:v>379</c:v>
                </c:pt>
                <c:pt idx="11">
                  <c:v>362</c:v>
                </c:pt>
                <c:pt idx="1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95-4FD2-B7C5-974898CBC8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076064"/>
        <c:axId val="453076624"/>
      </c:barChart>
      <c:catAx>
        <c:axId val="453076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76624"/>
        <c:crosses val="autoZero"/>
        <c:auto val="1"/>
        <c:lblAlgn val="ctr"/>
        <c:lblOffset val="100"/>
        <c:noMultiLvlLbl val="0"/>
      </c:catAx>
      <c:valAx>
        <c:axId val="45307662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307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PRECIOS IMPLICITOS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2319925938119393E-2"/>
          <c:y val="0.15087074848329671"/>
          <c:w val="0.93321475397089981"/>
          <c:h val="0.557061340027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Pilas'!$C$145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Pilas'!$B$146:$B$149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cilindricas, con electrolito de cloruro de zinc o de amonio</c:v>
                </c:pt>
                <c:pt idx="2">
                  <c:v>Las demás pilas y baterías de pilas, eléctricas, de dióxido de manganeso, alcalinas.</c:v>
                </c:pt>
                <c:pt idx="3">
                  <c:v>Las demás pilas y baterías de pilas, eléctricas, de dióxido de manganeso, cilindricas.</c:v>
                </c:pt>
              </c:strCache>
            </c:strRef>
          </c:cat>
          <c:val>
            <c:numRef>
              <c:f>'IM Pilas'!$C$146:$C$149</c:f>
              <c:numCache>
                <c:formatCode>0%</c:formatCode>
                <c:ptCount val="4"/>
                <c:pt idx="0">
                  <c:v>0.1613213775698755</c:v>
                </c:pt>
                <c:pt idx="1">
                  <c:v>0.10027887008391698</c:v>
                </c:pt>
                <c:pt idx="2">
                  <c:v>0.6409075286408451</c:v>
                </c:pt>
                <c:pt idx="3">
                  <c:v>3.5852178645027155E-2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F-4974-9746-F465750C5D60}"/>
            </c:ext>
          </c:extLst>
        </c:ser>
        <c:ser>
          <c:idx val="1"/>
          <c:order val="1"/>
          <c:tx>
            <c:strRef>
              <c:f>'IM Pilas'!$D$145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Pilas'!$B$146:$B$149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cilindricas, con electrolito de cloruro de zinc o de amonio</c:v>
                </c:pt>
                <c:pt idx="2">
                  <c:v>Las demás pilas y baterías de pilas, eléctricas, de dióxido de manganeso, alcalinas.</c:v>
                </c:pt>
                <c:pt idx="3">
                  <c:v>Las demás pilas y baterías de pilas, eléctricas, de dióxido de manganeso, cilindricas.</c:v>
                </c:pt>
              </c:strCache>
            </c:strRef>
          </c:cat>
          <c:val>
            <c:numRef>
              <c:f>'IM Pilas'!$D$146:$D$149</c:f>
              <c:numCache>
                <c:formatCode>0%</c:formatCode>
                <c:ptCount val="4"/>
                <c:pt idx="0">
                  <c:v>0.16224996644057765</c:v>
                </c:pt>
                <c:pt idx="1">
                  <c:v>0.13846287426072576</c:v>
                </c:pt>
                <c:pt idx="2">
                  <c:v>0.68811811961165503</c:v>
                </c:pt>
                <c:pt idx="3">
                  <c:v>3.4226016165906759E-2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F-4974-9746-F465750C5D60}"/>
            </c:ext>
          </c:extLst>
        </c:ser>
        <c:ser>
          <c:idx val="2"/>
          <c:order val="2"/>
          <c:tx>
            <c:strRef>
              <c:f>'IM Pilas'!$E$145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Pilas'!$B$146:$B$149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cilindricas, con electrolito de cloruro de zinc o de amonio</c:v>
                </c:pt>
                <c:pt idx="2">
                  <c:v>Las demás pilas y baterías de pilas, eléctricas, de dióxido de manganeso, alcalinas.</c:v>
                </c:pt>
                <c:pt idx="3">
                  <c:v>Las demás pilas y baterías de pilas, eléctricas, de dióxido de manganeso, cilindricas.</c:v>
                </c:pt>
              </c:strCache>
            </c:strRef>
          </c:cat>
          <c:val>
            <c:numRef>
              <c:f>'IM Pilas'!$E$146:$E$149</c:f>
              <c:numCache>
                <c:formatCode>0%</c:formatCode>
                <c:ptCount val="4"/>
                <c:pt idx="0">
                  <c:v>0.17425706603430527</c:v>
                </c:pt>
                <c:pt idx="1">
                  <c:v>0.17924663627691959</c:v>
                </c:pt>
                <c:pt idx="2">
                  <c:v>0.57242008792807075</c:v>
                </c:pt>
                <c:pt idx="3">
                  <c:v>3.7255537755757059E-2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F-4974-9746-F465750C5D60}"/>
            </c:ext>
          </c:extLst>
        </c:ser>
        <c:ser>
          <c:idx val="3"/>
          <c:order val="3"/>
          <c:tx>
            <c:strRef>
              <c:f>'IM Pilas'!$F$145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Pilas'!$B$146:$B$149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cilindricas, con electrolito de cloruro de zinc o de amonio</c:v>
                </c:pt>
                <c:pt idx="2">
                  <c:v>Las demás pilas y baterías de pilas, eléctricas, de dióxido de manganeso, alcalinas.</c:v>
                </c:pt>
                <c:pt idx="3">
                  <c:v>Las demás pilas y baterías de pilas, eléctricas, de dióxido de manganeso, cilindricas.</c:v>
                </c:pt>
              </c:strCache>
            </c:strRef>
          </c:cat>
          <c:val>
            <c:numRef>
              <c:f>'IM Pilas'!$F$146:$F$149</c:f>
              <c:numCache>
                <c:formatCode>0%</c:formatCode>
                <c:ptCount val="4"/>
                <c:pt idx="0">
                  <c:v>0.19998567826839092</c:v>
                </c:pt>
                <c:pt idx="1">
                  <c:v>0.17780551959915877</c:v>
                </c:pt>
                <c:pt idx="2">
                  <c:v>0.72974865547577195</c:v>
                </c:pt>
                <c:pt idx="3">
                  <c:v>9.8337654271078878E-2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DF-4974-9746-F465750C5D60}"/>
            </c:ext>
          </c:extLst>
        </c:ser>
        <c:ser>
          <c:idx val="4"/>
          <c:order val="4"/>
          <c:tx>
            <c:strRef>
              <c:f>'IM Pilas'!$G$145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Pilas'!$B$146:$B$149</c:f>
              <c:strCache>
                <c:ptCount val="4"/>
                <c:pt idx="0">
                  <c:v>Pilas y baterías de pilas, eléctricas, de dióxido de manganeso, alcalinas, cilindricas.</c:v>
                </c:pt>
                <c:pt idx="1">
                  <c:v>Las demás pilas y baterías de pilas, eléctricas, de dióxido de manganeso, cilindricas, con electrolito de cloruro de zinc o de amonio</c:v>
                </c:pt>
                <c:pt idx="2">
                  <c:v>Las demás pilas y baterías de pilas, eléctricas, de dióxido de manganeso, alcalinas.</c:v>
                </c:pt>
                <c:pt idx="3">
                  <c:v>Las demás pilas y baterías de pilas, eléctricas, de dióxido de manganeso, cilindricas.</c:v>
                </c:pt>
              </c:strCache>
            </c:strRef>
          </c:cat>
          <c:val>
            <c:numRef>
              <c:f>'IM Pilas'!$G$146:$G$149</c:f>
              <c:numCache>
                <c:formatCode>0%</c:formatCode>
                <c:ptCount val="4"/>
                <c:pt idx="0">
                  <c:v>0.2156419361115281</c:v>
                </c:pt>
                <c:pt idx="1">
                  <c:v>0.21959191076802764</c:v>
                </c:pt>
                <c:pt idx="2">
                  <c:v>0.54910186607699585</c:v>
                </c:pt>
                <c:pt idx="3">
                  <c:v>0.14759061376644306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DF-4974-9746-F465750C5D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5881472"/>
        <c:axId val="525882032"/>
      </c:barChart>
      <c:catAx>
        <c:axId val="5258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82032"/>
        <c:crosses val="autoZero"/>
        <c:auto val="1"/>
        <c:lblAlgn val="ctr"/>
        <c:lblOffset val="100"/>
        <c:noMultiLvlLbl val="0"/>
      </c:catAx>
      <c:valAx>
        <c:axId val="52588203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8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Pilas'!$C$195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Pilas'!$B$196:$B$203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Pilas'!$C$196:$C$203</c:f>
              <c:numCache>
                <c:formatCode>_(* #,##0_);_(* \(#,##0\);_(* "-"??_);_(@_)</c:formatCode>
                <c:ptCount val="8"/>
                <c:pt idx="0">
                  <c:v>54897188</c:v>
                </c:pt>
                <c:pt idx="1">
                  <c:v>47948434</c:v>
                </c:pt>
                <c:pt idx="2">
                  <c:v>0</c:v>
                </c:pt>
                <c:pt idx="3">
                  <c:v>337821</c:v>
                </c:pt>
                <c:pt idx="4">
                  <c:v>4968120</c:v>
                </c:pt>
                <c:pt idx="5">
                  <c:v>12265312</c:v>
                </c:pt>
                <c:pt idx="6">
                  <c:v>13826528</c:v>
                </c:pt>
                <c:pt idx="7">
                  <c:v>11996450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D-464D-B72D-426E1B51BA92}"/>
            </c:ext>
          </c:extLst>
        </c:ser>
        <c:ser>
          <c:idx val="1"/>
          <c:order val="1"/>
          <c:tx>
            <c:strRef>
              <c:f>'IM Pilas'!$D$195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Pilas'!$B$196:$B$203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Pilas'!$D$196:$D$203</c:f>
              <c:numCache>
                <c:formatCode>_(* #,##0_);_(* \(#,##0\);_(* "-"??_);_(@_)</c:formatCode>
                <c:ptCount val="8"/>
                <c:pt idx="0">
                  <c:v>23689322</c:v>
                </c:pt>
                <c:pt idx="1">
                  <c:v>37872563</c:v>
                </c:pt>
                <c:pt idx="2">
                  <c:v>0</c:v>
                </c:pt>
                <c:pt idx="3">
                  <c:v>287948</c:v>
                </c:pt>
                <c:pt idx="4">
                  <c:v>5525730</c:v>
                </c:pt>
                <c:pt idx="5">
                  <c:v>9479352</c:v>
                </c:pt>
                <c:pt idx="6">
                  <c:v>12390980</c:v>
                </c:pt>
                <c:pt idx="7">
                  <c:v>27878347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D-464D-B72D-426E1B51BA92}"/>
            </c:ext>
          </c:extLst>
        </c:ser>
        <c:ser>
          <c:idx val="2"/>
          <c:order val="2"/>
          <c:tx>
            <c:strRef>
              <c:f>'IM Pilas'!$E$195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Pilas'!$B$196:$B$203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Pilas'!$E$196:$E$203</c:f>
              <c:numCache>
                <c:formatCode>_(* #,##0_);_(* \(#,##0\);_(* "-"??_);_(@_)</c:formatCode>
                <c:ptCount val="8"/>
                <c:pt idx="0">
                  <c:v>6962108</c:v>
                </c:pt>
                <c:pt idx="1">
                  <c:v>41329905</c:v>
                </c:pt>
                <c:pt idx="2">
                  <c:v>0</c:v>
                </c:pt>
                <c:pt idx="3">
                  <c:v>67776</c:v>
                </c:pt>
                <c:pt idx="4">
                  <c:v>10742910</c:v>
                </c:pt>
                <c:pt idx="5">
                  <c:v>10883950</c:v>
                </c:pt>
                <c:pt idx="6">
                  <c:v>14350016</c:v>
                </c:pt>
                <c:pt idx="7">
                  <c:v>16449851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9D-464D-B72D-426E1B51BA92}"/>
            </c:ext>
          </c:extLst>
        </c:ser>
        <c:ser>
          <c:idx val="3"/>
          <c:order val="3"/>
          <c:tx>
            <c:strRef>
              <c:f>'IM Pilas'!$F$195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Pilas'!$B$196:$B$203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Pilas'!$F$196:$F$203</c:f>
              <c:numCache>
                <c:formatCode>_(* #,##0_);_(* \(#,##0\);_(* "-"??_);_(@_)</c:formatCode>
                <c:ptCount val="8"/>
                <c:pt idx="0">
                  <c:v>7812610</c:v>
                </c:pt>
                <c:pt idx="1">
                  <c:v>39022552</c:v>
                </c:pt>
                <c:pt idx="2">
                  <c:v>0</c:v>
                </c:pt>
                <c:pt idx="3">
                  <c:v>71150</c:v>
                </c:pt>
                <c:pt idx="4">
                  <c:v>12618428</c:v>
                </c:pt>
                <c:pt idx="5">
                  <c:v>8972648</c:v>
                </c:pt>
                <c:pt idx="6">
                  <c:v>12887480</c:v>
                </c:pt>
                <c:pt idx="7">
                  <c:v>17033286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9D-464D-B72D-426E1B51BA92}"/>
            </c:ext>
          </c:extLst>
        </c:ser>
        <c:ser>
          <c:idx val="4"/>
          <c:order val="4"/>
          <c:tx>
            <c:strRef>
              <c:f>'IM Pilas'!$G$195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Pilas'!$B$196:$B$203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Pilas'!$G$196:$G$203</c:f>
              <c:numCache>
                <c:formatCode>_(* #,##0_);_(* \(#,##0\);_(* "-"??_);_(@_)</c:formatCode>
                <c:ptCount val="8"/>
                <c:pt idx="0">
                  <c:v>4173772</c:v>
                </c:pt>
                <c:pt idx="1">
                  <c:v>4013064</c:v>
                </c:pt>
                <c:pt idx="2">
                  <c:v>278892</c:v>
                </c:pt>
                <c:pt idx="3">
                  <c:v>582340</c:v>
                </c:pt>
                <c:pt idx="4">
                  <c:v>880820</c:v>
                </c:pt>
                <c:pt idx="5">
                  <c:v>1849248</c:v>
                </c:pt>
                <c:pt idx="6">
                  <c:v>1688624</c:v>
                </c:pt>
                <c:pt idx="7">
                  <c:v>1066418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9D-464D-B72D-426E1B51BA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87072"/>
        <c:axId val="525887632"/>
      </c:barChart>
      <c:catAx>
        <c:axId val="52588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87632"/>
        <c:crosses val="autoZero"/>
        <c:auto val="1"/>
        <c:lblAlgn val="ctr"/>
        <c:lblOffset val="100"/>
        <c:noMultiLvlLbl val="0"/>
      </c:catAx>
      <c:valAx>
        <c:axId val="5258876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8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Pilas'!$C$211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Pilas'!$B$212:$B$219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Pilas'!$C$212:$C$219</c:f>
              <c:numCache>
                <c:formatCode>_(* #,##0_);_(* \(#,##0\);_(* "-"??_);_(@_)</c:formatCode>
                <c:ptCount val="8"/>
                <c:pt idx="0">
                  <c:v>6279213.2999999998</c:v>
                </c:pt>
                <c:pt idx="1">
                  <c:v>6225276.8500000015</c:v>
                </c:pt>
                <c:pt idx="2">
                  <c:v>0</c:v>
                </c:pt>
                <c:pt idx="3">
                  <c:v>586861.29</c:v>
                </c:pt>
                <c:pt idx="4">
                  <c:v>795691.27999999991</c:v>
                </c:pt>
                <c:pt idx="5">
                  <c:v>1167778.3699999999</c:v>
                </c:pt>
                <c:pt idx="6">
                  <c:v>1305422</c:v>
                </c:pt>
                <c:pt idx="7">
                  <c:v>2181835.3000000007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E-46F6-A65B-E0B59C44D1ED}"/>
            </c:ext>
          </c:extLst>
        </c:ser>
        <c:ser>
          <c:idx val="1"/>
          <c:order val="1"/>
          <c:tx>
            <c:strRef>
              <c:f>'IM Pilas'!$D$211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Pilas'!$B$212:$B$219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Pilas'!$D$212:$D$219</c:f>
              <c:numCache>
                <c:formatCode>_(* #,##0_);_(* \(#,##0\);_(* "-"??_);_(@_)</c:formatCode>
                <c:ptCount val="8"/>
                <c:pt idx="0">
                  <c:v>5395625.2399999984</c:v>
                </c:pt>
                <c:pt idx="1">
                  <c:v>4805282.5700000031</c:v>
                </c:pt>
                <c:pt idx="2">
                  <c:v>0</c:v>
                </c:pt>
                <c:pt idx="3">
                  <c:v>692629.73999999964</c:v>
                </c:pt>
                <c:pt idx="4">
                  <c:v>959511.62999999989</c:v>
                </c:pt>
                <c:pt idx="5">
                  <c:v>843282.7</c:v>
                </c:pt>
                <c:pt idx="6">
                  <c:v>1132081.8499999999</c:v>
                </c:pt>
                <c:pt idx="7">
                  <c:v>3882347.8699999996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E-46F6-A65B-E0B59C44D1ED}"/>
            </c:ext>
          </c:extLst>
        </c:ser>
        <c:ser>
          <c:idx val="2"/>
          <c:order val="2"/>
          <c:tx>
            <c:strRef>
              <c:f>'IM Pilas'!$E$211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Pilas'!$B$212:$B$219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Pilas'!$E$212:$E$219</c:f>
              <c:numCache>
                <c:formatCode>_(* #,##0_);_(* \(#,##0\);_(* "-"??_);_(@_)</c:formatCode>
                <c:ptCount val="8"/>
                <c:pt idx="0">
                  <c:v>5054678.84</c:v>
                </c:pt>
                <c:pt idx="1">
                  <c:v>5458637.29</c:v>
                </c:pt>
                <c:pt idx="2">
                  <c:v>0</c:v>
                </c:pt>
                <c:pt idx="3">
                  <c:v>630537.11</c:v>
                </c:pt>
                <c:pt idx="4">
                  <c:v>1618513.2800000005</c:v>
                </c:pt>
                <c:pt idx="5">
                  <c:v>830232.77</c:v>
                </c:pt>
                <c:pt idx="6">
                  <c:v>1303990.2900000003</c:v>
                </c:pt>
                <c:pt idx="7">
                  <c:v>2921722.3300000005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E-46F6-A65B-E0B59C44D1ED}"/>
            </c:ext>
          </c:extLst>
        </c:ser>
        <c:ser>
          <c:idx val="3"/>
          <c:order val="3"/>
          <c:tx>
            <c:strRef>
              <c:f>'IM Pilas'!$F$211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Pilas'!$B$212:$B$219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Pilas'!$F$212:$F$219</c:f>
              <c:numCache>
                <c:formatCode>_(* #,##0_);_(* \(#,##0\);_(* "-"??_);_(@_)</c:formatCode>
                <c:ptCount val="8"/>
                <c:pt idx="0">
                  <c:v>5442930.0100000007</c:v>
                </c:pt>
                <c:pt idx="1">
                  <c:v>4758497.96</c:v>
                </c:pt>
                <c:pt idx="2">
                  <c:v>0</c:v>
                </c:pt>
                <c:pt idx="3">
                  <c:v>720582.14000000025</c:v>
                </c:pt>
                <c:pt idx="4">
                  <c:v>1751713.6799999997</c:v>
                </c:pt>
                <c:pt idx="5">
                  <c:v>800858.34000000008</c:v>
                </c:pt>
                <c:pt idx="6">
                  <c:v>1157371.1100000001</c:v>
                </c:pt>
                <c:pt idx="7">
                  <c:v>4372091.4399999995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E-46F6-A65B-E0B59C44D1ED}"/>
            </c:ext>
          </c:extLst>
        </c:ser>
        <c:ser>
          <c:idx val="4"/>
          <c:order val="4"/>
          <c:tx>
            <c:strRef>
              <c:f>'IM Pilas'!$G$211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Pilas'!$B$212:$B$219</c:f>
              <c:strCache>
                <c:ptCount val="8"/>
                <c:pt idx="0">
                  <c:v>RAYOVAC- VARTA S.A.</c:v>
                </c:pt>
                <c:pt idx="1">
                  <c:v>EVEREADY DE COLOMBIA S.A.</c:v>
                </c:pt>
                <c:pt idx="2">
                  <c:v>GENOMMA LAB COLOMBIA LTDA</c:v>
                </c:pt>
                <c:pt idx="3">
                  <c:v>PRICESMART COLOMBIA S.A.S.</c:v>
                </c:pt>
                <c:pt idx="4">
                  <c:v>TRONEX S.A.</c:v>
                </c:pt>
                <c:pt idx="5">
                  <c:v>NACIONAL DE PILAS CENTRAL S.A</c:v>
                </c:pt>
                <c:pt idx="6">
                  <c:v>NACIONAL DE PILAS OCCIDENTE S.A.S.</c:v>
                </c:pt>
                <c:pt idx="7">
                  <c:v>OTROS</c:v>
                </c:pt>
              </c:strCache>
            </c:strRef>
          </c:cat>
          <c:val>
            <c:numRef>
              <c:f>'IM Pilas'!$G$212:$G$219</c:f>
              <c:numCache>
                <c:formatCode>_(* #,##0_);_(* \(#,##0\);_(* "-"??_);_(@_)</c:formatCode>
                <c:ptCount val="8"/>
                <c:pt idx="0">
                  <c:v>1591957.63</c:v>
                </c:pt>
                <c:pt idx="1">
                  <c:v>488705.26999999996</c:v>
                </c:pt>
                <c:pt idx="2">
                  <c:v>244855.48</c:v>
                </c:pt>
                <c:pt idx="3">
                  <c:v>159771.85999999999</c:v>
                </c:pt>
                <c:pt idx="4">
                  <c:v>144173.85</c:v>
                </c:pt>
                <c:pt idx="5">
                  <c:v>135377.06</c:v>
                </c:pt>
                <c:pt idx="6">
                  <c:v>125164.67000000001</c:v>
                </c:pt>
                <c:pt idx="7">
                  <c:v>298602.15999999997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E-46F6-A65B-E0B59C44D1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5892672"/>
        <c:axId val="525893232"/>
      </c:barChart>
      <c:catAx>
        <c:axId val="52589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5893232"/>
        <c:crosses val="autoZero"/>
        <c:auto val="1"/>
        <c:lblAlgn val="ctr"/>
        <c:lblOffset val="100"/>
        <c:noMultiLvlLbl val="0"/>
      </c:catAx>
      <c:valAx>
        <c:axId val="5258932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589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Domestica'!$I$51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Domestica'!$H$52:$H$64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Domestica'!$I$52:$I$64</c:f>
              <c:numCache>
                <c:formatCode>_(* #,##0_);_(* \(#,##0\);_(* "-"??_);_(@_)</c:formatCode>
                <c:ptCount val="13"/>
                <c:pt idx="0">
                  <c:v>10449032.329999996</c:v>
                </c:pt>
                <c:pt idx="1">
                  <c:v>3828513.5400000019</c:v>
                </c:pt>
                <c:pt idx="2">
                  <c:v>700383.56</c:v>
                </c:pt>
                <c:pt idx="3">
                  <c:v>22923741.370000008</c:v>
                </c:pt>
                <c:pt idx="4">
                  <c:v>0</c:v>
                </c:pt>
                <c:pt idx="5">
                  <c:v>1434956.0400000007</c:v>
                </c:pt>
                <c:pt idx="6">
                  <c:v>1712813.8399999994</c:v>
                </c:pt>
                <c:pt idx="7">
                  <c:v>0</c:v>
                </c:pt>
                <c:pt idx="8">
                  <c:v>1249369.1300000001</c:v>
                </c:pt>
                <c:pt idx="9">
                  <c:v>475626.13999999996</c:v>
                </c:pt>
                <c:pt idx="10">
                  <c:v>710830.89</c:v>
                </c:pt>
                <c:pt idx="11">
                  <c:v>0</c:v>
                </c:pt>
                <c:pt idx="12">
                  <c:v>23832421.840000059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E-429E-8058-4F9A9D187A32}"/>
            </c:ext>
          </c:extLst>
        </c:ser>
        <c:ser>
          <c:idx val="1"/>
          <c:order val="1"/>
          <c:tx>
            <c:strRef>
              <c:f>'EX Refrigeracion Domestica'!$J$51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Domestica'!$H$52:$H$64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Domestica'!$J$52:$J$64</c:f>
              <c:numCache>
                <c:formatCode>_(* #,##0_);_(* \(#,##0\);_(* "-"??_);_(@_)</c:formatCode>
                <c:ptCount val="13"/>
                <c:pt idx="0">
                  <c:v>14723035.389999997</c:v>
                </c:pt>
                <c:pt idx="1">
                  <c:v>6691677.5200000023</c:v>
                </c:pt>
                <c:pt idx="2">
                  <c:v>2701575.0199999996</c:v>
                </c:pt>
                <c:pt idx="3">
                  <c:v>13425763.920000004</c:v>
                </c:pt>
                <c:pt idx="4">
                  <c:v>230551.2</c:v>
                </c:pt>
                <c:pt idx="5">
                  <c:v>3134186.4100000011</c:v>
                </c:pt>
                <c:pt idx="6">
                  <c:v>2146034.8199999998</c:v>
                </c:pt>
                <c:pt idx="7">
                  <c:v>0</c:v>
                </c:pt>
                <c:pt idx="8">
                  <c:v>1200497.9700000002</c:v>
                </c:pt>
                <c:pt idx="9">
                  <c:v>996780.63999999966</c:v>
                </c:pt>
                <c:pt idx="10">
                  <c:v>970828.80999999959</c:v>
                </c:pt>
                <c:pt idx="11">
                  <c:v>0</c:v>
                </c:pt>
                <c:pt idx="12">
                  <c:v>3862313.3600000003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E-429E-8058-4F9A9D187A32}"/>
            </c:ext>
          </c:extLst>
        </c:ser>
        <c:ser>
          <c:idx val="2"/>
          <c:order val="2"/>
          <c:tx>
            <c:strRef>
              <c:f>'EX Refrigeracion Domestica'!$K$51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Domestica'!$H$52:$H$64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Domestica'!$K$52:$K$64</c:f>
              <c:numCache>
                <c:formatCode>_(* #,##0_);_(* \(#,##0\);_(* "-"??_);_(@_)</c:formatCode>
                <c:ptCount val="13"/>
                <c:pt idx="0">
                  <c:v>12914369.550000001</c:v>
                </c:pt>
                <c:pt idx="1">
                  <c:v>11360936.590000005</c:v>
                </c:pt>
                <c:pt idx="2">
                  <c:v>7637038.4200000009</c:v>
                </c:pt>
                <c:pt idx="3">
                  <c:v>16854649.180000007</c:v>
                </c:pt>
                <c:pt idx="4">
                  <c:v>11546744.799999986</c:v>
                </c:pt>
                <c:pt idx="5">
                  <c:v>5165128.8900000006</c:v>
                </c:pt>
                <c:pt idx="6">
                  <c:v>4735884.17</c:v>
                </c:pt>
                <c:pt idx="7">
                  <c:v>1925076.5900000015</c:v>
                </c:pt>
                <c:pt idx="8">
                  <c:v>1073572.54</c:v>
                </c:pt>
                <c:pt idx="9">
                  <c:v>809417.66999999981</c:v>
                </c:pt>
                <c:pt idx="10">
                  <c:v>3241448.1600000015</c:v>
                </c:pt>
                <c:pt idx="11">
                  <c:v>273311.84999999998</c:v>
                </c:pt>
                <c:pt idx="12">
                  <c:v>1874702.7900000005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E-429E-8058-4F9A9D187A32}"/>
            </c:ext>
          </c:extLst>
        </c:ser>
        <c:ser>
          <c:idx val="3"/>
          <c:order val="3"/>
          <c:tx>
            <c:strRef>
              <c:f>'EX Refrigeracion Domestica'!$L$51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Domestica'!$H$52:$H$64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Domestica'!$L$52:$L$64</c:f>
              <c:numCache>
                <c:formatCode>_(* #,##0_);_(* \(#,##0\);_(* "-"??_);_(@_)</c:formatCode>
                <c:ptCount val="13"/>
                <c:pt idx="0">
                  <c:v>12196576.900000002</c:v>
                </c:pt>
                <c:pt idx="1">
                  <c:v>13044599.800000004</c:v>
                </c:pt>
                <c:pt idx="2">
                  <c:v>8967836.9399999958</c:v>
                </c:pt>
                <c:pt idx="3">
                  <c:v>28940908.23</c:v>
                </c:pt>
                <c:pt idx="4">
                  <c:v>8963164.6700000037</c:v>
                </c:pt>
                <c:pt idx="5">
                  <c:v>8132078.8300000029</c:v>
                </c:pt>
                <c:pt idx="6">
                  <c:v>6300991.6999999974</c:v>
                </c:pt>
                <c:pt idx="7">
                  <c:v>1914718.45</c:v>
                </c:pt>
                <c:pt idx="8">
                  <c:v>441691.42</c:v>
                </c:pt>
                <c:pt idx="9">
                  <c:v>1079120.2899999998</c:v>
                </c:pt>
                <c:pt idx="10">
                  <c:v>1191228.8400000001</c:v>
                </c:pt>
                <c:pt idx="11">
                  <c:v>397391.74999999994</c:v>
                </c:pt>
                <c:pt idx="12">
                  <c:v>1163926.7499999998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E-429E-8058-4F9A9D187A32}"/>
            </c:ext>
          </c:extLst>
        </c:ser>
        <c:ser>
          <c:idx val="4"/>
          <c:order val="4"/>
          <c:tx>
            <c:strRef>
              <c:f>'EX Refrigeracion Domestica'!$M$51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Domestica'!$H$52:$H$64</c:f>
              <c:strCache>
                <c:ptCount val="13"/>
                <c:pt idx="0">
                  <c:v> PERU </c:v>
                </c:pt>
                <c:pt idx="1">
                  <c:v> GUATEMALA </c:v>
                </c:pt>
                <c:pt idx="2">
                  <c:v> EL SALVADOR </c:v>
                </c:pt>
                <c:pt idx="3">
                  <c:v> ECUADOR </c:v>
                </c:pt>
                <c:pt idx="4">
                  <c:v> REPUBLICA DOMINICANA </c:v>
                </c:pt>
                <c:pt idx="5">
                  <c:v> HONDURAS </c:v>
                </c:pt>
                <c:pt idx="6">
                  <c:v> CHILE </c:v>
                </c:pt>
                <c:pt idx="7">
                  <c:v> NICARAGUA </c:v>
                </c:pt>
                <c:pt idx="8">
                  <c:v> BOLIVIA </c:v>
                </c:pt>
                <c:pt idx="9">
                  <c:v> PANAMA </c:v>
                </c:pt>
                <c:pt idx="10">
                  <c:v> COSTA RICA </c:v>
                </c:pt>
                <c:pt idx="11">
                  <c:v> PARAGUAY </c:v>
                </c:pt>
                <c:pt idx="12">
                  <c:v>OTROS</c:v>
                </c:pt>
              </c:strCache>
            </c:strRef>
          </c:cat>
          <c:val>
            <c:numRef>
              <c:f>'EX Refrigeracion Domestica'!$M$52:$M$64</c:f>
              <c:numCache>
                <c:formatCode>_(* #,##0_);_(* \(#,##0\);_(* "-"??_);_(@_)</c:formatCode>
                <c:ptCount val="13"/>
                <c:pt idx="0">
                  <c:v>2756492.2200000011</c:v>
                </c:pt>
                <c:pt idx="1">
                  <c:v>2162059.73</c:v>
                </c:pt>
                <c:pt idx="2">
                  <c:v>1909394.23</c:v>
                </c:pt>
                <c:pt idx="3">
                  <c:v>1836187.5100000002</c:v>
                </c:pt>
                <c:pt idx="4">
                  <c:v>1605592.86</c:v>
                </c:pt>
                <c:pt idx="5">
                  <c:v>1225410.0799999998</c:v>
                </c:pt>
                <c:pt idx="6">
                  <c:v>1036911.68</c:v>
                </c:pt>
                <c:pt idx="7">
                  <c:v>281512.51</c:v>
                </c:pt>
                <c:pt idx="8">
                  <c:v>259097.23</c:v>
                </c:pt>
                <c:pt idx="9">
                  <c:v>187333.42000000004</c:v>
                </c:pt>
                <c:pt idx="10">
                  <c:v>91746.39</c:v>
                </c:pt>
                <c:pt idx="11">
                  <c:v>80487</c:v>
                </c:pt>
                <c:pt idx="12">
                  <c:v>56631.909999999996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E-429E-8058-4F9A9D187A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340080"/>
        <c:axId val="453340640"/>
      </c:barChart>
      <c:catAx>
        <c:axId val="45334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340640"/>
        <c:crosses val="autoZero"/>
        <c:auto val="1"/>
        <c:lblAlgn val="ctr"/>
        <c:lblOffset val="100"/>
        <c:noMultiLvlLbl val="0"/>
      </c:catAx>
      <c:valAx>
        <c:axId val="453340640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3340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Domestica'!$C$107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Domestica'!$B$108:$B$111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Domestica'!$C$108:$C$111</c:f>
              <c:numCache>
                <c:formatCode>_(* #,##0_);_(* \(#,##0\);_(* "-"??_);_(@_)</c:formatCode>
                <c:ptCount val="4"/>
                <c:pt idx="0">
                  <c:v>52863353.790000133</c:v>
                </c:pt>
                <c:pt idx="1">
                  <c:v>13441558.179999989</c:v>
                </c:pt>
                <c:pt idx="2">
                  <c:v>989737</c:v>
                </c:pt>
                <c:pt idx="3">
                  <c:v>23039.71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0-4CB4-9FCE-8500DE780508}"/>
            </c:ext>
          </c:extLst>
        </c:ser>
        <c:ser>
          <c:idx val="1"/>
          <c:order val="1"/>
          <c:tx>
            <c:strRef>
              <c:f>'EX Refrigeracion Domestica'!$D$107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Domestica'!$B$108:$B$111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Domestica'!$D$108:$D$111</c:f>
              <c:numCache>
                <c:formatCode>_(* #,##0_);_(* \(#,##0\);_(* "-"??_);_(@_)</c:formatCode>
                <c:ptCount val="4"/>
                <c:pt idx="0">
                  <c:v>32125408.529999986</c:v>
                </c:pt>
                <c:pt idx="1">
                  <c:v>16524604.059999989</c:v>
                </c:pt>
                <c:pt idx="2">
                  <c:v>662987</c:v>
                </c:pt>
                <c:pt idx="3">
                  <c:v>770245.47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0-4CB4-9FCE-8500DE780508}"/>
            </c:ext>
          </c:extLst>
        </c:ser>
        <c:ser>
          <c:idx val="2"/>
          <c:order val="2"/>
          <c:tx>
            <c:strRef>
              <c:f>'EX Refrigeracion Domestica'!$E$107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Domestica'!$B$108:$B$111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Domestica'!$E$108:$E$111</c:f>
              <c:numCache>
                <c:formatCode>_(* #,##0_);_(* \(#,##0\);_(* "-"??_);_(@_)</c:formatCode>
                <c:ptCount val="4"/>
                <c:pt idx="0">
                  <c:v>66243586.460000113</c:v>
                </c:pt>
                <c:pt idx="1">
                  <c:v>12587367.689999992</c:v>
                </c:pt>
                <c:pt idx="2">
                  <c:v>394625.06</c:v>
                </c:pt>
                <c:pt idx="3">
                  <c:v>186701.99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0-4CB4-9FCE-8500DE780508}"/>
            </c:ext>
          </c:extLst>
        </c:ser>
        <c:ser>
          <c:idx val="3"/>
          <c:order val="3"/>
          <c:tx>
            <c:strRef>
              <c:f>'EX Refrigeracion Domestica'!$F$107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Domestica'!$B$108:$B$111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Domestica'!$F$108:$F$111</c:f>
              <c:numCache>
                <c:formatCode>_(* #,##0_);_(* \(#,##0\);_(* "-"??_);_(@_)</c:formatCode>
                <c:ptCount val="4"/>
                <c:pt idx="0">
                  <c:v>79728320.399999872</c:v>
                </c:pt>
                <c:pt idx="1">
                  <c:v>12724757.660000004</c:v>
                </c:pt>
                <c:pt idx="2">
                  <c:v>196217</c:v>
                </c:pt>
                <c:pt idx="3">
                  <c:v>84939.510000000009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0-4CB4-9FCE-8500DE780508}"/>
            </c:ext>
          </c:extLst>
        </c:ser>
        <c:ser>
          <c:idx val="4"/>
          <c:order val="4"/>
          <c:tx>
            <c:strRef>
              <c:f>'EX Refrigeracion Domestica'!$G$107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Domestica'!$B$108:$B$111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Domestica'!$G$108:$G$111</c:f>
              <c:numCache>
                <c:formatCode>_(* #,##0_);_(* \(#,##0\);_(* "-"??_);_(@_)</c:formatCode>
                <c:ptCount val="4"/>
                <c:pt idx="0">
                  <c:v>10116950.690000007</c:v>
                </c:pt>
                <c:pt idx="1">
                  <c:v>3312012.4100000006</c:v>
                </c:pt>
                <c:pt idx="2">
                  <c:v>52847</c:v>
                </c:pt>
                <c:pt idx="3">
                  <c:v>7046.67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0-4CB4-9FCE-8500DE7805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779200"/>
        <c:axId val="453779760"/>
      </c:barChart>
      <c:catAx>
        <c:axId val="45377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779760"/>
        <c:crosses val="autoZero"/>
        <c:auto val="1"/>
        <c:lblAlgn val="ctr"/>
        <c:lblOffset val="100"/>
        <c:noMultiLvlLbl val="0"/>
      </c:catAx>
      <c:valAx>
        <c:axId val="453779760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377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Refrigeracion Domestica'!$C$99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Domestica'!$B$100:$B$103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Domestica'!$C$100:$C$103</c:f>
              <c:numCache>
                <c:formatCode>_(* #,##0_);_(* \(#,##0\);_(* "-"??_);_(@_)</c:formatCode>
                <c:ptCount val="4"/>
                <c:pt idx="0">
                  <c:v>199760</c:v>
                </c:pt>
                <c:pt idx="1">
                  <c:v>49456</c:v>
                </c:pt>
                <c:pt idx="2">
                  <c:v>4502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4-4F57-86AC-AE8680E676B4}"/>
            </c:ext>
          </c:extLst>
        </c:ser>
        <c:ser>
          <c:idx val="1"/>
          <c:order val="1"/>
          <c:tx>
            <c:strRef>
              <c:f>'EX Refrigeracion Domestica'!$D$99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Domestica'!$B$100:$B$103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Domestica'!$D$100:$D$103</c:f>
              <c:numCache>
                <c:formatCode>_(* #,##0_);_(* \(#,##0\);_(* "-"??_);_(@_)</c:formatCode>
                <c:ptCount val="4"/>
                <c:pt idx="0">
                  <c:v>153799</c:v>
                </c:pt>
                <c:pt idx="1">
                  <c:v>68685</c:v>
                </c:pt>
                <c:pt idx="2">
                  <c:v>2839</c:v>
                </c:pt>
                <c:pt idx="3">
                  <c:v>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4-4F57-86AC-AE8680E676B4}"/>
            </c:ext>
          </c:extLst>
        </c:ser>
        <c:ser>
          <c:idx val="2"/>
          <c:order val="2"/>
          <c:tx>
            <c:strRef>
              <c:f>'EX Refrigeracion Domestica'!$E$99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Domestica'!$B$100:$B$103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Domestica'!$E$100:$E$103</c:f>
              <c:numCache>
                <c:formatCode>_(* #,##0_);_(* \(#,##0\);_(* "-"??_);_(@_)</c:formatCode>
                <c:ptCount val="4"/>
                <c:pt idx="0">
                  <c:v>359050</c:v>
                </c:pt>
                <c:pt idx="1">
                  <c:v>57550</c:v>
                </c:pt>
                <c:pt idx="2">
                  <c:v>2182</c:v>
                </c:pt>
                <c:pt idx="3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4-4F57-86AC-AE8680E676B4}"/>
            </c:ext>
          </c:extLst>
        </c:ser>
        <c:ser>
          <c:idx val="3"/>
          <c:order val="3"/>
          <c:tx>
            <c:strRef>
              <c:f>'EX Refrigeracion Domestica'!$F$99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Domestica'!$B$100:$B$103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Domestica'!$F$100:$F$103</c:f>
              <c:numCache>
                <c:formatCode>_(* #,##0_);_(* \(#,##0\);_(* "-"??_);_(@_)</c:formatCode>
                <c:ptCount val="4"/>
                <c:pt idx="0">
                  <c:v>408917</c:v>
                </c:pt>
                <c:pt idx="1">
                  <c:v>58468</c:v>
                </c:pt>
                <c:pt idx="2">
                  <c:v>1388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4-4F57-86AC-AE8680E676B4}"/>
            </c:ext>
          </c:extLst>
        </c:ser>
        <c:ser>
          <c:idx val="4"/>
          <c:order val="4"/>
          <c:tx>
            <c:strRef>
              <c:f>'EX Refrigeracion Domestica'!$G$99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Refrigeracion Domestica'!$B$100:$B$103</c:f>
              <c:strCache>
                <c:ptCount val="4"/>
                <c:pt idx="0">
                  <c:v>MABE COLOMBIA S.A.S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OTROS</c:v>
                </c:pt>
              </c:strCache>
            </c:strRef>
          </c:cat>
          <c:val>
            <c:numRef>
              <c:f>'EX Refrigeracion Domestica'!$G$100:$G$103</c:f>
              <c:numCache>
                <c:formatCode>_(* #,##0_);_(* \(#,##0\);_(* "-"??_);_(@_)</c:formatCode>
                <c:ptCount val="4"/>
                <c:pt idx="0">
                  <c:v>49507</c:v>
                </c:pt>
                <c:pt idx="1">
                  <c:v>15545</c:v>
                </c:pt>
                <c:pt idx="2">
                  <c:v>261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4-4F57-86AC-AE8680E676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3784800"/>
        <c:axId val="453785360"/>
      </c:barChart>
      <c:catAx>
        <c:axId val="4537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785360"/>
        <c:crosses val="autoZero"/>
        <c:auto val="1"/>
        <c:lblAlgn val="ctr"/>
        <c:lblOffset val="100"/>
        <c:noMultiLvlLbl val="0"/>
      </c:catAx>
      <c:valAx>
        <c:axId val="45378536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78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Unidades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975340291765853"/>
          <c:y val="0.13385185356559065"/>
          <c:w val="0.88015957125485755"/>
          <c:h val="0.65840501759866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Lavadoras '!$B$58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'!$C$58:$G$58</c:f>
              <c:numCache>
                <c:formatCode>_(* #,##0_);_(* \(#,##0\);_(* "-"_);_(@_)</c:formatCode>
                <c:ptCount val="5"/>
                <c:pt idx="0">
                  <c:v>728324</c:v>
                </c:pt>
                <c:pt idx="1">
                  <c:v>692679</c:v>
                </c:pt>
                <c:pt idx="2">
                  <c:v>511868</c:v>
                </c:pt>
                <c:pt idx="3">
                  <c:v>522385</c:v>
                </c:pt>
                <c:pt idx="4">
                  <c:v>139112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5-442F-B7EF-00FE92D1B471}"/>
            </c:ext>
          </c:extLst>
        </c:ser>
        <c:ser>
          <c:idx val="1"/>
          <c:order val="1"/>
          <c:tx>
            <c:strRef>
              <c:f>'IM Lavadoras '!$B$59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'!$C$59:$G$59</c:f>
              <c:numCache>
                <c:formatCode>_(* #,##0_);_(* \(#,##0\);_(* "-"_);_(@_)</c:formatCode>
                <c:ptCount val="5"/>
                <c:pt idx="0">
                  <c:v>156578</c:v>
                </c:pt>
                <c:pt idx="1">
                  <c:v>210618</c:v>
                </c:pt>
                <c:pt idx="2">
                  <c:v>185789</c:v>
                </c:pt>
                <c:pt idx="3">
                  <c:v>194693</c:v>
                </c:pt>
                <c:pt idx="4">
                  <c:v>17444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5-442F-B7EF-00FE92D1B471}"/>
            </c:ext>
          </c:extLst>
        </c:ser>
        <c:ser>
          <c:idx val="2"/>
          <c:order val="2"/>
          <c:tx>
            <c:strRef>
              <c:f>'IM Lavadoras '!$B$60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'!$C$60:$G$60</c:f>
              <c:numCache>
                <c:formatCode>_(* #,##0_);_(* \(#,##0\);_(* "-"_);_(@_)</c:formatCode>
                <c:ptCount val="5"/>
                <c:pt idx="0">
                  <c:v>79934</c:v>
                </c:pt>
                <c:pt idx="1">
                  <c:v>61770</c:v>
                </c:pt>
                <c:pt idx="2">
                  <c:v>75980</c:v>
                </c:pt>
                <c:pt idx="3">
                  <c:v>86010</c:v>
                </c:pt>
                <c:pt idx="4">
                  <c:v>20300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5-442F-B7EF-00FE92D1B471}"/>
            </c:ext>
          </c:extLst>
        </c:ser>
        <c:ser>
          <c:idx val="3"/>
          <c:order val="3"/>
          <c:tx>
            <c:strRef>
              <c:f>'IM Lavadoras '!$B$61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'!$C$61:$G$61</c:f>
              <c:numCache>
                <c:formatCode>_(* #,##0_);_(* \(#,##0\);_(* "-"_);_(@_)</c:formatCode>
                <c:ptCount val="5"/>
                <c:pt idx="0">
                  <c:v>30274</c:v>
                </c:pt>
                <c:pt idx="1">
                  <c:v>17791</c:v>
                </c:pt>
                <c:pt idx="2">
                  <c:v>12641</c:v>
                </c:pt>
                <c:pt idx="3">
                  <c:v>12757</c:v>
                </c:pt>
                <c:pt idx="4">
                  <c:v>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5-442F-B7EF-00FE92D1B471}"/>
            </c:ext>
          </c:extLst>
        </c:ser>
        <c:ser>
          <c:idx val="4"/>
          <c:order val="4"/>
          <c:tx>
            <c:strRef>
              <c:f>'IM Lavadoras '!$B$62</c:f>
              <c:strCache>
                <c:ptCount val="1"/>
                <c:pt idx="0">
                  <c:v> MAICAO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'!$C$62:$G$62</c:f>
              <c:numCache>
                <c:formatCode>_(* #,##0_);_(* \(#,##0\);_(* "-"_);_(@_)</c:formatCode>
                <c:ptCount val="5"/>
                <c:pt idx="0">
                  <c:v>97337</c:v>
                </c:pt>
                <c:pt idx="1">
                  <c:v>27904</c:v>
                </c:pt>
                <c:pt idx="2">
                  <c:v>14535</c:v>
                </c:pt>
                <c:pt idx="3">
                  <c:v>18167</c:v>
                </c:pt>
                <c:pt idx="4">
                  <c:v>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55-442F-B7EF-00FE92D1B471}"/>
            </c:ext>
          </c:extLst>
        </c:ser>
        <c:ser>
          <c:idx val="5"/>
          <c:order val="5"/>
          <c:tx>
            <c:strRef>
              <c:f>'IM Lavadoras '!$B$63</c:f>
              <c:strCache>
                <c:ptCount val="1"/>
                <c:pt idx="0">
                  <c:v> MEDELLÍN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'!$C$63:$G$63</c:f>
              <c:numCache>
                <c:formatCode>_(* #,##0_);_(* \(#,##0\);_(* "-"_);_(@_)</c:formatCode>
                <c:ptCount val="5"/>
                <c:pt idx="0">
                  <c:v>13429</c:v>
                </c:pt>
                <c:pt idx="1">
                  <c:v>8</c:v>
                </c:pt>
                <c:pt idx="2">
                  <c:v>293</c:v>
                </c:pt>
                <c:pt idx="3">
                  <c:v>145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55-442F-B7EF-00FE92D1B471}"/>
            </c:ext>
          </c:extLst>
        </c:ser>
        <c:ser>
          <c:idx val="6"/>
          <c:order val="6"/>
          <c:tx>
            <c:strRef>
              <c:f>'IM Lavadoras '!$B$64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'!$C$57:$G$57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'!$C$64:$G$64</c:f>
              <c:numCache>
                <c:formatCode>_(* #,##0_);_(* \(#,##0\);_(* "-"_);_(@_)</c:formatCode>
                <c:ptCount val="5"/>
                <c:pt idx="0">
                  <c:v>1912</c:v>
                </c:pt>
                <c:pt idx="1">
                  <c:v>765</c:v>
                </c:pt>
                <c:pt idx="2">
                  <c:v>117</c:v>
                </c:pt>
                <c:pt idx="3">
                  <c:v>1216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55-442F-B7EF-00FE92D1B4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914752"/>
        <c:axId val="453915312"/>
      </c:barChart>
      <c:catAx>
        <c:axId val="45391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915312"/>
        <c:crosses val="autoZero"/>
        <c:auto val="1"/>
        <c:lblAlgn val="ctr"/>
        <c:lblOffset val="100"/>
        <c:noMultiLvlLbl val="0"/>
      </c:catAx>
      <c:valAx>
        <c:axId val="453915312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45391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43738948561594"/>
          <c:y val="0.13073249087959865"/>
          <c:w val="0.85512179931520027"/>
          <c:h val="0.6570723361159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Lavadoras '!$I$58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'!$J$58:$N$58</c:f>
              <c:numCache>
                <c:formatCode>_(* #,##0_);_(* \(#,##0\);_(* "-"_);_(@_)</c:formatCode>
                <c:ptCount val="5"/>
                <c:pt idx="0">
                  <c:v>160188151.40000001</c:v>
                </c:pt>
                <c:pt idx="1">
                  <c:v>143048935.16</c:v>
                </c:pt>
                <c:pt idx="2">
                  <c:v>99356326.210000038</c:v>
                </c:pt>
                <c:pt idx="3">
                  <c:v>99734613.550000012</c:v>
                </c:pt>
                <c:pt idx="4">
                  <c:v>27562865.619999979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0-4376-A3B3-1DB1B6CE9F91}"/>
            </c:ext>
          </c:extLst>
        </c:ser>
        <c:ser>
          <c:idx val="1"/>
          <c:order val="1"/>
          <c:tx>
            <c:strRef>
              <c:f>'IM Lavadoras '!$I$59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'!$J$59:$N$59</c:f>
              <c:numCache>
                <c:formatCode>_(* #,##0_);_(* \(#,##0\);_(* "-"_);_(@_)</c:formatCode>
                <c:ptCount val="5"/>
                <c:pt idx="0">
                  <c:v>37060291.089999996</c:v>
                </c:pt>
                <c:pt idx="1">
                  <c:v>30076299.359999996</c:v>
                </c:pt>
                <c:pt idx="2">
                  <c:v>22495000.649999965</c:v>
                </c:pt>
                <c:pt idx="3">
                  <c:v>25900864.219999976</c:v>
                </c:pt>
                <c:pt idx="4">
                  <c:v>2380958.3099999987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0-4376-A3B3-1DB1B6CE9F91}"/>
            </c:ext>
          </c:extLst>
        </c:ser>
        <c:ser>
          <c:idx val="2"/>
          <c:order val="2"/>
          <c:tx>
            <c:strRef>
              <c:f>'IM Lavadoras '!$I$60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'!$J$60:$N$60</c:f>
              <c:numCache>
                <c:formatCode>_(* #,##0_);_(* \(#,##0\);_(* "-"_);_(@_)</c:formatCode>
                <c:ptCount val="5"/>
                <c:pt idx="0">
                  <c:v>6213093.9699999988</c:v>
                </c:pt>
                <c:pt idx="1">
                  <c:v>4607041.5100000007</c:v>
                </c:pt>
                <c:pt idx="2">
                  <c:v>4658934.3999999985</c:v>
                </c:pt>
                <c:pt idx="3">
                  <c:v>5430860.5600000005</c:v>
                </c:pt>
                <c:pt idx="4">
                  <c:v>1216452.6599999999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0-4376-A3B3-1DB1B6CE9F91}"/>
            </c:ext>
          </c:extLst>
        </c:ser>
        <c:ser>
          <c:idx val="3"/>
          <c:order val="3"/>
          <c:tx>
            <c:strRef>
              <c:f>'IM Lavadoras '!$I$61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'!$J$61:$N$61</c:f>
              <c:numCache>
                <c:formatCode>_(* #,##0_);_(* \(#,##0\);_(* "-"_);_(@_)</c:formatCode>
                <c:ptCount val="5"/>
                <c:pt idx="0">
                  <c:v>7053848.7199999979</c:v>
                </c:pt>
                <c:pt idx="1">
                  <c:v>4106795.2200000011</c:v>
                </c:pt>
                <c:pt idx="2">
                  <c:v>3004575.1200000006</c:v>
                </c:pt>
                <c:pt idx="3">
                  <c:v>3060958.580000001</c:v>
                </c:pt>
                <c:pt idx="4">
                  <c:v>939764.55000000016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E0-4376-A3B3-1DB1B6CE9F91}"/>
            </c:ext>
          </c:extLst>
        </c:ser>
        <c:ser>
          <c:idx val="4"/>
          <c:order val="4"/>
          <c:tx>
            <c:strRef>
              <c:f>'IM Lavadoras '!$I$62</c:f>
              <c:strCache>
                <c:ptCount val="1"/>
                <c:pt idx="0">
                  <c:v> MAICAO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'!$J$62:$N$62</c:f>
              <c:numCache>
                <c:formatCode>_(* #,##0_);_(* \(#,##0\);_(* "-"_);_(@_)</c:formatCode>
                <c:ptCount val="5"/>
                <c:pt idx="0">
                  <c:v>6082684.5999999987</c:v>
                </c:pt>
                <c:pt idx="1">
                  <c:v>1744458.23</c:v>
                </c:pt>
                <c:pt idx="2">
                  <c:v>972499.90000000037</c:v>
                </c:pt>
                <c:pt idx="3">
                  <c:v>1149022.7399999998</c:v>
                </c:pt>
                <c:pt idx="4">
                  <c:v>363592.45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E0-4376-A3B3-1DB1B6CE9F91}"/>
            </c:ext>
          </c:extLst>
        </c:ser>
        <c:ser>
          <c:idx val="5"/>
          <c:order val="5"/>
          <c:tx>
            <c:strRef>
              <c:f>'IM Lavadoras '!$I$63</c:f>
              <c:strCache>
                <c:ptCount val="1"/>
                <c:pt idx="0">
                  <c:v> MEDELLÍN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'!$J$63:$N$63</c:f>
              <c:numCache>
                <c:formatCode>_(* #,##0_);_(* \(#,##0\);_(* "-"_);_(@_)</c:formatCode>
                <c:ptCount val="5"/>
                <c:pt idx="0">
                  <c:v>2587216.0099999998</c:v>
                </c:pt>
                <c:pt idx="1">
                  <c:v>31093</c:v>
                </c:pt>
                <c:pt idx="2">
                  <c:v>146991.28</c:v>
                </c:pt>
                <c:pt idx="3">
                  <c:v>45619.94</c:v>
                </c:pt>
                <c:pt idx="4">
                  <c:v>99219.430000000008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E0-4376-A3B3-1DB1B6CE9F91}"/>
            </c:ext>
          </c:extLst>
        </c:ser>
        <c:ser>
          <c:idx val="6"/>
          <c:order val="6"/>
          <c:tx>
            <c:strRef>
              <c:f>'IM Lavadoras '!$I$64</c:f>
              <c:strCache>
                <c:ptCount val="1"/>
                <c:pt idx="0">
                  <c:v>OTRAS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'!$J$57:$N$57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'!$J$64:$N$64</c:f>
              <c:numCache>
                <c:formatCode>_(* #,##0_);_(* \(#,##0\);_(* "-"_);_(@_)</c:formatCode>
                <c:ptCount val="5"/>
                <c:pt idx="0">
                  <c:v>342034.76999999996</c:v>
                </c:pt>
                <c:pt idx="1">
                  <c:v>196289.39</c:v>
                </c:pt>
                <c:pt idx="2">
                  <c:v>59572.409999999996</c:v>
                </c:pt>
                <c:pt idx="3">
                  <c:v>16114.330000000002</c:v>
                </c:pt>
                <c:pt idx="4">
                  <c:v>2030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0-4376-A3B3-1DB1B6CE9F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3460304"/>
        <c:axId val="453460864"/>
      </c:barChart>
      <c:catAx>
        <c:axId val="45346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460864"/>
        <c:crosses val="autoZero"/>
        <c:auto val="1"/>
        <c:lblAlgn val="ctr"/>
        <c:lblOffset val="100"/>
        <c:noMultiLvlLbl val="0"/>
      </c:catAx>
      <c:valAx>
        <c:axId val="453460864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45346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/>
              <a:t>Cantidades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117273542527876"/>
          <c:y val="0.13353634957727087"/>
          <c:w val="0.8725756202715067"/>
          <c:h val="0.6820529838011812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'IM Lavadoras '!$B$93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'!$C$93:$G$93</c:f>
              <c:numCache>
                <c:formatCode>_(* #,##0_);_(* \(#,##0\);_(* "-"??_);_(@_)</c:formatCode>
                <c:ptCount val="5"/>
                <c:pt idx="0">
                  <c:v>527215</c:v>
                </c:pt>
                <c:pt idx="1">
                  <c:v>510273</c:v>
                </c:pt>
                <c:pt idx="2">
                  <c:v>432187</c:v>
                </c:pt>
                <c:pt idx="3">
                  <c:v>443815</c:v>
                </c:pt>
                <c:pt idx="4">
                  <c:v>98936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3-4487-89DE-9348046027DF}"/>
            </c:ext>
          </c:extLst>
        </c:ser>
        <c:ser>
          <c:idx val="1"/>
          <c:order val="1"/>
          <c:tx>
            <c:strRef>
              <c:f>'IM Lavadoras '!$B$94</c:f>
              <c:strCache>
                <c:ptCount val="1"/>
                <c:pt idx="0">
                  <c:v> TAILANDIA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'!$C$94:$G$94</c:f>
              <c:numCache>
                <c:formatCode>_(* #,##0_);_(* \(#,##0\);_(* "-"??_);_(@_)</c:formatCode>
                <c:ptCount val="5"/>
                <c:pt idx="0">
                  <c:v>73080</c:v>
                </c:pt>
                <c:pt idx="1">
                  <c:v>93871</c:v>
                </c:pt>
                <c:pt idx="2">
                  <c:v>102777</c:v>
                </c:pt>
                <c:pt idx="3">
                  <c:v>115438</c:v>
                </c:pt>
                <c:pt idx="4">
                  <c:v>35922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3-4487-89DE-9348046027DF}"/>
            </c:ext>
          </c:extLst>
        </c:ser>
        <c:ser>
          <c:idx val="2"/>
          <c:order val="2"/>
          <c:tx>
            <c:strRef>
              <c:f>'IM Lavadoras '!$B$95</c:f>
              <c:strCache>
                <c:ptCount val="1"/>
                <c:pt idx="0">
                  <c:v> MEXICO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'!$C$95:$G$95</c:f>
              <c:numCache>
                <c:formatCode>_(* #,##0_);_(* \(#,##0\);_(* "-"??_);_(@_)</c:formatCode>
                <c:ptCount val="5"/>
                <c:pt idx="0">
                  <c:v>286512</c:v>
                </c:pt>
                <c:pt idx="1">
                  <c:v>257562</c:v>
                </c:pt>
                <c:pt idx="2">
                  <c:v>166263</c:v>
                </c:pt>
                <c:pt idx="3">
                  <c:v>115194</c:v>
                </c:pt>
                <c:pt idx="4">
                  <c:v>22679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53-4487-89DE-9348046027DF}"/>
            </c:ext>
          </c:extLst>
        </c:ser>
        <c:ser>
          <c:idx val="3"/>
          <c:order val="3"/>
          <c:tx>
            <c:strRef>
              <c:f>'IM Lavadoras '!$B$96</c:f>
              <c:strCache>
                <c:ptCount val="1"/>
                <c:pt idx="0">
                  <c:v> VIET NAM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'!$C$96:$G$96</c:f>
              <c:numCache>
                <c:formatCode>_(* #,##0_);_(* \(#,##0\);_(* "-"??_);_(@_)</c:formatCode>
                <c:ptCount val="5"/>
                <c:pt idx="0">
                  <c:v>27402</c:v>
                </c:pt>
                <c:pt idx="1">
                  <c:v>26319</c:v>
                </c:pt>
                <c:pt idx="2">
                  <c:v>17869</c:v>
                </c:pt>
                <c:pt idx="3">
                  <c:v>19828</c:v>
                </c:pt>
                <c:pt idx="4">
                  <c:v>15533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3-4487-89DE-9348046027DF}"/>
            </c:ext>
          </c:extLst>
        </c:ser>
        <c:ser>
          <c:idx val="4"/>
          <c:order val="4"/>
          <c:tx>
            <c:strRef>
              <c:f>'IM Lavadoras '!$B$97</c:f>
              <c:strCache>
                <c:ptCount val="1"/>
                <c:pt idx="0">
                  <c:v> COREA (SUR) REP DE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'!$C$97:$G$97</c:f>
              <c:numCache>
                <c:formatCode>_(* #,##0_);_(* \(#,##0\);_(* "-"??_);_(@_)</c:formatCode>
                <c:ptCount val="5"/>
                <c:pt idx="0">
                  <c:v>73373</c:v>
                </c:pt>
                <c:pt idx="1">
                  <c:v>42666</c:v>
                </c:pt>
                <c:pt idx="2">
                  <c:v>38150</c:v>
                </c:pt>
                <c:pt idx="3">
                  <c:v>45236</c:v>
                </c:pt>
                <c:pt idx="4">
                  <c:v>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3-4487-89DE-9348046027DF}"/>
            </c:ext>
          </c:extLst>
        </c:ser>
        <c:ser>
          <c:idx val="5"/>
          <c:order val="5"/>
          <c:tx>
            <c:strRef>
              <c:f>'IM Lavadoras '!$B$98</c:f>
              <c:strCache>
                <c:ptCount val="1"/>
                <c:pt idx="0">
                  <c:v> ESTADOS UNIDOS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'!$C$98:$G$98</c:f>
              <c:numCache>
                <c:formatCode>_(* #,##0_);_(* \(#,##0\);_(* "-"??_);_(@_)</c:formatCode>
                <c:ptCount val="5"/>
                <c:pt idx="0">
                  <c:v>46379</c:v>
                </c:pt>
                <c:pt idx="1">
                  <c:v>28274</c:v>
                </c:pt>
                <c:pt idx="2">
                  <c:v>15208</c:v>
                </c:pt>
                <c:pt idx="3">
                  <c:v>26941</c:v>
                </c:pt>
                <c:pt idx="4">
                  <c:v>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3-4487-89DE-9348046027DF}"/>
            </c:ext>
          </c:extLst>
        </c:ser>
        <c:ser>
          <c:idx val="6"/>
          <c:order val="6"/>
          <c:tx>
            <c:strRef>
              <c:f>'IM Lavadoras '!$B$99</c:f>
              <c:strCache>
                <c:ptCount val="1"/>
                <c:pt idx="0">
                  <c:v> CHILE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'!$C$99:$G$99</c:f>
              <c:numCache>
                <c:formatCode>_(* #,##0_);_(* \(#,##0\);_(* "-"??_);_(@_)</c:formatCode>
                <c:ptCount val="5"/>
                <c:pt idx="0">
                  <c:v>57519</c:v>
                </c:pt>
                <c:pt idx="1">
                  <c:v>39200</c:v>
                </c:pt>
                <c:pt idx="2">
                  <c:v>14872</c:v>
                </c:pt>
                <c:pt idx="3">
                  <c:v>19752</c:v>
                </c:pt>
                <c:pt idx="4">
                  <c:v>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53-4487-89DE-9348046027DF}"/>
            </c:ext>
          </c:extLst>
        </c:ser>
        <c:ser>
          <c:idx val="7"/>
          <c:order val="7"/>
          <c:tx>
            <c:strRef>
              <c:f>'IM Lavadoras '!$B$100</c:f>
              <c:strCache>
                <c:ptCount val="1"/>
                <c:pt idx="0">
                  <c:v> ESPA?A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'!$C$100:$G$100</c:f>
              <c:numCache>
                <c:formatCode>_(* #,##0_);_(* \(#,##0\);_(* "-"??_);_(@_)</c:formatCode>
                <c:ptCount val="5"/>
                <c:pt idx="0">
                  <c:v>126</c:v>
                </c:pt>
                <c:pt idx="1">
                  <c:v>105</c:v>
                </c:pt>
                <c:pt idx="2">
                  <c:v>76</c:v>
                </c:pt>
                <c:pt idx="3">
                  <c:v>74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53-4487-89DE-9348046027DF}"/>
            </c:ext>
          </c:extLst>
        </c:ser>
        <c:ser>
          <c:idx val="8"/>
          <c:order val="8"/>
          <c:tx>
            <c:strRef>
              <c:f>'IM Lavadoras '!$B$101</c:f>
              <c:strCache>
                <c:ptCount val="1"/>
                <c:pt idx="0">
                  <c:v> BRASIL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'!$C$101:$G$101</c:f>
              <c:numCache>
                <c:formatCode>_(* #,##0_);_(* \(#,##0\);_(* "-"??_);_(@_)</c:formatCode>
                <c:ptCount val="5"/>
                <c:pt idx="0">
                  <c:v>5</c:v>
                </c:pt>
                <c:pt idx="1">
                  <c:v>672</c:v>
                </c:pt>
                <c:pt idx="2">
                  <c:v>2827</c:v>
                </c:pt>
                <c:pt idx="3">
                  <c:v>3177</c:v>
                </c:pt>
                <c:pt idx="4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53-4487-89DE-9348046027DF}"/>
            </c:ext>
          </c:extLst>
        </c:ser>
        <c:ser>
          <c:idx val="9"/>
          <c:order val="9"/>
          <c:tx>
            <c:strRef>
              <c:f>'IM Lavadoras '!$B$102</c:f>
              <c:strCache>
                <c:ptCount val="1"/>
                <c:pt idx="0">
                  <c:v> OTROS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'!$C$92:$G$92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'!$C$102:$G$102</c:f>
              <c:numCache>
                <c:formatCode>_(* #,##0_);_(* \(#,##0\);_(* "-"??_);_(@_)</c:formatCode>
                <c:ptCount val="5"/>
                <c:pt idx="0">
                  <c:v>16177</c:v>
                </c:pt>
                <c:pt idx="1">
                  <c:v>12593</c:v>
                </c:pt>
                <c:pt idx="2">
                  <c:v>10994</c:v>
                </c:pt>
                <c:pt idx="3">
                  <c:v>45918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53-4487-89DE-93480460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4175392"/>
        <c:axId val="454175952"/>
      </c:barChart>
      <c:catAx>
        <c:axId val="454175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175952"/>
        <c:crosses val="autoZero"/>
        <c:auto val="1"/>
        <c:lblAlgn val="ctr"/>
        <c:lblOffset val="100"/>
        <c:noMultiLvlLbl val="0"/>
      </c:catAx>
      <c:valAx>
        <c:axId val="454175952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17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535276977103327"/>
          <c:y val="0.15493825614442458"/>
          <c:w val="0.85691553061578074"/>
          <c:h val="0.66970370005302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'!$H$56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'!$I$56:$M$56</c:f>
              <c:numCache>
                <c:formatCode>_(* #,##0_);_(* \(#,##0\);_(* "-"_);_(@_)</c:formatCode>
                <c:ptCount val="5"/>
                <c:pt idx="0">
                  <c:v>62568021.600000009</c:v>
                </c:pt>
                <c:pt idx="1">
                  <c:v>61163253.529999949</c:v>
                </c:pt>
                <c:pt idx="2">
                  <c:v>57375157.279999942</c:v>
                </c:pt>
                <c:pt idx="3">
                  <c:v>55907839.969999909</c:v>
                </c:pt>
                <c:pt idx="4">
                  <c:v>16909521.600000013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92C-BBD9-06139DC679C0}"/>
            </c:ext>
          </c:extLst>
        </c:ser>
        <c:ser>
          <c:idx val="1"/>
          <c:order val="1"/>
          <c:tx>
            <c:strRef>
              <c:f>'IM Refrigeracion Domestica '!$H$57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'!$I$57:$M$57</c:f>
              <c:numCache>
                <c:formatCode>_(* #,##0_);_(* \(#,##0\);_(* "-"_);_(@_)</c:formatCode>
                <c:ptCount val="5"/>
                <c:pt idx="0">
                  <c:v>32081489.919999972</c:v>
                </c:pt>
                <c:pt idx="1">
                  <c:v>15387991.670000006</c:v>
                </c:pt>
                <c:pt idx="2">
                  <c:v>13221164.509999985</c:v>
                </c:pt>
                <c:pt idx="3">
                  <c:v>13670363.199999999</c:v>
                </c:pt>
                <c:pt idx="4">
                  <c:v>2243570.71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92C-BBD9-06139DC679C0}"/>
            </c:ext>
          </c:extLst>
        </c:ser>
        <c:ser>
          <c:idx val="2"/>
          <c:order val="2"/>
          <c:tx>
            <c:strRef>
              <c:f>'IM Refrigeracion Domestica '!$H$58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'!$I$58:$M$58</c:f>
              <c:numCache>
                <c:formatCode>_(* #,##0_);_(* \(#,##0\);_(* "-"_);_(@_)</c:formatCode>
                <c:ptCount val="5"/>
                <c:pt idx="0">
                  <c:v>1815680.4099999988</c:v>
                </c:pt>
                <c:pt idx="1">
                  <c:v>1636253.0000000005</c:v>
                </c:pt>
                <c:pt idx="2">
                  <c:v>699035.1999999996</c:v>
                </c:pt>
                <c:pt idx="3">
                  <c:v>1082571.4099999997</c:v>
                </c:pt>
                <c:pt idx="4">
                  <c:v>222542.98999999996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B-492C-BBD9-06139DC679C0}"/>
            </c:ext>
          </c:extLst>
        </c:ser>
        <c:ser>
          <c:idx val="3"/>
          <c:order val="3"/>
          <c:tx>
            <c:strRef>
              <c:f>'IM Refrigeracion Domestica '!$H$59</c:f>
              <c:strCache>
                <c:ptCount val="1"/>
                <c:pt idx="0">
                  <c:v> MEDELLÍN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'!$I$59:$M$59</c:f>
              <c:numCache>
                <c:formatCode>_(* #,##0_);_(* \(#,##0\);_(* "-"_);_(@_)</c:formatCode>
                <c:ptCount val="5"/>
                <c:pt idx="0">
                  <c:v>35381.75</c:v>
                </c:pt>
                <c:pt idx="1">
                  <c:v>22951.09</c:v>
                </c:pt>
                <c:pt idx="2">
                  <c:v>35009.33</c:v>
                </c:pt>
                <c:pt idx="3">
                  <c:v>135155.39000000001</c:v>
                </c:pt>
                <c:pt idx="4">
                  <c:v>30499.86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DB-492C-BBD9-06139DC679C0}"/>
            </c:ext>
          </c:extLst>
        </c:ser>
        <c:ser>
          <c:idx val="4"/>
          <c:order val="4"/>
          <c:tx>
            <c:strRef>
              <c:f>'IM Refrigeracion Domestica '!$H$60</c:f>
              <c:strCache>
                <c:ptCount val="1"/>
                <c:pt idx="0">
                  <c:v> IPIALES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'!$I$60:$M$60</c:f>
              <c:numCache>
                <c:formatCode>_(* #,##0_);_(* \(#,##0\);_(* "-"_);_(@_)</c:formatCode>
                <c:ptCount val="5"/>
                <c:pt idx="0">
                  <c:v>348507.2900000001</c:v>
                </c:pt>
                <c:pt idx="1">
                  <c:v>268428.57000000007</c:v>
                </c:pt>
                <c:pt idx="2">
                  <c:v>240666.55000000002</c:v>
                </c:pt>
                <c:pt idx="3">
                  <c:v>128470.14</c:v>
                </c:pt>
                <c:pt idx="4">
                  <c:v>29477.199999999997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DB-492C-BBD9-06139DC679C0}"/>
            </c:ext>
          </c:extLst>
        </c:ser>
        <c:ser>
          <c:idx val="5"/>
          <c:order val="5"/>
          <c:tx>
            <c:strRef>
              <c:f>'IM Refrigeracion Domestica '!$H$61</c:f>
              <c:strCache>
                <c:ptCount val="1"/>
                <c:pt idx="0">
                  <c:v> CALI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'!$I$61:$M$61</c:f>
              <c:numCache>
                <c:formatCode>_(* #,##0_);_(* \(#,##0\);_(* "-"_);_(@_)</c:formatCode>
                <c:ptCount val="5"/>
                <c:pt idx="0">
                  <c:v>236527.88</c:v>
                </c:pt>
                <c:pt idx="1">
                  <c:v>100253.31</c:v>
                </c:pt>
                <c:pt idx="2">
                  <c:v>35947.32</c:v>
                </c:pt>
                <c:pt idx="3">
                  <c:v>111696.12</c:v>
                </c:pt>
                <c:pt idx="4">
                  <c:v>18776.03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DB-492C-BBD9-06139DC679C0}"/>
            </c:ext>
          </c:extLst>
        </c:ser>
        <c:ser>
          <c:idx val="6"/>
          <c:order val="6"/>
          <c:tx>
            <c:strRef>
              <c:f>'IM Refrigeracion Domestica '!$H$62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'!$I$62:$M$62</c:f>
              <c:numCache>
                <c:formatCode>_(* #,##0_);_(* \(#,##0\);_(* "-"_);_(@_)</c:formatCode>
                <c:ptCount val="5"/>
                <c:pt idx="0">
                  <c:v>40798.99</c:v>
                </c:pt>
                <c:pt idx="1">
                  <c:v>56254.580000000009</c:v>
                </c:pt>
                <c:pt idx="2">
                  <c:v>95078.930000000008</c:v>
                </c:pt>
                <c:pt idx="3">
                  <c:v>72090.539999999994</c:v>
                </c:pt>
                <c:pt idx="4">
                  <c:v>10001.39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DB-492C-BBD9-06139DC679C0}"/>
            </c:ext>
          </c:extLst>
        </c:ser>
        <c:ser>
          <c:idx val="7"/>
          <c:order val="7"/>
          <c:tx>
            <c:strRef>
              <c:f>'IM Refrigeracion Domestica '!$H$64</c:f>
              <c:strCache>
                <c:ptCount val="1"/>
                <c:pt idx="0">
                  <c:v> MAICAO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Refrigeracion Domestica '!$I$55:$M$55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Refrigeracion Domestica '!$I$64:$M$64</c:f>
              <c:numCache>
                <c:formatCode>_(* #,##0_);_(* \(#,##0\);_(* "-"_);_(@_)</c:formatCode>
                <c:ptCount val="5"/>
                <c:pt idx="0">
                  <c:v>71658.63</c:v>
                </c:pt>
                <c:pt idx="1">
                  <c:v>51843.16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DB-492C-BBD9-06139DC679C0}"/>
            </c:ext>
          </c:extLst>
        </c:ser>
        <c:ser>
          <c:idx val="8"/>
          <c:order val="8"/>
          <c:tx>
            <c:strRef>
              <c:f>'IM Refrigeracion Domestica '!$H$63</c:f>
              <c:strCache>
                <c:ptCount val="1"/>
                <c:pt idx="0">
                  <c:v> SANTA MARTA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'IM Refrigeracion Domestica '!$I$63:$M$63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321.47000000000003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0-457A-A7C2-84858B97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890640"/>
        <c:axId val="450891200"/>
      </c:barChart>
      <c:catAx>
        <c:axId val="45089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891200"/>
        <c:crosses val="autoZero"/>
        <c:auto val="1"/>
        <c:lblAlgn val="ctr"/>
        <c:lblOffset val="100"/>
        <c:noMultiLvlLbl val="0"/>
      </c:catAx>
      <c:valAx>
        <c:axId val="450891200"/>
        <c:scaling>
          <c:orientation val="minMax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89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0" i="0" baseline="0">
                <a:effectLst/>
              </a:rPr>
              <a:t>USD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89507524577181"/>
          <c:y val="0.12862479069638766"/>
          <c:w val="0.83758815946823217"/>
          <c:h val="0.524280314681972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'IM Lavadoras '!$I$93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'!$J$93:$N$93</c:f>
              <c:numCache>
                <c:formatCode>_(* #,##0_);_(* \(#,##0\);_(* "-"??_);_(@_)</c:formatCode>
                <c:ptCount val="5"/>
                <c:pt idx="0">
                  <c:v>58214530.949999966</c:v>
                </c:pt>
                <c:pt idx="1">
                  <c:v>59080005.749999978</c:v>
                </c:pt>
                <c:pt idx="2">
                  <c:v>41993306.219999991</c:v>
                </c:pt>
                <c:pt idx="3">
                  <c:v>44167546.840000011</c:v>
                </c:pt>
                <c:pt idx="4">
                  <c:v>9766326.1099999975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B-46AB-99CD-37439C0F64CF}"/>
            </c:ext>
          </c:extLst>
        </c:ser>
        <c:ser>
          <c:idx val="1"/>
          <c:order val="1"/>
          <c:tx>
            <c:strRef>
              <c:f>'IM Lavadoras '!$I$94</c:f>
              <c:strCache>
                <c:ptCount val="1"/>
                <c:pt idx="0">
                  <c:v> TAILANDIA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'!$J$94:$N$94</c:f>
              <c:numCache>
                <c:formatCode>_(* #,##0_);_(* \(#,##0\);_(* "-"??_);_(@_)</c:formatCode>
                <c:ptCount val="5"/>
                <c:pt idx="0">
                  <c:v>15441775.139999999</c:v>
                </c:pt>
                <c:pt idx="1">
                  <c:v>17093878.749999996</c:v>
                </c:pt>
                <c:pt idx="2">
                  <c:v>19553268.879999995</c:v>
                </c:pt>
                <c:pt idx="3">
                  <c:v>24118972.73</c:v>
                </c:pt>
                <c:pt idx="4">
                  <c:v>7634786.7299999986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B-46AB-99CD-37439C0F64CF}"/>
            </c:ext>
          </c:extLst>
        </c:ser>
        <c:ser>
          <c:idx val="2"/>
          <c:order val="2"/>
          <c:tx>
            <c:strRef>
              <c:f>'IM Lavadoras '!$I$95</c:f>
              <c:strCache>
                <c:ptCount val="1"/>
                <c:pt idx="0">
                  <c:v> MEXICO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'!$J$95:$N$95</c:f>
              <c:numCache>
                <c:formatCode>_(* #,##0_);_(* \(#,##0\);_(* "-"??_);_(@_)</c:formatCode>
                <c:ptCount val="5"/>
                <c:pt idx="0">
                  <c:v>78848302.169999957</c:v>
                </c:pt>
                <c:pt idx="1">
                  <c:v>63050350.75999999</c:v>
                </c:pt>
                <c:pt idx="2">
                  <c:v>38746592.019999988</c:v>
                </c:pt>
                <c:pt idx="3">
                  <c:v>29144134.699999999</c:v>
                </c:pt>
                <c:pt idx="4">
                  <c:v>5920878.4699999997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B-46AB-99CD-37439C0F64CF}"/>
            </c:ext>
          </c:extLst>
        </c:ser>
        <c:ser>
          <c:idx val="3"/>
          <c:order val="3"/>
          <c:tx>
            <c:strRef>
              <c:f>'IM Lavadoras '!$I$96</c:f>
              <c:strCache>
                <c:ptCount val="1"/>
                <c:pt idx="0">
                  <c:v> VIET NAM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'!$J$96:$N$96</c:f>
              <c:numCache>
                <c:formatCode>_(* #,##0_);_(* \(#,##0\);_(* "-"??_);_(@_)</c:formatCode>
                <c:ptCount val="5"/>
                <c:pt idx="0">
                  <c:v>4901562.0299999984</c:v>
                </c:pt>
                <c:pt idx="1">
                  <c:v>4011695.2799999993</c:v>
                </c:pt>
                <c:pt idx="2">
                  <c:v>2534814.69</c:v>
                </c:pt>
                <c:pt idx="3">
                  <c:v>5116193.2300000023</c:v>
                </c:pt>
                <c:pt idx="4">
                  <c:v>4078832.0500000003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B-46AB-99CD-37439C0F64CF}"/>
            </c:ext>
          </c:extLst>
        </c:ser>
        <c:ser>
          <c:idx val="4"/>
          <c:order val="4"/>
          <c:tx>
            <c:strRef>
              <c:f>'IM Lavadoras '!$I$97</c:f>
              <c:strCache>
                <c:ptCount val="1"/>
                <c:pt idx="0">
                  <c:v> COREA (SUR) REP DE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'!$J$97:$N$97</c:f>
              <c:numCache>
                <c:formatCode>_(* #,##0_);_(* \(#,##0\);_(* "-"??_);_(@_)</c:formatCode>
                <c:ptCount val="5"/>
                <c:pt idx="0">
                  <c:v>30072390.860000014</c:v>
                </c:pt>
                <c:pt idx="1">
                  <c:v>19102443.760000017</c:v>
                </c:pt>
                <c:pt idx="2">
                  <c:v>18092770.819999997</c:v>
                </c:pt>
                <c:pt idx="3">
                  <c:v>16672685.559999999</c:v>
                </c:pt>
                <c:pt idx="4">
                  <c:v>3853830.9500000011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CB-46AB-99CD-37439C0F64CF}"/>
            </c:ext>
          </c:extLst>
        </c:ser>
        <c:ser>
          <c:idx val="5"/>
          <c:order val="5"/>
          <c:tx>
            <c:strRef>
              <c:f>'IM Lavadoras '!$I$98</c:f>
              <c:strCache>
                <c:ptCount val="1"/>
                <c:pt idx="0">
                  <c:v> ESTADOS UNIDOS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'!$J$98:$N$98</c:f>
              <c:numCache>
                <c:formatCode>_(* #,##0_);_(* \(#,##0\);_(* "-"??_);_(@_)</c:formatCode>
                <c:ptCount val="5"/>
                <c:pt idx="0">
                  <c:v>16760704.060000001</c:v>
                </c:pt>
                <c:pt idx="1">
                  <c:v>11059306.000000013</c:v>
                </c:pt>
                <c:pt idx="2">
                  <c:v>4888132.7300000014</c:v>
                </c:pt>
                <c:pt idx="3">
                  <c:v>7905610.7100000009</c:v>
                </c:pt>
                <c:pt idx="4">
                  <c:v>713009.55999999982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CB-46AB-99CD-37439C0F64CF}"/>
            </c:ext>
          </c:extLst>
        </c:ser>
        <c:ser>
          <c:idx val="6"/>
          <c:order val="6"/>
          <c:tx>
            <c:strRef>
              <c:f>'IM Lavadoras '!$I$99</c:f>
              <c:strCache>
                <c:ptCount val="1"/>
                <c:pt idx="0">
                  <c:v> CHILE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'!$J$99:$N$99</c:f>
              <c:numCache>
                <c:formatCode>_(* #,##0_);_(* \(#,##0\);_(* "-"??_);_(@_)</c:formatCode>
                <c:ptCount val="5"/>
                <c:pt idx="0">
                  <c:v>11209469.770000001</c:v>
                </c:pt>
                <c:pt idx="1">
                  <c:v>7041769.8399999971</c:v>
                </c:pt>
                <c:pt idx="2">
                  <c:v>2519316.67</c:v>
                </c:pt>
                <c:pt idx="3">
                  <c:v>3319490.64</c:v>
                </c:pt>
                <c:pt idx="4">
                  <c:v>489290.15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CB-46AB-99CD-37439C0F64CF}"/>
            </c:ext>
          </c:extLst>
        </c:ser>
        <c:ser>
          <c:idx val="7"/>
          <c:order val="7"/>
          <c:tx>
            <c:strRef>
              <c:f>'IM Lavadoras '!$I$100</c:f>
              <c:strCache>
                <c:ptCount val="1"/>
                <c:pt idx="0">
                  <c:v> ESPA?A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'!$J$100:$N$100</c:f>
              <c:numCache>
                <c:formatCode>_(* #,##0_);_(* \(#,##0\);_(* "-"??_);_(@_)</c:formatCode>
                <c:ptCount val="5"/>
                <c:pt idx="0">
                  <c:v>798684.34</c:v>
                </c:pt>
                <c:pt idx="1">
                  <c:v>988488.57</c:v>
                </c:pt>
                <c:pt idx="2">
                  <c:v>535132.12</c:v>
                </c:pt>
                <c:pt idx="3">
                  <c:v>419748.01999999996</c:v>
                </c:pt>
                <c:pt idx="4">
                  <c:v>48788.42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CB-46AB-99CD-37439C0F64CF}"/>
            </c:ext>
          </c:extLst>
        </c:ser>
        <c:ser>
          <c:idx val="8"/>
          <c:order val="8"/>
          <c:tx>
            <c:strRef>
              <c:f>'IM Lavadoras '!$I$101</c:f>
              <c:strCache>
                <c:ptCount val="1"/>
                <c:pt idx="0">
                  <c:v> BRASIL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'!$J$101:$N$101</c:f>
              <c:numCache>
                <c:formatCode>_(* #,##0_);_(* \(#,##0\);_(* "-"??_);_(@_)</c:formatCode>
                <c:ptCount val="5"/>
                <c:pt idx="0">
                  <c:v>6171.2699999999995</c:v>
                </c:pt>
                <c:pt idx="1">
                  <c:v>209740.99</c:v>
                </c:pt>
                <c:pt idx="2">
                  <c:v>544747.66</c:v>
                </c:pt>
                <c:pt idx="3">
                  <c:v>580549.67000000004</c:v>
                </c:pt>
                <c:pt idx="4">
                  <c:v>36886.559999999998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CB-46AB-99CD-37439C0F64CF}"/>
            </c:ext>
          </c:extLst>
        </c:ser>
        <c:ser>
          <c:idx val="9"/>
          <c:order val="9"/>
          <c:tx>
            <c:strRef>
              <c:f>'IM Lavadoras '!$I$102</c:f>
              <c:strCache>
                <c:ptCount val="1"/>
                <c:pt idx="0">
                  <c:v> OTROS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'IM Lavadoras '!$J$92:$N$92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 </c:v>
                </c:pt>
              </c:strCache>
            </c:strRef>
          </c:cat>
          <c:val>
            <c:numRef>
              <c:f>'IM Lavadoras '!$J$102:$N$102</c:f>
              <c:numCache>
                <c:formatCode>_(* #,##0_);_(* \(#,##0\);_(* "-"??_);_(@_)</c:formatCode>
                <c:ptCount val="5"/>
                <c:pt idx="0">
                  <c:v>3127984.59</c:v>
                </c:pt>
                <c:pt idx="1">
                  <c:v>2036515.19</c:v>
                </c:pt>
                <c:pt idx="2">
                  <c:v>1242360.08</c:v>
                </c:pt>
                <c:pt idx="3">
                  <c:v>3956944.1800000011</c:v>
                </c:pt>
                <c:pt idx="4">
                  <c:v>24115.96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CB-46AB-99CD-37439C0F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4324368"/>
        <c:axId val="454324928"/>
      </c:barChart>
      <c:catAx>
        <c:axId val="45432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324928"/>
        <c:crosses val="autoZero"/>
        <c:auto val="1"/>
        <c:lblAlgn val="ctr"/>
        <c:lblOffset val="100"/>
        <c:noMultiLvlLbl val="0"/>
      </c:catAx>
      <c:valAx>
        <c:axId val="45432492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32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Precios</a:t>
            </a:r>
            <a:r>
              <a:rPr lang="es-CO" baseline="0"/>
              <a:t> Implicitos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5568960428406272E-2"/>
          <c:y val="0.11049358297169051"/>
          <c:w val="0.95612467467232964"/>
          <c:h val="0.617547111321684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'IM Lavadoras '!$D$123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'!$B$124:$B$127</c:f>
              <c:strCache>
                <c:ptCount val="4"/>
                <c:pt idx="0">
                  <c:v>Máquinas para lavar ropa, de capacidad unitaria, expresada en peso neto de ropa seca, superior a 10 Kg, incluso con dispositivo de secado.</c:v>
                </c:pt>
                <c:pt idx="1">
                  <c:v>Las demás  máquinas  para lavar ropa, de capacidad unitaria, expresada en peso de ropa seca, inferior o igual a 10 kg, con secadora centrifuga incorporada.</c:v>
                </c:pt>
                <c:pt idx="2">
                  <c:v>Máquinas para lavar ropa, totalmente automáticas, de capacidad unitaria, expresada en peso de ropa seca, inferior o igual a 10kg.</c:v>
                </c:pt>
                <c:pt idx="3">
                  <c:v>Las demás máquinas para lavar ropa, de capacidad unitaria, expresada en peso de ropa seca, inferior o igual a 10 kg.</c:v>
                </c:pt>
              </c:strCache>
            </c:strRef>
          </c:cat>
          <c:val>
            <c:numRef>
              <c:f>'IM Lavadoras '!$D$124:$D$127</c:f>
              <c:numCache>
                <c:formatCode>_(* #,##0_);_(* \(#,##0\);_(* "-"??_);_(@_)</c:formatCode>
                <c:ptCount val="4"/>
                <c:pt idx="0">
                  <c:v>285.45437439910302</c:v>
                </c:pt>
                <c:pt idx="1">
                  <c:v>70.274487869727736</c:v>
                </c:pt>
                <c:pt idx="2">
                  <c:v>171.65671065989855</c:v>
                </c:pt>
                <c:pt idx="3">
                  <c:v>59.371630434782602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F-4B5E-AF07-C3F64C908B01}"/>
            </c:ext>
          </c:extLst>
        </c:ser>
        <c:ser>
          <c:idx val="2"/>
          <c:order val="2"/>
          <c:tx>
            <c:strRef>
              <c:f>'IM Lavadoras '!$E$123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'!$B$124:$B$127</c:f>
              <c:strCache>
                <c:ptCount val="4"/>
                <c:pt idx="0">
                  <c:v>Máquinas para lavar ropa, de capacidad unitaria, expresada en peso neto de ropa seca, superior a 10 Kg, incluso con dispositivo de secado.</c:v>
                </c:pt>
                <c:pt idx="1">
                  <c:v>Las demás  máquinas  para lavar ropa, de capacidad unitaria, expresada en peso de ropa seca, inferior o igual a 10 kg, con secadora centrifuga incorporada.</c:v>
                </c:pt>
                <c:pt idx="2">
                  <c:v>Máquinas para lavar ropa, totalmente automáticas, de capacidad unitaria, expresada en peso de ropa seca, inferior o igual a 10kg.</c:v>
                </c:pt>
                <c:pt idx="3">
                  <c:v>Las demás máquinas para lavar ropa, de capacidad unitaria, expresada en peso de ropa seca, inferior o igual a 10 kg.</c:v>
                </c:pt>
              </c:strCache>
            </c:strRef>
          </c:cat>
          <c:val>
            <c:numRef>
              <c:f>'IM Lavadoras '!$E$124:$E$127</c:f>
              <c:numCache>
                <c:formatCode>_(* #,##0_);_(* \(#,##0\);_(* "-"??_);_(@_)</c:formatCode>
                <c:ptCount val="4"/>
                <c:pt idx="0">
                  <c:v>247.0521618717799</c:v>
                </c:pt>
                <c:pt idx="1">
                  <c:v>68.821717371494799</c:v>
                </c:pt>
                <c:pt idx="2">
                  <c:v>142.42895832091105</c:v>
                </c:pt>
                <c:pt idx="3">
                  <c:v>61.913292174470833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F-4B5E-AF07-C3F64C908B01}"/>
            </c:ext>
          </c:extLst>
        </c:ser>
        <c:ser>
          <c:idx val="3"/>
          <c:order val="3"/>
          <c:tx>
            <c:strRef>
              <c:f>'IM Lavadoras '!$F$123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'!$B$124:$B$127</c:f>
              <c:strCache>
                <c:ptCount val="4"/>
                <c:pt idx="0">
                  <c:v>Máquinas para lavar ropa, de capacidad unitaria, expresada en peso neto de ropa seca, superior a 10 Kg, incluso con dispositivo de secado.</c:v>
                </c:pt>
                <c:pt idx="1">
                  <c:v>Las demás  máquinas  para lavar ropa, de capacidad unitaria, expresada en peso de ropa seca, inferior o igual a 10 kg, con secadora centrifuga incorporada.</c:v>
                </c:pt>
                <c:pt idx="2">
                  <c:v>Máquinas para lavar ropa, totalmente automáticas, de capacidad unitaria, expresada en peso de ropa seca, inferior o igual a 10kg.</c:v>
                </c:pt>
                <c:pt idx="3">
                  <c:v>Las demás máquinas para lavar ropa, de capacidad unitaria, expresada en peso de ropa seca, inferior o igual a 10 kg.</c:v>
                </c:pt>
              </c:strCache>
            </c:strRef>
          </c:cat>
          <c:val>
            <c:numRef>
              <c:f>'IM Lavadoras '!$F$124:$F$127</c:f>
              <c:numCache>
                <c:formatCode>_(* #,##0_);_(* \(#,##0\);_(* "-"??_);_(@_)</c:formatCode>
                <c:ptCount val="4"/>
                <c:pt idx="0">
                  <c:v>241.80739057812468</c:v>
                </c:pt>
                <c:pt idx="1">
                  <c:v>59.28750669490293</c:v>
                </c:pt>
                <c:pt idx="2">
                  <c:v>127.1063470986408</c:v>
                </c:pt>
                <c:pt idx="3">
                  <c:v>57.356746449404014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F-4B5E-AF07-C3F64C908B01}"/>
            </c:ext>
          </c:extLst>
        </c:ser>
        <c:ser>
          <c:idx val="4"/>
          <c:order val="4"/>
          <c:tx>
            <c:strRef>
              <c:f>'IM Lavadoras '!$G$123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'!$B$124:$B$127</c:f>
              <c:strCache>
                <c:ptCount val="4"/>
                <c:pt idx="0">
                  <c:v>Máquinas para lavar ropa, de capacidad unitaria, expresada en peso neto de ropa seca, superior a 10 Kg, incluso con dispositivo de secado.</c:v>
                </c:pt>
                <c:pt idx="1">
                  <c:v>Las demás  máquinas  para lavar ropa, de capacidad unitaria, expresada en peso de ropa seca, inferior o igual a 10 kg, con secadora centrifuga incorporada.</c:v>
                </c:pt>
                <c:pt idx="2">
                  <c:v>Máquinas para lavar ropa, totalmente automáticas, de capacidad unitaria, expresada en peso de ropa seca, inferior o igual a 10kg.</c:v>
                </c:pt>
                <c:pt idx="3">
                  <c:v>Las demás máquinas para lavar ropa, de capacidad unitaria, expresada en peso de ropa seca, inferior o igual a 10 kg.</c:v>
                </c:pt>
              </c:strCache>
            </c:strRef>
          </c:cat>
          <c:val>
            <c:numRef>
              <c:f>'IM Lavadoras '!$G$124:$G$127</c:f>
              <c:numCache>
                <c:formatCode>_(* #,##0_);_(* \(#,##0\);_(* "-"??_);_(@_)</c:formatCode>
                <c:ptCount val="4"/>
                <c:pt idx="0">
                  <c:v>242.21514428659373</c:v>
                </c:pt>
                <c:pt idx="1">
                  <c:v>60.421848243970402</c:v>
                </c:pt>
                <c:pt idx="2">
                  <c:v>122.88323425280059</c:v>
                </c:pt>
                <c:pt idx="3">
                  <c:v>53.035598568027268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1F-4B5E-AF07-C3F64C908B01}"/>
            </c:ext>
          </c:extLst>
        </c:ser>
        <c:ser>
          <c:idx val="5"/>
          <c:order val="5"/>
          <c:tx>
            <c:strRef>
              <c:f>'IM Lavadoras '!$H$123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'!$B$124:$B$127</c:f>
              <c:strCache>
                <c:ptCount val="4"/>
                <c:pt idx="0">
                  <c:v>Máquinas para lavar ropa, de capacidad unitaria, expresada en peso neto de ropa seca, superior a 10 Kg, incluso con dispositivo de secado.</c:v>
                </c:pt>
                <c:pt idx="1">
                  <c:v>Las demás  máquinas  para lavar ropa, de capacidad unitaria, expresada en peso de ropa seca, inferior o igual a 10 kg, con secadora centrifuga incorporada.</c:v>
                </c:pt>
                <c:pt idx="2">
                  <c:v>Máquinas para lavar ropa, totalmente automáticas, de capacidad unitaria, expresada en peso de ropa seca, inferior o igual a 10kg.</c:v>
                </c:pt>
                <c:pt idx="3">
                  <c:v>Las demás máquinas para lavar ropa, de capacidad unitaria, expresada en peso de ropa seca, inferior o igual a 10 kg.</c:v>
                </c:pt>
              </c:strCache>
            </c:strRef>
          </c:cat>
          <c:val>
            <c:numRef>
              <c:f>'IM Lavadoras '!$H$124:$H$127</c:f>
              <c:numCache>
                <c:formatCode>_(* #,##0_);_(* \(#,##0\);_(* "-"??_);_(@_)</c:formatCode>
                <c:ptCount val="4"/>
                <c:pt idx="0">
                  <c:v>248.6730965935777</c:v>
                </c:pt>
                <c:pt idx="1">
                  <c:v>63.873225788455798</c:v>
                </c:pt>
                <c:pt idx="2">
                  <c:v>148.46366844207719</c:v>
                </c:pt>
                <c:pt idx="3">
                  <c:v>53.180900008122819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1F-4B5E-AF07-C3F64C908B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4412800"/>
        <c:axId val="45441336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'IM Lavadoras '!$C$123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'IM Lavadoras '!$B$124:$B$127</c15:sqref>
                        </c15:formulaRef>
                      </c:ext>
                    </c:extLst>
                    <c:strCache>
                      <c:ptCount val="4"/>
                      <c:pt idx="0">
                        <c:v>Máquinas para lavar ropa, de capacidad unitaria, expresada en peso neto de ropa seca, superior a 10 Kg, incluso con dispositivo de secado.</c:v>
                      </c:pt>
                      <c:pt idx="1">
                        <c:v>Las demás  máquinas  para lavar ropa, de capacidad unitaria, expresada en peso de ropa seca, inferior o igual a 10 kg, con secadora centrifuga incorporada.</c:v>
                      </c:pt>
                      <c:pt idx="2">
                        <c:v>Máquinas para lavar ropa, totalmente automáticas, de capacidad unitaria, expresada en peso de ropa seca, inferior o igual a 10kg.</c:v>
                      </c:pt>
                      <c:pt idx="3">
                        <c:v>Las demás máquinas para lavar ropa, de capacidad unitaria, expresada en peso de ropa seca, inferior o igual a 10 kg.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'IM Lavadoras '!$C$124:$C$127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E1F-4B5E-AF07-C3F64C908B01}"/>
                  </c:ext>
                </c:extLst>
              </c15:ser>
            </c15:filteredBarSeries>
          </c:ext>
        </c:extLst>
      </c:barChart>
      <c:catAx>
        <c:axId val="4544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413360"/>
        <c:crosses val="autoZero"/>
        <c:auto val="1"/>
        <c:lblAlgn val="ctr"/>
        <c:lblOffset val="100"/>
        <c:noMultiLvlLbl val="0"/>
      </c:catAx>
      <c:valAx>
        <c:axId val="45441336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41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4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763343684734932E-2"/>
          <c:y val="0.12686437080662838"/>
          <c:w val="0.89089248349360883"/>
          <c:h val="0.54737596255505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Lavadoras '!$C$20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'!$C$21:$C$24</c:f>
              <c:numCache>
                <c:formatCode>_(* #,##0_);_(* \(#,##0\);_(* "-"??_);_(@_)</c:formatCode>
                <c:ptCount val="4"/>
                <c:pt idx="0">
                  <c:v>599104</c:v>
                </c:pt>
                <c:pt idx="1">
                  <c:v>377609</c:v>
                </c:pt>
                <c:pt idx="2">
                  <c:v>125095</c:v>
                </c:pt>
                <c:pt idx="3">
                  <c:v>5980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D-415B-865D-3AA100D1BDAA}"/>
            </c:ext>
          </c:extLst>
        </c:ser>
        <c:ser>
          <c:idx val="1"/>
          <c:order val="1"/>
          <c:tx>
            <c:strRef>
              <c:f>'IM Lavadoras '!$D$20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'!$D$21:$D$24</c:f>
              <c:numCache>
                <c:formatCode>_(* #,##0_);_(* \(#,##0\);_(* "-"??_);_(@_)</c:formatCode>
                <c:ptCount val="4"/>
                <c:pt idx="0">
                  <c:v>591950</c:v>
                </c:pt>
                <c:pt idx="1">
                  <c:v>289716</c:v>
                </c:pt>
                <c:pt idx="2">
                  <c:v>117397</c:v>
                </c:pt>
                <c:pt idx="3">
                  <c:v>12472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D-415B-865D-3AA100D1BDAA}"/>
            </c:ext>
          </c:extLst>
        </c:ser>
        <c:ser>
          <c:idx val="2"/>
          <c:order val="2"/>
          <c:tx>
            <c:strRef>
              <c:f>'IM Lavadoras '!$E$20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'!$E$21:$E$24</c:f>
              <c:numCache>
                <c:formatCode>_(* #,##0_);_(* \(#,##0\);_(* "-"??_);_(@_)</c:formatCode>
                <c:ptCount val="4"/>
                <c:pt idx="0">
                  <c:v>428662</c:v>
                </c:pt>
                <c:pt idx="1">
                  <c:v>267741</c:v>
                </c:pt>
                <c:pt idx="2">
                  <c:v>73276</c:v>
                </c:pt>
                <c:pt idx="3">
                  <c:v>31544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D-415B-865D-3AA100D1BDAA}"/>
            </c:ext>
          </c:extLst>
        </c:ser>
        <c:ser>
          <c:idx val="3"/>
          <c:order val="3"/>
          <c:tx>
            <c:strRef>
              <c:f>'IM Lavadoras '!$F$20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'!$F$21:$F$24</c:f>
              <c:numCache>
                <c:formatCode>_(* #,##0_);_(* \(#,##0\);_(* "-"??_);_(@_)</c:formatCode>
                <c:ptCount val="4"/>
                <c:pt idx="0">
                  <c:v>443527</c:v>
                </c:pt>
                <c:pt idx="1">
                  <c:v>257769</c:v>
                </c:pt>
                <c:pt idx="2">
                  <c:v>75696</c:v>
                </c:pt>
                <c:pt idx="3">
                  <c:v>58381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3D-415B-865D-3AA100D1BDAA}"/>
            </c:ext>
          </c:extLst>
        </c:ser>
        <c:ser>
          <c:idx val="4"/>
          <c:order val="4"/>
          <c:tx>
            <c:strRef>
              <c:f>'IM Lavadoras '!$G$20</c:f>
              <c:strCache>
                <c:ptCount val="1"/>
                <c:pt idx="0">
                  <c:v>2017*MARZO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'!$G$21:$G$24</c:f>
              <c:numCache>
                <c:formatCode>_(* #,##0_);_(* \(#,##0\);_(* "-"??_);_(@_)</c:formatCode>
                <c:ptCount val="4"/>
                <c:pt idx="0">
                  <c:v>29488</c:v>
                </c:pt>
                <c:pt idx="1">
                  <c:v>40295</c:v>
                </c:pt>
                <c:pt idx="2">
                  <c:v>5730</c:v>
                </c:pt>
                <c:pt idx="3">
                  <c:v>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3D-415B-865D-3AA100D1BDAA}"/>
            </c:ext>
          </c:extLst>
        </c:ser>
        <c:ser>
          <c:idx val="5"/>
          <c:order val="5"/>
          <c:tx>
            <c:strRef>
              <c:f>'IM Lavadoras '!$H$20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Lavadoras '!$B$21:$B$24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'!$H$21:$H$24</c:f>
              <c:numCache>
                <c:formatCode>_(* #,##0_);_(* \(#,##0\);_(* "-"??_);_(@_)</c:formatCode>
                <c:ptCount val="4"/>
                <c:pt idx="0">
                  <c:v>106446</c:v>
                </c:pt>
                <c:pt idx="1">
                  <c:v>53776</c:v>
                </c:pt>
                <c:pt idx="2">
                  <c:v>13518</c:v>
                </c:pt>
                <c:pt idx="3">
                  <c:v>12311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3D-415B-865D-3AA100D1BD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4418960"/>
        <c:axId val="454419520"/>
      </c:barChart>
      <c:catAx>
        <c:axId val="45441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419520"/>
        <c:crosses val="autoZero"/>
        <c:auto val="1"/>
        <c:lblAlgn val="ctr"/>
        <c:lblOffset val="100"/>
        <c:noMultiLvlLbl val="0"/>
      </c:catAx>
      <c:valAx>
        <c:axId val="45441952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441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94957761501557"/>
          <c:y val="0.86702944273628368"/>
          <c:w val="0.51548288905856909"/>
          <c:h val="6.26188355853622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168570098546826"/>
          <c:y val="7.9966344224789668E-2"/>
          <c:w val="0.84343127605372858"/>
          <c:h val="0.536980593142013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Lavadoras '!$C$27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'!$C$28:$C$31</c:f>
              <c:numCache>
                <c:formatCode>_(* #,##0_);_(* \(#,##0\);_(* "-"_);_(@_)</c:formatCode>
                <c:ptCount val="4"/>
                <c:pt idx="0">
                  <c:v>171016857.52000022</c:v>
                </c:pt>
                <c:pt idx="1">
                  <c:v>26536279.090000018</c:v>
                </c:pt>
                <c:pt idx="2">
                  <c:v>21473396.22000001</c:v>
                </c:pt>
                <c:pt idx="3">
                  <c:v>355042.35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6-4984-8C3E-88287D146A56}"/>
            </c:ext>
          </c:extLst>
        </c:ser>
        <c:ser>
          <c:idx val="1"/>
          <c:order val="1"/>
          <c:tx>
            <c:strRef>
              <c:f>'IM Lavadoras '!$D$27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'!$D$28:$D$31</c:f>
              <c:numCache>
                <c:formatCode>_(* #,##0_);_(* \(#,##0\);_(* "-"_);_(@_)</c:formatCode>
                <c:ptCount val="4"/>
                <c:pt idx="0">
                  <c:v>146242527.22000012</c:v>
                </c:pt>
                <c:pt idx="1">
                  <c:v>19938752.669999987</c:v>
                </c:pt>
                <c:pt idx="2">
                  <c:v>16720732.419999994</c:v>
                </c:pt>
                <c:pt idx="3">
                  <c:v>772182.58000000019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6-4984-8C3E-88287D146A56}"/>
            </c:ext>
          </c:extLst>
        </c:ser>
        <c:ser>
          <c:idx val="2"/>
          <c:order val="2"/>
          <c:tx>
            <c:strRef>
              <c:f>'IM Lavadoras '!$E$27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'!$E$28:$E$31</c:f>
              <c:numCache>
                <c:formatCode>_(* #,##0_);_(* \(#,##0\);_(* "-"_);_(@_)</c:formatCode>
                <c:ptCount val="4"/>
                <c:pt idx="0">
                  <c:v>103653639.66000009</c:v>
                </c:pt>
                <c:pt idx="1">
                  <c:v>15873696.330000006</c:v>
                </c:pt>
                <c:pt idx="2">
                  <c:v>9313844.6900000032</c:v>
                </c:pt>
                <c:pt idx="3">
                  <c:v>1809261.2100000002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6-4984-8C3E-88287D146A56}"/>
            </c:ext>
          </c:extLst>
        </c:ser>
        <c:ser>
          <c:idx val="3"/>
          <c:order val="3"/>
          <c:tx>
            <c:strRef>
              <c:f>'IM Lavadoras '!$F$27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'!$F$28:$F$31</c:f>
              <c:numCache>
                <c:formatCode>_(* #,##0_);_(* \(#,##0\);_(* "-"_);_(@_)</c:formatCode>
                <c:ptCount val="4"/>
                <c:pt idx="0">
                  <c:v>107428956.30000006</c:v>
                </c:pt>
                <c:pt idx="1">
                  <c:v>15574879.400000006</c:v>
                </c:pt>
                <c:pt idx="2">
                  <c:v>9301769.2999999933</c:v>
                </c:pt>
                <c:pt idx="3">
                  <c:v>3096271.28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6-4984-8C3E-88287D146A56}"/>
            </c:ext>
          </c:extLst>
        </c:ser>
        <c:ser>
          <c:idx val="4"/>
          <c:order val="4"/>
          <c:tx>
            <c:strRef>
              <c:f>'IM Lavadoras '!$G$27</c:f>
              <c:strCache>
                <c:ptCount val="1"/>
                <c:pt idx="0">
                  <c:v>2017*MARZO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'!$G$28:$G$31</c:f>
              <c:numCache>
                <c:formatCode>_(* #,##0_);_(* \(#,##0\);_(* "-"_);_(@_)</c:formatCode>
                <c:ptCount val="4"/>
                <c:pt idx="0">
                  <c:v>7089868.259999997</c:v>
                </c:pt>
                <c:pt idx="1">
                  <c:v>2383028.1700000004</c:v>
                </c:pt>
                <c:pt idx="2">
                  <c:v>688490.46</c:v>
                </c:pt>
                <c:pt idx="3">
                  <c:v>410304.1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D6-4984-8C3E-88287D146A56}"/>
            </c:ext>
          </c:extLst>
        </c:ser>
        <c:ser>
          <c:idx val="5"/>
          <c:order val="5"/>
          <c:tx>
            <c:strRef>
              <c:f>'IM Lavadoras '!$H$27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'!$B$28:$B$31</c:f>
              <c:strCache>
                <c:ptCount val="4"/>
                <c:pt idx="0">
                  <c:v>Máquinas para lavar ropa,  superior a 10 Kg, con secado.</c:v>
                </c:pt>
                <c:pt idx="1">
                  <c:v>Las demás  máquinas, inferior o igual a 10 kg, con secadora.</c:v>
                </c:pt>
                <c:pt idx="2">
                  <c:v>Máquinas para lavar ropa, automáticas, inferior o igual a 10kg.</c:v>
                </c:pt>
                <c:pt idx="3">
                  <c:v>Las demás máquinas para lavar ropa, inferior o igual a 10 kg.</c:v>
                </c:pt>
              </c:strCache>
            </c:strRef>
          </c:cat>
          <c:val>
            <c:numRef>
              <c:f>'IM Lavadoras '!$H$28:$H$31</c:f>
              <c:numCache>
                <c:formatCode>_(* #,##0_);_(* \(#,##0\);_(* "-"_);_(@_)</c:formatCode>
                <c:ptCount val="4"/>
                <c:pt idx="0">
                  <c:v>26470256.439999972</c:v>
                </c:pt>
                <c:pt idx="1">
                  <c:v>3434846.5899999989</c:v>
                </c:pt>
                <c:pt idx="2">
                  <c:v>2006931.8699999994</c:v>
                </c:pt>
                <c:pt idx="3">
                  <c:v>654710.06000000006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D6-4984-8C3E-88287D146A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4999808"/>
        <c:axId val="455000368"/>
      </c:barChart>
      <c:catAx>
        <c:axId val="45499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000368"/>
        <c:crosses val="autoZero"/>
        <c:auto val="1"/>
        <c:lblAlgn val="ctr"/>
        <c:lblOffset val="100"/>
        <c:noMultiLvlLbl val="0"/>
      </c:catAx>
      <c:valAx>
        <c:axId val="455000368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45499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'IM Lavadoras '!$D$170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'!$B$171:$B$182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'!$D$171:$D$182</c:f>
              <c:numCache>
                <c:formatCode>_(* #,##0_);_(* \(#,##0\);_(* "-"??_);_(@_)</c:formatCode>
                <c:ptCount val="12"/>
                <c:pt idx="0">
                  <c:v>177904</c:v>
                </c:pt>
                <c:pt idx="1">
                  <c:v>123523</c:v>
                </c:pt>
                <c:pt idx="2">
                  <c:v>174146</c:v>
                </c:pt>
                <c:pt idx="3">
                  <c:v>198387</c:v>
                </c:pt>
                <c:pt idx="4">
                  <c:v>94917</c:v>
                </c:pt>
                <c:pt idx="5">
                  <c:v>28114</c:v>
                </c:pt>
                <c:pt idx="6">
                  <c:v>29159</c:v>
                </c:pt>
                <c:pt idx="7">
                  <c:v>98468</c:v>
                </c:pt>
                <c:pt idx="8">
                  <c:v>11012</c:v>
                </c:pt>
                <c:pt idx="9">
                  <c:v>6</c:v>
                </c:pt>
                <c:pt idx="10">
                  <c:v>17823</c:v>
                </c:pt>
                <c:pt idx="11">
                  <c:v>154329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5-42AE-ABB4-FAC4BF93A770}"/>
            </c:ext>
          </c:extLst>
        </c:ser>
        <c:ser>
          <c:idx val="2"/>
          <c:order val="2"/>
          <c:tx>
            <c:strRef>
              <c:f>'IM Lavadoras '!$E$170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'!$B$171:$B$182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'!$E$171:$E$182</c:f>
              <c:numCache>
                <c:formatCode>_(* #,##0_);_(* \(#,##0\);_(* "-"??_);_(@_)</c:formatCode>
                <c:ptCount val="12"/>
                <c:pt idx="0">
                  <c:v>182059</c:v>
                </c:pt>
                <c:pt idx="1">
                  <c:v>140964</c:v>
                </c:pt>
                <c:pt idx="2">
                  <c:v>213808</c:v>
                </c:pt>
                <c:pt idx="3">
                  <c:v>196649</c:v>
                </c:pt>
                <c:pt idx="4">
                  <c:v>74746</c:v>
                </c:pt>
                <c:pt idx="5">
                  <c:v>24868</c:v>
                </c:pt>
                <c:pt idx="6">
                  <c:v>18029</c:v>
                </c:pt>
                <c:pt idx="7">
                  <c:v>83526</c:v>
                </c:pt>
                <c:pt idx="8">
                  <c:v>11417</c:v>
                </c:pt>
                <c:pt idx="9">
                  <c:v>5</c:v>
                </c:pt>
                <c:pt idx="10">
                  <c:v>4470</c:v>
                </c:pt>
                <c:pt idx="11">
                  <c:v>60994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5-42AE-ABB4-FAC4BF93A770}"/>
            </c:ext>
          </c:extLst>
        </c:ser>
        <c:ser>
          <c:idx val="3"/>
          <c:order val="3"/>
          <c:tx>
            <c:strRef>
              <c:f>'IM Lavadoras '!$F$170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'!$B$171:$B$182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'!$F$171:$F$182</c:f>
              <c:numCache>
                <c:formatCode>_(* #,##0_);_(* \(#,##0\);_(* "-"??_);_(@_)</c:formatCode>
                <c:ptCount val="12"/>
                <c:pt idx="0">
                  <c:v>172759</c:v>
                </c:pt>
                <c:pt idx="1">
                  <c:v>132877</c:v>
                </c:pt>
                <c:pt idx="2">
                  <c:v>181879</c:v>
                </c:pt>
                <c:pt idx="3">
                  <c:v>136232</c:v>
                </c:pt>
                <c:pt idx="4">
                  <c:v>68225</c:v>
                </c:pt>
                <c:pt idx="5">
                  <c:v>24123</c:v>
                </c:pt>
                <c:pt idx="6">
                  <c:v>12384</c:v>
                </c:pt>
                <c:pt idx="7">
                  <c:v>18886</c:v>
                </c:pt>
                <c:pt idx="8">
                  <c:v>6427</c:v>
                </c:pt>
                <c:pt idx="9">
                  <c:v>7</c:v>
                </c:pt>
                <c:pt idx="10">
                  <c:v>10118</c:v>
                </c:pt>
                <c:pt idx="11">
                  <c:v>37306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5-42AE-ABB4-FAC4BF93A770}"/>
            </c:ext>
          </c:extLst>
        </c:ser>
        <c:ser>
          <c:idx val="4"/>
          <c:order val="4"/>
          <c:tx>
            <c:strRef>
              <c:f>'IM Lavadoras '!$G$170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'!$B$171:$B$182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'!$G$171:$G$182</c:f>
              <c:numCache>
                <c:formatCode>_(* #,##0_);_(* \(#,##0\);_(* "-"??_);_(@_)</c:formatCode>
                <c:ptCount val="12"/>
                <c:pt idx="0">
                  <c:v>162617</c:v>
                </c:pt>
                <c:pt idx="1">
                  <c:v>132430</c:v>
                </c:pt>
                <c:pt idx="2">
                  <c:v>184105</c:v>
                </c:pt>
                <c:pt idx="3">
                  <c:v>141286</c:v>
                </c:pt>
                <c:pt idx="4">
                  <c:v>72065</c:v>
                </c:pt>
                <c:pt idx="5">
                  <c:v>32769</c:v>
                </c:pt>
                <c:pt idx="6">
                  <c:v>10996</c:v>
                </c:pt>
                <c:pt idx="7">
                  <c:v>40072</c:v>
                </c:pt>
                <c:pt idx="8">
                  <c:v>8833</c:v>
                </c:pt>
                <c:pt idx="9">
                  <c:v>10</c:v>
                </c:pt>
                <c:pt idx="10">
                  <c:v>12007</c:v>
                </c:pt>
                <c:pt idx="11">
                  <c:v>38183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D5-42AE-ABB4-FAC4BF93A770}"/>
            </c:ext>
          </c:extLst>
        </c:ser>
        <c:ser>
          <c:idx val="5"/>
          <c:order val="5"/>
          <c:tx>
            <c:strRef>
              <c:f>'IM Lavadoras '!$H$170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'!$B$171:$B$182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'!$H$171:$H$182</c:f>
              <c:numCache>
                <c:formatCode>_(* #,##0_);_(* \(#,##0\);_(* "-"??_);_(@_)</c:formatCode>
                <c:ptCount val="12"/>
                <c:pt idx="0">
                  <c:v>57204</c:v>
                </c:pt>
                <c:pt idx="1">
                  <c:v>27205</c:v>
                </c:pt>
                <c:pt idx="2">
                  <c:v>19700</c:v>
                </c:pt>
                <c:pt idx="3">
                  <c:v>36045</c:v>
                </c:pt>
                <c:pt idx="4">
                  <c:v>15715</c:v>
                </c:pt>
                <c:pt idx="5">
                  <c:v>10282</c:v>
                </c:pt>
                <c:pt idx="6">
                  <c:v>3702</c:v>
                </c:pt>
                <c:pt idx="7">
                  <c:v>2164</c:v>
                </c:pt>
                <c:pt idx="8">
                  <c:v>4336</c:v>
                </c:pt>
                <c:pt idx="9">
                  <c:v>2</c:v>
                </c:pt>
                <c:pt idx="10">
                  <c:v>1956</c:v>
                </c:pt>
                <c:pt idx="11">
                  <c:v>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D5-42AE-ABB4-FAC4BF93A7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5005968"/>
        <c:axId val="455006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'IM Lavadoras '!$C$170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'IM Lavadoras '!$B$171:$B$182</c15:sqref>
                        </c15:formulaRef>
                      </c:ext>
                    </c:extLst>
                    <c:strCache>
                      <c:ptCount val="12"/>
                      <c:pt idx="0">
                        <c:v>LG ELECTRONICS COLOMBIA LTDA.</c:v>
                      </c:pt>
                      <c:pt idx="1">
                        <c:v>SAMSUNG ELECTRONICS COLOMBIA S.A.</c:v>
                      </c:pt>
                      <c:pt idx="2">
                        <c:v>MABE COLOMBIA S.A.S</c:v>
                      </c:pt>
                      <c:pt idx="3">
                        <c:v>INDUSTRIAS HACEB S A</c:v>
                      </c:pt>
                      <c:pt idx="4">
                        <c:v>ELECTROLUX S. A.</c:v>
                      </c:pt>
                      <c:pt idx="5">
                        <c:v>INDUSTRIA DE ELECTRODOMESTICOS S.A. INDUSEL S.A.</c:v>
                      </c:pt>
                      <c:pt idx="6">
                        <c:v>CHALLENGER S A S</c:v>
                      </c:pt>
                      <c:pt idx="7">
                        <c:v>WHIRLPOOL COLOMBIA   S.A. S</c:v>
                      </c:pt>
                      <c:pt idx="8">
                        <c:v>COLOMBIANA DE COMERCIO S.A.</c:v>
                      </c:pt>
                      <c:pt idx="9">
                        <c:v>LAVANDERIAS LIMITADA</c:v>
                      </c:pt>
                      <c:pt idx="10">
                        <c:v>MEICO S.A.</c:v>
                      </c:pt>
                      <c:pt idx="11">
                        <c:v>OTROS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'IM Lavadoras '!$C$171:$C$182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2D5-42AE-ABB4-FAC4BF93A770}"/>
                  </c:ext>
                </c:extLst>
              </c15:ser>
            </c15:filteredBarSeries>
          </c:ext>
        </c:extLst>
      </c:barChart>
      <c:catAx>
        <c:axId val="455005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006528"/>
        <c:crosses val="autoZero"/>
        <c:auto val="1"/>
        <c:lblAlgn val="ctr"/>
        <c:lblOffset val="100"/>
        <c:noMultiLvlLbl val="0"/>
      </c:catAx>
      <c:valAx>
        <c:axId val="45500652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500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'IM Lavadoras '!$D$186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'!$B$187:$B$198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'!$D$187:$D$198</c:f>
              <c:numCache>
                <c:formatCode>_(* #,##0_);_(* \(#,##0\);_(* "-"??_);_(@_)</c:formatCode>
                <c:ptCount val="12"/>
                <c:pt idx="0">
                  <c:v>53647237.809999987</c:v>
                </c:pt>
                <c:pt idx="1">
                  <c:v>37457304.949999981</c:v>
                </c:pt>
                <c:pt idx="2">
                  <c:v>26024659.379999984</c:v>
                </c:pt>
                <c:pt idx="3">
                  <c:v>31828352.91</c:v>
                </c:pt>
                <c:pt idx="4">
                  <c:v>11935578.139999997</c:v>
                </c:pt>
                <c:pt idx="5">
                  <c:v>4060681.59</c:v>
                </c:pt>
                <c:pt idx="6">
                  <c:v>5688300.669999999</c:v>
                </c:pt>
                <c:pt idx="7">
                  <c:v>27232093.409999985</c:v>
                </c:pt>
                <c:pt idx="8">
                  <c:v>937296.30000000016</c:v>
                </c:pt>
                <c:pt idx="9">
                  <c:v>51796.54</c:v>
                </c:pt>
                <c:pt idx="10">
                  <c:v>1475846.0399999998</c:v>
                </c:pt>
                <c:pt idx="11">
                  <c:v>19042427.43999999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0-4737-89B0-CFC0D525D348}"/>
            </c:ext>
          </c:extLst>
        </c:ser>
        <c:ser>
          <c:idx val="2"/>
          <c:order val="2"/>
          <c:tx>
            <c:strRef>
              <c:f>'IM Lavadoras '!$E$186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'!$B$187:$B$198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'!$E$187:$E$198</c:f>
              <c:numCache>
                <c:formatCode>_(* #,##0_);_(* \(#,##0\);_(* "-"??_);_(@_)</c:formatCode>
                <c:ptCount val="12"/>
                <c:pt idx="0">
                  <c:v>45268909.649999991</c:v>
                </c:pt>
                <c:pt idx="1">
                  <c:v>34005674.25</c:v>
                </c:pt>
                <c:pt idx="2">
                  <c:v>27696915.860000011</c:v>
                </c:pt>
                <c:pt idx="3">
                  <c:v>29145772.000000004</c:v>
                </c:pt>
                <c:pt idx="4">
                  <c:v>10112781.469999999</c:v>
                </c:pt>
                <c:pt idx="5">
                  <c:v>2657689.4900000007</c:v>
                </c:pt>
                <c:pt idx="6">
                  <c:v>3139294.7300000004</c:v>
                </c:pt>
                <c:pt idx="7">
                  <c:v>21139422.450000007</c:v>
                </c:pt>
                <c:pt idx="8">
                  <c:v>1288652.3799999999</c:v>
                </c:pt>
                <c:pt idx="9">
                  <c:v>115393.06</c:v>
                </c:pt>
                <c:pt idx="10">
                  <c:v>290208.43</c:v>
                </c:pt>
                <c:pt idx="11">
                  <c:v>8813481.120000001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0-4737-89B0-CFC0D525D348}"/>
            </c:ext>
          </c:extLst>
        </c:ser>
        <c:ser>
          <c:idx val="3"/>
          <c:order val="3"/>
          <c:tx>
            <c:strRef>
              <c:f>'IM Lavadoras '!$F$186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'!$B$187:$B$198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'!$F$187:$F$198</c:f>
              <c:numCache>
                <c:formatCode>_(* #,##0_);_(* \(#,##0\);_(* "-"??_);_(@_)</c:formatCode>
                <c:ptCount val="12"/>
                <c:pt idx="0">
                  <c:v>42909625.139999978</c:v>
                </c:pt>
                <c:pt idx="1">
                  <c:v>33778251.260000013</c:v>
                </c:pt>
                <c:pt idx="2">
                  <c:v>21299614.849999983</c:v>
                </c:pt>
                <c:pt idx="3">
                  <c:v>10747754.140000001</c:v>
                </c:pt>
                <c:pt idx="4">
                  <c:v>6589921.419999999</c:v>
                </c:pt>
                <c:pt idx="5">
                  <c:v>2947354.2100000009</c:v>
                </c:pt>
                <c:pt idx="6">
                  <c:v>2031446.46</c:v>
                </c:pt>
                <c:pt idx="7">
                  <c:v>4532902.82</c:v>
                </c:pt>
                <c:pt idx="8">
                  <c:v>729978.05999999994</c:v>
                </c:pt>
                <c:pt idx="9">
                  <c:v>61346.26</c:v>
                </c:pt>
                <c:pt idx="10">
                  <c:v>544961.44999999995</c:v>
                </c:pt>
                <c:pt idx="11">
                  <c:v>4477285.82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0-4737-89B0-CFC0D525D348}"/>
            </c:ext>
          </c:extLst>
        </c:ser>
        <c:ser>
          <c:idx val="4"/>
          <c:order val="4"/>
          <c:tx>
            <c:strRef>
              <c:f>'IM Lavadoras '!$G$186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'!$B$187:$B$198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'!$G$187:$G$198</c:f>
              <c:numCache>
                <c:formatCode>_(* #,##0_);_(* \(#,##0\);_(* "-"??_);_(@_)</c:formatCode>
                <c:ptCount val="12"/>
                <c:pt idx="0">
                  <c:v>39709436.240000032</c:v>
                </c:pt>
                <c:pt idx="1">
                  <c:v>35844108.509999983</c:v>
                </c:pt>
                <c:pt idx="2">
                  <c:v>20966216.590000011</c:v>
                </c:pt>
                <c:pt idx="3">
                  <c:v>10994413.919999998</c:v>
                </c:pt>
                <c:pt idx="4">
                  <c:v>6479717.1300000027</c:v>
                </c:pt>
                <c:pt idx="5">
                  <c:v>3397283.5700000012</c:v>
                </c:pt>
                <c:pt idx="6">
                  <c:v>1944149.9000000001</c:v>
                </c:pt>
                <c:pt idx="7">
                  <c:v>9141489.5000000019</c:v>
                </c:pt>
                <c:pt idx="8">
                  <c:v>922163.13</c:v>
                </c:pt>
                <c:pt idx="9">
                  <c:v>160897.60999999999</c:v>
                </c:pt>
                <c:pt idx="10">
                  <c:v>735657.28</c:v>
                </c:pt>
                <c:pt idx="11">
                  <c:v>5106342.9000000013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0-4737-89B0-CFC0D525D348}"/>
            </c:ext>
          </c:extLst>
        </c:ser>
        <c:ser>
          <c:idx val="5"/>
          <c:order val="5"/>
          <c:tx>
            <c:strRef>
              <c:f>'IM Lavadoras '!$H$186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Lavadoras '!$B$187:$B$198</c:f>
              <c:strCache>
                <c:ptCount val="12"/>
                <c:pt idx="0">
                  <c:v>LG ELECTRONICS COLOMBIA LTDA.</c:v>
                </c:pt>
                <c:pt idx="1">
                  <c:v>SAMSUNG ELECTRONICS COLOMBIA S.A.</c:v>
                </c:pt>
                <c:pt idx="2">
                  <c:v>MABE COLOMBIA S.A.S</c:v>
                </c:pt>
                <c:pt idx="3">
                  <c:v>INDUSTRIAS HACEB S A</c:v>
                </c:pt>
                <c:pt idx="4">
                  <c:v>ELECTROLUX S. A.</c:v>
                </c:pt>
                <c:pt idx="5">
                  <c:v>INDUSTRIA DE ELECTRODOMESTICOS S.A. INDUSEL S.A.</c:v>
                </c:pt>
                <c:pt idx="6">
                  <c:v>CHALLENGER S A S</c:v>
                </c:pt>
                <c:pt idx="7">
                  <c:v>WHIRLPOOL COLOMBIA   S.A. S</c:v>
                </c:pt>
                <c:pt idx="8">
                  <c:v>COLOMBIANA DE COMERCIO S.A.</c:v>
                </c:pt>
                <c:pt idx="9">
                  <c:v>LAVANDERIAS LIMITADA</c:v>
                </c:pt>
                <c:pt idx="10">
                  <c:v>MEICO S.A.</c:v>
                </c:pt>
                <c:pt idx="11">
                  <c:v>OTROS</c:v>
                </c:pt>
              </c:strCache>
            </c:strRef>
          </c:cat>
          <c:val>
            <c:numRef>
              <c:f>'IM Lavadoras '!$H$187:$H$198</c:f>
              <c:numCache>
                <c:formatCode>_(* #,##0_);_(* \(#,##0\);_(* "-"??_);_(@_)</c:formatCode>
                <c:ptCount val="12"/>
                <c:pt idx="0">
                  <c:v>14396049.650000006</c:v>
                </c:pt>
                <c:pt idx="1">
                  <c:v>7492151.4799999986</c:v>
                </c:pt>
                <c:pt idx="2">
                  <c:v>2761474.5300000003</c:v>
                </c:pt>
                <c:pt idx="3">
                  <c:v>2539207.15</c:v>
                </c:pt>
                <c:pt idx="4">
                  <c:v>1441082.75</c:v>
                </c:pt>
                <c:pt idx="5">
                  <c:v>1014551.0200000001</c:v>
                </c:pt>
                <c:pt idx="6">
                  <c:v>789999.64000000013</c:v>
                </c:pt>
                <c:pt idx="7">
                  <c:v>484512.65</c:v>
                </c:pt>
                <c:pt idx="8">
                  <c:v>427441.48</c:v>
                </c:pt>
                <c:pt idx="9">
                  <c:v>133405.88</c:v>
                </c:pt>
                <c:pt idx="10">
                  <c:v>126011.13</c:v>
                </c:pt>
                <c:pt idx="11">
                  <c:v>960857.60000000021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40-4737-89B0-CFC0D525D3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5012128"/>
        <c:axId val="4550126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'IM Lavadoras '!$C$186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'IM Lavadoras '!$B$187:$B$198</c15:sqref>
                        </c15:formulaRef>
                      </c:ext>
                    </c:extLst>
                    <c:strCache>
                      <c:ptCount val="12"/>
                      <c:pt idx="0">
                        <c:v>LG ELECTRONICS COLOMBIA LTDA.</c:v>
                      </c:pt>
                      <c:pt idx="1">
                        <c:v>SAMSUNG ELECTRONICS COLOMBIA S.A.</c:v>
                      </c:pt>
                      <c:pt idx="2">
                        <c:v>MABE COLOMBIA S.A.S</c:v>
                      </c:pt>
                      <c:pt idx="3">
                        <c:v>INDUSTRIAS HACEB S A</c:v>
                      </c:pt>
                      <c:pt idx="4">
                        <c:v>ELECTROLUX S. A.</c:v>
                      </c:pt>
                      <c:pt idx="5">
                        <c:v>INDUSTRIA DE ELECTRODOMESTICOS S.A. INDUSEL S.A.</c:v>
                      </c:pt>
                      <c:pt idx="6">
                        <c:v>CHALLENGER S A S</c:v>
                      </c:pt>
                      <c:pt idx="7">
                        <c:v>WHIRLPOOL COLOMBIA   S.A. S</c:v>
                      </c:pt>
                      <c:pt idx="8">
                        <c:v>COLOMBIANA DE COMERCIO S.A.</c:v>
                      </c:pt>
                      <c:pt idx="9">
                        <c:v>LAVANDERIAS LIMITADA</c:v>
                      </c:pt>
                      <c:pt idx="10">
                        <c:v>MEICO S.A.</c:v>
                      </c:pt>
                      <c:pt idx="11">
                        <c:v>OTROS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'IM Lavadoras '!$C$187:$C$198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440-4737-89B0-CFC0D525D348}"/>
                  </c:ext>
                </c:extLst>
              </c15:ser>
            </c15:filteredBarSeries>
          </c:ext>
        </c:extLst>
      </c:barChart>
      <c:catAx>
        <c:axId val="45501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012688"/>
        <c:crosses val="autoZero"/>
        <c:auto val="1"/>
        <c:lblAlgn val="ctr"/>
        <c:lblOffset val="100"/>
        <c:noMultiLvlLbl val="0"/>
      </c:catAx>
      <c:valAx>
        <c:axId val="45501268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501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8878346456692917E-2"/>
          <c:y val="0.12698467809626837"/>
          <c:w val="0.89445498687664038"/>
          <c:h val="0.49976213709918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Lavadoras'!$D$20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Lavadoras'!$D$21:$D$24</c:f>
              <c:numCache>
                <c:formatCode>_(* #,##0_);_(* \(#,##0\);_(* "-"??_);_(@_)</c:formatCode>
                <c:ptCount val="4"/>
                <c:pt idx="0">
                  <c:v>151</c:v>
                </c:pt>
                <c:pt idx="1">
                  <c:v>1261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1-476A-A572-579341B6AC97}"/>
            </c:ext>
          </c:extLst>
        </c:ser>
        <c:ser>
          <c:idx val="1"/>
          <c:order val="1"/>
          <c:tx>
            <c:strRef>
              <c:f>'EX Lavadoras'!$E$20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Lavadoras'!$E$21:$E$24</c:f>
              <c:numCache>
                <c:formatCode>_(* #,##0_);_(* \(#,##0\);_(* "-"??_);_(@_)</c:formatCode>
                <c:ptCount val="4"/>
                <c:pt idx="0">
                  <c:v>13959</c:v>
                </c:pt>
                <c:pt idx="1">
                  <c:v>103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1-476A-A572-579341B6AC97}"/>
            </c:ext>
          </c:extLst>
        </c:ser>
        <c:ser>
          <c:idx val="2"/>
          <c:order val="2"/>
          <c:tx>
            <c:strRef>
              <c:f>'EX Lavadoras'!$F$20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Lavadoras'!$F$21:$F$24</c:f>
              <c:numCache>
                <c:formatCode>_(* #,##0_);_(* \(#,##0\);_(* "-"??_);_(@_)</c:formatCode>
                <c:ptCount val="4"/>
                <c:pt idx="0">
                  <c:v>46986</c:v>
                </c:pt>
                <c:pt idx="1">
                  <c:v>1789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1-476A-A572-579341B6AC97}"/>
            </c:ext>
          </c:extLst>
        </c:ser>
        <c:ser>
          <c:idx val="3"/>
          <c:order val="3"/>
          <c:tx>
            <c:strRef>
              <c:f>'EX Lavadoras'!$G$20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Lavadoras'!$G$21:$G$24</c:f>
              <c:numCache>
                <c:formatCode>_(* #,##0_);_(* \(#,##0\);_(* "-"??_);_(@_)</c:formatCode>
                <c:ptCount val="4"/>
                <c:pt idx="0">
                  <c:v>38057</c:v>
                </c:pt>
                <c:pt idx="1">
                  <c:v>17545</c:v>
                </c:pt>
                <c:pt idx="2">
                  <c:v>2</c:v>
                </c:pt>
                <c:pt idx="3">
                  <c:v>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1-476A-A572-579341B6AC97}"/>
            </c:ext>
          </c:extLst>
        </c:ser>
        <c:ser>
          <c:idx val="4"/>
          <c:order val="4"/>
          <c:tx>
            <c:strRef>
              <c:f>'EX Lavadoras'!$H$20</c:f>
              <c:strCache>
                <c:ptCount val="1"/>
                <c:pt idx="0">
                  <c:v>2017*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Lavadoras'!$H$21:$H$24</c:f>
              <c:numCache>
                <c:formatCode>_(* #,##0_);_(* \(#,##0\);_(* "-"??_);_(@_)</c:formatCode>
                <c:ptCount val="4"/>
                <c:pt idx="0">
                  <c:v>9773</c:v>
                </c:pt>
                <c:pt idx="1">
                  <c:v>3366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41-476A-A572-579341B6AC97}"/>
            </c:ext>
          </c:extLst>
        </c:ser>
        <c:ser>
          <c:idx val="5"/>
          <c:order val="5"/>
          <c:tx>
            <c:strRef>
              <c:f>'EX Lavadoras'!$I$20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Lavadoras'!$B$21:$C$24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Lavadoras'!$I$21:$I$24</c:f>
              <c:numCache>
                <c:formatCode>_(* #,##0_);_(* \(#,##0\);_(* "-"??_);_(@_)</c:formatCode>
                <c:ptCount val="4"/>
                <c:pt idx="0">
                  <c:v>7738</c:v>
                </c:pt>
                <c:pt idx="1">
                  <c:v>7449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41-476A-A572-579341B6AC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1613312"/>
        <c:axId val="511613872"/>
      </c:barChart>
      <c:catAx>
        <c:axId val="51161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1613872"/>
        <c:crosses val="autoZero"/>
        <c:auto val="1"/>
        <c:lblAlgn val="ctr"/>
        <c:lblOffset val="100"/>
        <c:noMultiLvlLbl val="0"/>
      </c:catAx>
      <c:valAx>
        <c:axId val="5116138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161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Lavadoras'!$L$20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Lavadoras'!$L$21:$L$24</c:f>
              <c:numCache>
                <c:formatCode>_(* #,##0_);_(* \(#,##0\);_(* "-"??_);_(@_)</c:formatCode>
                <c:ptCount val="4"/>
                <c:pt idx="0">
                  <c:v>93676.76</c:v>
                </c:pt>
                <c:pt idx="1">
                  <c:v>248499.74000000002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7-4887-8E42-3C8607DA6EA4}"/>
            </c:ext>
          </c:extLst>
        </c:ser>
        <c:ser>
          <c:idx val="1"/>
          <c:order val="1"/>
          <c:tx>
            <c:strRef>
              <c:f>'EX Lavadoras'!$M$20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Lavadoras'!$M$21:$M$24</c:f>
              <c:numCache>
                <c:formatCode>_(* #,##0_);_(* \(#,##0\);_(* "-"??_);_(@_)</c:formatCode>
                <c:ptCount val="4"/>
                <c:pt idx="0">
                  <c:v>3600329.9800000009</c:v>
                </c:pt>
                <c:pt idx="1">
                  <c:v>28601.760000000002</c:v>
                </c:pt>
                <c:pt idx="2">
                  <c:v>609.33000000000004</c:v>
                </c:pt>
                <c:pt idx="3">
                  <c:v>267.41000000000003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7-4887-8E42-3C8607DA6EA4}"/>
            </c:ext>
          </c:extLst>
        </c:ser>
        <c:ser>
          <c:idx val="2"/>
          <c:order val="2"/>
          <c:tx>
            <c:strRef>
              <c:f>'EX Lavadoras'!$N$20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Lavadoras'!$N$21:$N$24</c:f>
              <c:numCache>
                <c:formatCode>_(* #,##0_);_(* \(#,##0\);_(* "-"??_);_(@_)</c:formatCode>
                <c:ptCount val="4"/>
                <c:pt idx="0">
                  <c:v>11128340.220000004</c:v>
                </c:pt>
                <c:pt idx="1">
                  <c:v>405638.74000000005</c:v>
                </c:pt>
                <c:pt idx="2">
                  <c:v>0</c:v>
                </c:pt>
                <c:pt idx="3">
                  <c:v>562.29999999999995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A7-4887-8E42-3C8607DA6EA4}"/>
            </c:ext>
          </c:extLst>
        </c:ser>
        <c:ser>
          <c:idx val="3"/>
          <c:order val="3"/>
          <c:tx>
            <c:strRef>
              <c:f>'EX Lavadoras'!$O$20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Lavadoras'!$O$21:$O$24</c:f>
              <c:numCache>
                <c:formatCode>_(* #,##0_);_(* \(#,##0\);_(* "-"??_);_(@_)</c:formatCode>
                <c:ptCount val="4"/>
                <c:pt idx="0">
                  <c:v>8809563.6199999843</c:v>
                </c:pt>
                <c:pt idx="1">
                  <c:v>4133629.0100000002</c:v>
                </c:pt>
                <c:pt idx="2">
                  <c:v>482</c:v>
                </c:pt>
                <c:pt idx="3">
                  <c:v>155207.38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A7-4887-8E42-3C8607DA6EA4}"/>
            </c:ext>
          </c:extLst>
        </c:ser>
        <c:ser>
          <c:idx val="4"/>
          <c:order val="4"/>
          <c:tx>
            <c:strRef>
              <c:f>'EX Lavadoras'!$P$20</c:f>
              <c:strCache>
                <c:ptCount val="1"/>
                <c:pt idx="0">
                  <c:v>2017*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Lavadoras'!$P$21:$P$24</c:f>
              <c:numCache>
                <c:formatCode>_(* #,##0_);_(* \(#,##0\);_(* "-"??_);_(@_)</c:formatCode>
                <c:ptCount val="4"/>
                <c:pt idx="0">
                  <c:v>2221933.1900000004</c:v>
                </c:pt>
                <c:pt idx="1">
                  <c:v>774465.60000000009</c:v>
                </c:pt>
                <c:pt idx="2">
                  <c:v>482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A7-4887-8E42-3C8607DA6EA4}"/>
            </c:ext>
          </c:extLst>
        </c:ser>
        <c:ser>
          <c:idx val="5"/>
          <c:order val="5"/>
          <c:tx>
            <c:strRef>
              <c:f>'EX Lavadoras'!$Q$20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Lavadoras'!$J$21:$K$24</c:f>
              <c:strCache>
                <c:ptCount val="4"/>
                <c:pt idx="0">
                  <c:v>Máquinas para lavar ropa, de capacidad unitaria superior a 10 Kg</c:v>
                </c:pt>
                <c:pt idx="1">
                  <c:v>Máquinas para lavar ropa, inferior o igual a 10kg</c:v>
                </c:pt>
                <c:pt idx="2">
                  <c:v>Las demás  máquinas  para lavar ropa,  inferior o igual a 10 kg</c:v>
                </c:pt>
                <c:pt idx="3">
                  <c:v>Las demás máquinas para lavar ropa, inferior o igual a 10 kg</c:v>
                </c:pt>
              </c:strCache>
            </c:strRef>
          </c:cat>
          <c:val>
            <c:numRef>
              <c:f>'EX Lavadoras'!$Q$21:$Q$24</c:f>
              <c:numCache>
                <c:formatCode>_(* #,##0_);_(* \(#,##0\);_(* "-"??_);_(@_)</c:formatCode>
                <c:ptCount val="4"/>
                <c:pt idx="0">
                  <c:v>1824312.8800000004</c:v>
                </c:pt>
                <c:pt idx="1">
                  <c:v>1784277.52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A7-4887-8E42-3C8607DA6E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1619472"/>
        <c:axId val="511620032"/>
      </c:barChart>
      <c:catAx>
        <c:axId val="51161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1620032"/>
        <c:crosses val="autoZero"/>
        <c:auto val="1"/>
        <c:lblAlgn val="ctr"/>
        <c:lblOffset val="100"/>
        <c:noMultiLvlLbl val="0"/>
      </c:catAx>
      <c:valAx>
        <c:axId val="5116200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161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Lavadoras'!$C$59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Lavadoras'!$B$60:$B$72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Lavadoras'!$C$60:$C$72</c:f>
              <c:numCache>
                <c:formatCode>_(* #,##0_);_(* \(#,##0\);_(* "-"??_);_(@_)</c:formatCode>
                <c:ptCount val="13"/>
                <c:pt idx="0">
                  <c:v>1</c:v>
                </c:pt>
                <c:pt idx="1">
                  <c:v>145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537-A25F-F81D8A49D58E}"/>
            </c:ext>
          </c:extLst>
        </c:ser>
        <c:ser>
          <c:idx val="1"/>
          <c:order val="1"/>
          <c:tx>
            <c:strRef>
              <c:f>'EX Lavadoras'!$D$59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Lavadoras'!$B$60:$B$72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Lavadoras'!$D$60:$D$72</c:f>
              <c:numCache>
                <c:formatCode>_(* #,##0_);_(* \(#,##0\);_(* "-"??_);_(@_)</c:formatCode>
                <c:ptCount val="13"/>
                <c:pt idx="0">
                  <c:v>4</c:v>
                </c:pt>
                <c:pt idx="1">
                  <c:v>4638</c:v>
                </c:pt>
                <c:pt idx="2">
                  <c:v>3045</c:v>
                </c:pt>
                <c:pt idx="3">
                  <c:v>1544</c:v>
                </c:pt>
                <c:pt idx="4">
                  <c:v>714</c:v>
                </c:pt>
                <c:pt idx="5">
                  <c:v>0</c:v>
                </c:pt>
                <c:pt idx="6">
                  <c:v>0</c:v>
                </c:pt>
                <c:pt idx="7">
                  <c:v>1122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537-A25F-F81D8A49D58E}"/>
            </c:ext>
          </c:extLst>
        </c:ser>
        <c:ser>
          <c:idx val="2"/>
          <c:order val="2"/>
          <c:tx>
            <c:strRef>
              <c:f>'EX Lavadoras'!$E$59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Lavadoras'!$B$60:$B$72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Lavadoras'!$E$60:$E$72</c:f>
              <c:numCache>
                <c:formatCode>_(* #,##0_);_(* \(#,##0\);_(* "-"??_);_(@_)</c:formatCode>
                <c:ptCount val="13"/>
                <c:pt idx="0">
                  <c:v>12342</c:v>
                </c:pt>
                <c:pt idx="1">
                  <c:v>8568</c:v>
                </c:pt>
                <c:pt idx="2">
                  <c:v>6466</c:v>
                </c:pt>
                <c:pt idx="3">
                  <c:v>0</c:v>
                </c:pt>
                <c:pt idx="4">
                  <c:v>1068</c:v>
                </c:pt>
                <c:pt idx="5">
                  <c:v>1530</c:v>
                </c:pt>
                <c:pt idx="6">
                  <c:v>2860</c:v>
                </c:pt>
                <c:pt idx="7">
                  <c:v>3974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11965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537-A25F-F81D8A49D58E}"/>
            </c:ext>
          </c:extLst>
        </c:ser>
        <c:ser>
          <c:idx val="3"/>
          <c:order val="3"/>
          <c:tx>
            <c:strRef>
              <c:f>'EX Lavadoras'!$F$59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Lavadoras'!$B$60:$B$72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Lavadoras'!$F$60:$F$72</c:f>
              <c:numCache>
                <c:formatCode>_(* #,##0_);_(* \(#,##0\);_(* "-"??_);_(@_)</c:formatCode>
                <c:ptCount val="13"/>
                <c:pt idx="0">
                  <c:v>17544</c:v>
                </c:pt>
                <c:pt idx="1">
                  <c:v>16256</c:v>
                </c:pt>
                <c:pt idx="2">
                  <c:v>7140</c:v>
                </c:pt>
                <c:pt idx="3">
                  <c:v>12</c:v>
                </c:pt>
                <c:pt idx="4">
                  <c:v>1790</c:v>
                </c:pt>
                <c:pt idx="5">
                  <c:v>1326</c:v>
                </c:pt>
                <c:pt idx="6">
                  <c:v>1840</c:v>
                </c:pt>
                <c:pt idx="7">
                  <c:v>2998</c:v>
                </c:pt>
                <c:pt idx="8">
                  <c:v>918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93-4537-A25F-F81D8A49D58E}"/>
            </c:ext>
          </c:extLst>
        </c:ser>
        <c:ser>
          <c:idx val="4"/>
          <c:order val="4"/>
          <c:tx>
            <c:strRef>
              <c:f>'EX Lavadoras'!$G$59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Lavadoras'!$B$60:$B$72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Lavadoras'!$G$60:$G$72</c:f>
              <c:numCache>
                <c:formatCode>_(* #,##0_);_(* \(#,##0\);_(* "-"??_);_(@_)</c:formatCode>
                <c:ptCount val="13"/>
                <c:pt idx="0">
                  <c:v>7446</c:v>
                </c:pt>
                <c:pt idx="1">
                  <c:v>3063</c:v>
                </c:pt>
                <c:pt idx="2">
                  <c:v>1632</c:v>
                </c:pt>
                <c:pt idx="3">
                  <c:v>1326</c:v>
                </c:pt>
                <c:pt idx="4">
                  <c:v>592</c:v>
                </c:pt>
                <c:pt idx="5">
                  <c:v>306</c:v>
                </c:pt>
                <c:pt idx="6">
                  <c:v>306</c:v>
                </c:pt>
                <c:pt idx="7">
                  <c:v>306</c:v>
                </c:pt>
                <c:pt idx="8">
                  <c:v>204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93-4537-A25F-F81D8A49D5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1625072"/>
        <c:axId val="511625632"/>
      </c:barChart>
      <c:catAx>
        <c:axId val="511625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1625632"/>
        <c:crosses val="autoZero"/>
        <c:auto val="1"/>
        <c:lblAlgn val="ctr"/>
        <c:lblOffset val="100"/>
        <c:noMultiLvlLbl val="0"/>
      </c:catAx>
      <c:valAx>
        <c:axId val="51162563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162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Lavadoras'!$I$59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Lavadoras'!$H$60:$H$72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Lavadoras'!$I$60:$I$72</c:f>
              <c:numCache>
                <c:formatCode>_(* #,##0_);_(* \(#,##0\);_(* "-"??_);_(@_)</c:formatCode>
                <c:ptCount val="13"/>
                <c:pt idx="0">
                  <c:v>275.56</c:v>
                </c:pt>
                <c:pt idx="1">
                  <c:v>91547.199999999997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200</c:v>
                </c:pt>
                <c:pt idx="12">
                  <c:v>250153.74000000002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6-41D1-9E08-5AC0BA72D788}"/>
            </c:ext>
          </c:extLst>
        </c:ser>
        <c:ser>
          <c:idx val="1"/>
          <c:order val="1"/>
          <c:tx>
            <c:strRef>
              <c:f>'EX Lavadoras'!$J$59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Lavadoras'!$H$60:$H$72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Lavadoras'!$J$60:$J$72</c:f>
              <c:numCache>
                <c:formatCode>_(* #,##0_);_(* \(#,##0\);_(* "-"??_);_(@_)</c:formatCode>
                <c:ptCount val="13"/>
                <c:pt idx="0">
                  <c:v>1004.82</c:v>
                </c:pt>
                <c:pt idx="1">
                  <c:v>1309313.72</c:v>
                </c:pt>
                <c:pt idx="2">
                  <c:v>743101.09999999986</c:v>
                </c:pt>
                <c:pt idx="3">
                  <c:v>350980.00999999995</c:v>
                </c:pt>
                <c:pt idx="4">
                  <c:v>175761.45</c:v>
                </c:pt>
                <c:pt idx="5">
                  <c:v>0</c:v>
                </c:pt>
                <c:pt idx="6">
                  <c:v>0</c:v>
                </c:pt>
                <c:pt idx="7">
                  <c:v>272744.61</c:v>
                </c:pt>
                <c:pt idx="8">
                  <c:v>0</c:v>
                </c:pt>
                <c:pt idx="9">
                  <c:v>230.4</c:v>
                </c:pt>
                <c:pt idx="10">
                  <c:v>120.75</c:v>
                </c:pt>
                <c:pt idx="11">
                  <c:v>0</c:v>
                </c:pt>
                <c:pt idx="12">
                  <c:v>776551.62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6-41D1-9E08-5AC0BA72D788}"/>
            </c:ext>
          </c:extLst>
        </c:ser>
        <c:ser>
          <c:idx val="2"/>
          <c:order val="2"/>
          <c:tx>
            <c:strRef>
              <c:f>'EX Lavadoras'!$K$59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Lavadoras'!$H$60:$H$72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Lavadoras'!$K$60:$K$72</c:f>
              <c:numCache>
                <c:formatCode>_(* #,##0_);_(* \(#,##0\);_(* "-"??_);_(@_)</c:formatCode>
                <c:ptCount val="13"/>
                <c:pt idx="0">
                  <c:v>2763432.27</c:v>
                </c:pt>
                <c:pt idx="1">
                  <c:v>1911690.1199999996</c:v>
                </c:pt>
                <c:pt idx="2">
                  <c:v>1449703.37</c:v>
                </c:pt>
                <c:pt idx="3">
                  <c:v>0</c:v>
                </c:pt>
                <c:pt idx="4">
                  <c:v>245187.48999999996</c:v>
                </c:pt>
                <c:pt idx="5">
                  <c:v>356368.62</c:v>
                </c:pt>
                <c:pt idx="6">
                  <c:v>678856.78</c:v>
                </c:pt>
                <c:pt idx="7">
                  <c:v>862310.04</c:v>
                </c:pt>
                <c:pt idx="8">
                  <c:v>0</c:v>
                </c:pt>
                <c:pt idx="9">
                  <c:v>1104.1899999999998</c:v>
                </c:pt>
                <c:pt idx="10">
                  <c:v>861</c:v>
                </c:pt>
                <c:pt idx="11">
                  <c:v>0</c:v>
                </c:pt>
                <c:pt idx="12">
                  <c:v>3265027.38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6-41D1-9E08-5AC0BA72D788}"/>
            </c:ext>
          </c:extLst>
        </c:ser>
        <c:ser>
          <c:idx val="3"/>
          <c:order val="3"/>
          <c:tx>
            <c:strRef>
              <c:f>'EX Lavadoras'!$L$59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Lavadoras'!$H$60:$H$72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Lavadoras'!$L$60:$L$72</c:f>
              <c:numCache>
                <c:formatCode>_(* #,##0_);_(* \(#,##0\);_(* "-"??_);_(@_)</c:formatCode>
                <c:ptCount val="13"/>
                <c:pt idx="0">
                  <c:v>4133431.8400000003</c:v>
                </c:pt>
                <c:pt idx="1">
                  <c:v>3512988.5600000015</c:v>
                </c:pt>
                <c:pt idx="2">
                  <c:v>1627964.02</c:v>
                </c:pt>
                <c:pt idx="3">
                  <c:v>4855.91</c:v>
                </c:pt>
                <c:pt idx="4">
                  <c:v>417251.01000000013</c:v>
                </c:pt>
                <c:pt idx="5">
                  <c:v>317467.86</c:v>
                </c:pt>
                <c:pt idx="6">
                  <c:v>443652.20000000007</c:v>
                </c:pt>
                <c:pt idx="7">
                  <c:v>692881.39000000013</c:v>
                </c:pt>
                <c:pt idx="8">
                  <c:v>213732.44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1734656.78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6-41D1-9E08-5AC0BA72D788}"/>
            </c:ext>
          </c:extLst>
        </c:ser>
        <c:ser>
          <c:idx val="4"/>
          <c:order val="4"/>
          <c:tx>
            <c:strRef>
              <c:f>'EX Lavadoras'!$M$59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Lavadoras'!$H$60:$H$72</c:f>
              <c:strCache>
                <c:ptCount val="13"/>
                <c:pt idx="0">
                  <c:v> ARGENTINA </c:v>
                </c:pt>
                <c:pt idx="1">
                  <c:v> ECUADOR </c:v>
                </c:pt>
                <c:pt idx="2">
                  <c:v> GUATEMALA </c:v>
                </c:pt>
                <c:pt idx="3">
                  <c:v> MEXICO </c:v>
                </c:pt>
                <c:pt idx="4">
                  <c:v> COSTA RICA </c:v>
                </c:pt>
                <c:pt idx="5">
                  <c:v> PARAGUAY </c:v>
                </c:pt>
                <c:pt idx="6">
                  <c:v> CHILE </c:v>
                </c:pt>
                <c:pt idx="7">
                  <c:v> PANAMA </c:v>
                </c:pt>
                <c:pt idx="8">
                  <c:v> NICARAGUA </c:v>
                </c:pt>
                <c:pt idx="9">
                  <c:v> CHINA </c:v>
                </c:pt>
                <c:pt idx="10">
                  <c:v> CURAZAO </c:v>
                </c:pt>
                <c:pt idx="11">
                  <c:v> ESTADOS UNIDOS </c:v>
                </c:pt>
                <c:pt idx="12">
                  <c:v>OTROS</c:v>
                </c:pt>
              </c:strCache>
            </c:strRef>
          </c:cat>
          <c:val>
            <c:numRef>
              <c:f>'EX Lavadoras'!$M$60:$M$72</c:f>
              <c:numCache>
                <c:formatCode>_(* #,##0_);_(* \(#,##0\);_(* "-"??_);_(@_)</c:formatCode>
                <c:ptCount val="13"/>
                <c:pt idx="0">
                  <c:v>1782468.3599999999</c:v>
                </c:pt>
                <c:pt idx="1">
                  <c:v>718845.78000000014</c:v>
                </c:pt>
                <c:pt idx="2">
                  <c:v>402222.72000000003</c:v>
                </c:pt>
                <c:pt idx="3">
                  <c:v>294372</c:v>
                </c:pt>
                <c:pt idx="4">
                  <c:v>139119.37</c:v>
                </c:pt>
                <c:pt idx="5">
                  <c:v>75453.48</c:v>
                </c:pt>
                <c:pt idx="6">
                  <c:v>73415.520000000004</c:v>
                </c:pt>
                <c:pt idx="7">
                  <c:v>72484.930000000008</c:v>
                </c:pt>
                <c:pt idx="8">
                  <c:v>46747.619999999995</c:v>
                </c:pt>
                <c:pt idx="9">
                  <c:v>2119.02</c:v>
                </c:pt>
                <c:pt idx="10">
                  <c:v>846.6</c:v>
                </c:pt>
                <c:pt idx="11">
                  <c:v>495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6-41D1-9E08-5AC0BA72D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2088336"/>
        <c:axId val="512088896"/>
      </c:barChart>
      <c:catAx>
        <c:axId val="512088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088896"/>
        <c:crosses val="autoZero"/>
        <c:auto val="1"/>
        <c:lblAlgn val="ctr"/>
        <c:lblOffset val="100"/>
        <c:noMultiLvlLbl val="0"/>
      </c:catAx>
      <c:valAx>
        <c:axId val="51208889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208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Combinación</a:t>
            </a:r>
            <a:r>
              <a:rPr lang="es-CO" b="1" baseline="0"/>
              <a:t> de refrigerador y congelador con</a:t>
            </a:r>
            <a:r>
              <a:rPr lang="es-CO" b="1"/>
              <a:t> puertas exteriores separadas</a:t>
            </a:r>
          </a:p>
        </c:rich>
      </c:tx>
      <c:layout>
        <c:manualLayout>
          <c:xMode val="edge"/>
          <c:yMode val="edge"/>
          <c:x val="0.16929795456620925"/>
          <c:y val="2.1923940449744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7777995062742087E-2"/>
          <c:y val="0.12361995083513197"/>
          <c:w val="0.89631731871439757"/>
          <c:h val="0.52941197654496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'!$C$114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'!$B$115:$B$118</c:f>
              <c:strCache>
                <c:ptCount val="4"/>
                <c:pt idx="0">
                  <c:v>Las demás combinaciones de refrigerador y congelador</c:v>
                </c:pt>
                <c:pt idx="1">
                  <c:v>De volumen mayor o igual a 269 litros, pero inferior a 382 litros</c:v>
                </c:pt>
                <c:pt idx="2">
                  <c:v>De volumen mayor o igual a 184 litros, pero inferior a 269 litros</c:v>
                </c:pt>
                <c:pt idx="3">
                  <c:v>De volumen inferior a 184 litros</c:v>
                </c:pt>
              </c:strCache>
            </c:strRef>
          </c:cat>
          <c:val>
            <c:numRef>
              <c:f>'IM Refrigeracion Domestica '!$C$115:$C$118</c:f>
              <c:numCache>
                <c:formatCode>_(* #,##0_);_(* \(#,##0\);_(* "-"??_);_(@_)</c:formatCode>
                <c:ptCount val="4"/>
                <c:pt idx="0">
                  <c:v>584.24555561463876</c:v>
                </c:pt>
                <c:pt idx="1">
                  <c:v>263.62228226190655</c:v>
                </c:pt>
                <c:pt idx="2">
                  <c:v>355.31854785478549</c:v>
                </c:pt>
                <c:pt idx="3">
                  <c:v>636.31639999999993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A-43E5-BC7E-2AEB3B0B39E5}"/>
            </c:ext>
          </c:extLst>
        </c:ser>
        <c:ser>
          <c:idx val="1"/>
          <c:order val="1"/>
          <c:tx>
            <c:strRef>
              <c:f>'IM Refrigeracion Domestica '!$D$114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'!$B$115:$B$118</c:f>
              <c:strCache>
                <c:ptCount val="4"/>
                <c:pt idx="0">
                  <c:v>Las demás combinaciones de refrigerador y congelador</c:v>
                </c:pt>
                <c:pt idx="1">
                  <c:v>De volumen mayor o igual a 269 litros, pero inferior a 382 litros</c:v>
                </c:pt>
                <c:pt idx="2">
                  <c:v>De volumen mayor o igual a 184 litros, pero inferior a 269 litros</c:v>
                </c:pt>
                <c:pt idx="3">
                  <c:v>De volumen inferior a 184 litros</c:v>
                </c:pt>
              </c:strCache>
            </c:strRef>
          </c:cat>
          <c:val>
            <c:numRef>
              <c:f>'IM Refrigeracion Domestica '!$D$115:$D$118</c:f>
              <c:numCache>
                <c:formatCode>_(* #,##0_);_(* \(#,##0\);_(* "-"??_);_(@_)</c:formatCode>
                <c:ptCount val="4"/>
                <c:pt idx="0">
                  <c:v>543.84205573848328</c:v>
                </c:pt>
                <c:pt idx="1">
                  <c:v>256.7946210904928</c:v>
                </c:pt>
                <c:pt idx="2">
                  <c:v>223.23618507751948</c:v>
                </c:pt>
                <c:pt idx="3">
                  <c:v>104.00182396336811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A-43E5-BC7E-2AEB3B0B39E5}"/>
            </c:ext>
          </c:extLst>
        </c:ser>
        <c:ser>
          <c:idx val="2"/>
          <c:order val="2"/>
          <c:tx>
            <c:strRef>
              <c:f>'IM Refrigeracion Domestica '!$E$114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'!$B$115:$B$118</c:f>
              <c:strCache>
                <c:ptCount val="4"/>
                <c:pt idx="0">
                  <c:v>Las demás combinaciones de refrigerador y congelador</c:v>
                </c:pt>
                <c:pt idx="1">
                  <c:v>De volumen mayor o igual a 269 litros, pero inferior a 382 litros</c:v>
                </c:pt>
                <c:pt idx="2">
                  <c:v>De volumen mayor o igual a 184 litros, pero inferior a 269 litros</c:v>
                </c:pt>
                <c:pt idx="3">
                  <c:v>De volumen inferior a 184 litros</c:v>
                </c:pt>
              </c:strCache>
            </c:strRef>
          </c:cat>
          <c:val>
            <c:numRef>
              <c:f>'IM Refrigeracion Domestica '!$E$115:$E$118</c:f>
              <c:numCache>
                <c:formatCode>_(* #,##0_);_(* \(#,##0\);_(* "-"??_);_(@_)</c:formatCode>
                <c:ptCount val="4"/>
                <c:pt idx="0">
                  <c:v>571.45712045878963</c:v>
                </c:pt>
                <c:pt idx="1">
                  <c:v>223.236185077519</c:v>
                </c:pt>
                <c:pt idx="2">
                  <c:v>256.7946210904928</c:v>
                </c:pt>
                <c:pt idx="3">
                  <c:v>543.84205573848328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A-43E5-BC7E-2AEB3B0B39E5}"/>
            </c:ext>
          </c:extLst>
        </c:ser>
        <c:ser>
          <c:idx val="3"/>
          <c:order val="3"/>
          <c:tx>
            <c:strRef>
              <c:f>'IM Refrigeracion Domestica '!$F$114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'!$B$115:$B$118</c:f>
              <c:strCache>
                <c:ptCount val="4"/>
                <c:pt idx="0">
                  <c:v>Las demás combinaciones de refrigerador y congelador</c:v>
                </c:pt>
                <c:pt idx="1">
                  <c:v>De volumen mayor o igual a 269 litros, pero inferior a 382 litros</c:v>
                </c:pt>
                <c:pt idx="2">
                  <c:v>De volumen mayor o igual a 184 litros, pero inferior a 269 litros</c:v>
                </c:pt>
                <c:pt idx="3">
                  <c:v>De volumen inferior a 184 litros</c:v>
                </c:pt>
              </c:strCache>
            </c:strRef>
          </c:cat>
          <c:val>
            <c:numRef>
              <c:f>'IM Refrigeracion Domestica '!$F$115:$F$118</c:f>
              <c:numCache>
                <c:formatCode>_(* #,##0_);_(* \(#,##0\);_(* "-"??_);_(@_)</c:formatCode>
                <c:ptCount val="4"/>
                <c:pt idx="0">
                  <c:v>514.07538636010497</c:v>
                </c:pt>
                <c:pt idx="1">
                  <c:v>272.95738388799782</c:v>
                </c:pt>
                <c:pt idx="2">
                  <c:v>193.84646237576902</c:v>
                </c:pt>
                <c:pt idx="3">
                  <c:v>112.83251489495139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A-43E5-BC7E-2AEB3B0B39E5}"/>
            </c:ext>
          </c:extLst>
        </c:ser>
        <c:ser>
          <c:idx val="4"/>
          <c:order val="4"/>
          <c:tx>
            <c:strRef>
              <c:f>'IM Refrigeracion Domestica '!$G$114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'!$B$115:$B$118</c:f>
              <c:strCache>
                <c:ptCount val="4"/>
                <c:pt idx="0">
                  <c:v>Las demás combinaciones de refrigerador y congelador</c:v>
                </c:pt>
                <c:pt idx="1">
                  <c:v>De volumen mayor o igual a 269 litros, pero inferior a 382 litros</c:v>
                </c:pt>
                <c:pt idx="2">
                  <c:v>De volumen mayor o igual a 184 litros, pero inferior a 269 litros</c:v>
                </c:pt>
                <c:pt idx="3">
                  <c:v>De volumen inferior a 184 litros</c:v>
                </c:pt>
              </c:strCache>
            </c:strRef>
          </c:cat>
          <c:val>
            <c:numRef>
              <c:f>'IM Refrigeracion Domestica '!$G$115:$G$118</c:f>
              <c:numCache>
                <c:formatCode>_(* #,##0_);_(* \(#,##0\);_(* "-"??_);_(@_)</c:formatCode>
                <c:ptCount val="4"/>
                <c:pt idx="0">
                  <c:v>542.08611224218851</c:v>
                </c:pt>
                <c:pt idx="1">
                  <c:v>275.74157088351024</c:v>
                </c:pt>
                <c:pt idx="2">
                  <c:v>209.14420977828314</c:v>
                </c:pt>
                <c:pt idx="3">
                  <c:v>1358.77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5A-43E5-BC7E-2AEB3B0B39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1050688"/>
        <c:axId val="451051248"/>
      </c:barChart>
      <c:catAx>
        <c:axId val="451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051248"/>
        <c:crosses val="autoZero"/>
        <c:auto val="1"/>
        <c:lblAlgn val="ctr"/>
        <c:lblOffset val="100"/>
        <c:noMultiLvlLbl val="0"/>
      </c:catAx>
      <c:valAx>
        <c:axId val="45105124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05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Lavadoras'!$B$109</c:f>
              <c:strCache>
                <c:ptCount val="1"/>
                <c:pt idx="0">
                  <c:v>HACEB WHIRLPOOL INDUSTRIAL S.A.S.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Lavadoras'!$C$108:$G$108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Lavadoras'!$C$109:$G$109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11360</c:v>
                </c:pt>
                <c:pt idx="2">
                  <c:v>44396</c:v>
                </c:pt>
                <c:pt idx="3">
                  <c:v>54935</c:v>
                </c:pt>
                <c:pt idx="4">
                  <c:v>12964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F-40BE-AE56-5329FFBD5BE5}"/>
            </c:ext>
          </c:extLst>
        </c:ser>
        <c:ser>
          <c:idx val="1"/>
          <c:order val="1"/>
          <c:tx>
            <c:strRef>
              <c:f>'EX Lavadoras'!$B$110</c:f>
              <c:strCache>
                <c:ptCount val="1"/>
                <c:pt idx="0">
                  <c:v>WHIRLPOOL COLOMBIA   S.A. 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Lavadoras'!$C$108:$G$108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Lavadoras'!$C$110:$G$110</c:f>
              <c:numCache>
                <c:formatCode>_(* #,##0_);_(* \(#,##0\);_(* "-"??_);_(@_)</c:formatCode>
                <c:ptCount val="5"/>
                <c:pt idx="0">
                  <c:v>8</c:v>
                </c:pt>
                <c:pt idx="1">
                  <c:v>965</c:v>
                </c:pt>
                <c:pt idx="2">
                  <c:v>2856</c:v>
                </c:pt>
                <c:pt idx="3">
                  <c:v>0</c:v>
                </c:pt>
                <c:pt idx="4">
                  <c:v>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F-40BE-AE56-5329FFBD5BE5}"/>
            </c:ext>
          </c:extLst>
        </c:ser>
        <c:ser>
          <c:idx val="2"/>
          <c:order val="2"/>
          <c:tx>
            <c:strRef>
              <c:f>'EX Lavadoras'!$B$111</c:f>
              <c:strCache>
                <c:ptCount val="1"/>
                <c:pt idx="0">
                  <c:v>INDUSTRIAS HACEB S 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Lavadoras'!$C$108:$G$108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Lavadoras'!$C$111:$G$111</c:f>
              <c:numCache>
                <c:formatCode>_(* #,##0_);_(* \(#,##0\);_(* "-"??_);_(@_)</c:formatCode>
                <c:ptCount val="5"/>
                <c:pt idx="0">
                  <c:v>145</c:v>
                </c:pt>
                <c:pt idx="1">
                  <c:v>190</c:v>
                </c:pt>
                <c:pt idx="2">
                  <c:v>1512</c:v>
                </c:pt>
                <c:pt idx="3">
                  <c:v>2405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0BE-AE56-5329FFBD5BE5}"/>
            </c:ext>
          </c:extLst>
        </c:ser>
        <c:ser>
          <c:idx val="3"/>
          <c:order val="3"/>
          <c:tx>
            <c:strRef>
              <c:f>'EX Lavadoras'!$B$112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Lavadoras'!$C$108:$G$108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Lavadoras'!$C$112:$G$112</c:f>
              <c:numCache>
                <c:formatCode>_(* #,##0_);_(* \(#,##0\);_(* "-"??_);_(@_)</c:formatCode>
                <c:ptCount val="5"/>
                <c:pt idx="0">
                  <c:v>1259</c:v>
                </c:pt>
                <c:pt idx="1">
                  <c:v>1552</c:v>
                </c:pt>
                <c:pt idx="2">
                  <c:v>14</c:v>
                </c:pt>
                <c:pt idx="3">
                  <c:v>27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4F-40BE-AE56-5329FFBD5B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2093376"/>
        <c:axId val="512093936"/>
      </c:barChart>
      <c:catAx>
        <c:axId val="51209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093936"/>
        <c:crosses val="autoZero"/>
        <c:auto val="1"/>
        <c:lblAlgn val="ctr"/>
        <c:lblOffset val="100"/>
        <c:noMultiLvlLbl val="0"/>
      </c:catAx>
      <c:valAx>
        <c:axId val="51209393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209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6273367313764675"/>
          <c:y val="0.13910102540301444"/>
          <c:w val="0.8142468997511364"/>
          <c:h val="0.58462854933303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Lavadoras'!$H$109</c:f>
              <c:strCache>
                <c:ptCount val="1"/>
                <c:pt idx="0">
                  <c:v>HACEB WHIRLPOOL INDUSTRIAL S.A.S.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Lavadoras'!$I$108:$M$108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Lavadoras'!$I$109:$M$109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2828566.8800000008</c:v>
                </c:pt>
                <c:pt idx="2">
                  <c:v>9932840.8400000017</c:v>
                </c:pt>
                <c:pt idx="3">
                  <c:v>12765068.919999985</c:v>
                </c:pt>
                <c:pt idx="4">
                  <c:v>3064605.1699999985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B-485F-9584-B7B38B5646C6}"/>
            </c:ext>
          </c:extLst>
        </c:ser>
        <c:ser>
          <c:idx val="1"/>
          <c:order val="1"/>
          <c:tx>
            <c:strRef>
              <c:f>'EX Lavadoras'!$H$110</c:f>
              <c:strCache>
                <c:ptCount val="1"/>
                <c:pt idx="0">
                  <c:v>WHIRLPOOL COLOMBIA   S.A. 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Lavadoras'!$I$108:$M$108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Lavadoras'!$I$110:$M$110</c:f>
              <c:numCache>
                <c:formatCode>_(* #,##0_);_(* \(#,##0\);_(* "-"??_);_(@_)</c:formatCode>
                <c:ptCount val="5"/>
                <c:pt idx="0">
                  <c:v>2685.2</c:v>
                </c:pt>
                <c:pt idx="1">
                  <c:v>389968.05</c:v>
                </c:pt>
                <c:pt idx="2">
                  <c:v>1205282.92</c:v>
                </c:pt>
                <c:pt idx="3">
                  <c:v>0</c:v>
                </c:pt>
                <c:pt idx="4">
                  <c:v>536212.6100000001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B-485F-9584-B7B38B5646C6}"/>
            </c:ext>
          </c:extLst>
        </c:ser>
        <c:ser>
          <c:idx val="2"/>
          <c:order val="2"/>
          <c:tx>
            <c:strRef>
              <c:f>'EX Lavadoras'!$H$111</c:f>
              <c:strCache>
                <c:ptCount val="1"/>
                <c:pt idx="0">
                  <c:v>INDUSTRIAS HACEB S 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Lavadoras'!$I$108:$M$108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Lavadoras'!$I$111:$M$111</c:f>
              <c:numCache>
                <c:formatCode>_(* #,##0_);_(* \(#,##0\);_(* "-"??_);_(@_)</c:formatCode>
                <c:ptCount val="5"/>
                <c:pt idx="0">
                  <c:v>91547.199999999997</c:v>
                </c:pt>
                <c:pt idx="1">
                  <c:v>55453.89</c:v>
                </c:pt>
                <c:pt idx="2">
                  <c:v>389568.66</c:v>
                </c:pt>
                <c:pt idx="3">
                  <c:v>317460.32999999996</c:v>
                </c:pt>
                <c:pt idx="4">
                  <c:v>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B-485F-9584-B7B38B5646C6}"/>
            </c:ext>
          </c:extLst>
        </c:ser>
        <c:ser>
          <c:idx val="3"/>
          <c:order val="3"/>
          <c:tx>
            <c:strRef>
              <c:f>'EX Lavadoras'!$H$112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Lavadoras'!$I$108:$M$108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Lavadoras'!$I$112:$M$112</c:f>
              <c:numCache>
                <c:formatCode>_(* #,##0_);_(* \(#,##0\);_(* "-"??_);_(@_)</c:formatCode>
                <c:ptCount val="5"/>
                <c:pt idx="0">
                  <c:v>247944.1</c:v>
                </c:pt>
                <c:pt idx="1">
                  <c:v>355819.66</c:v>
                </c:pt>
                <c:pt idx="2">
                  <c:v>6848.84</c:v>
                </c:pt>
                <c:pt idx="3">
                  <c:v>16352.759999999998</c:v>
                </c:pt>
                <c:pt idx="4">
                  <c:v>4915.62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6B-485F-9584-B7B38B5646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2098416"/>
        <c:axId val="512098976"/>
      </c:barChart>
      <c:catAx>
        <c:axId val="51209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2098976"/>
        <c:crosses val="autoZero"/>
        <c:auto val="1"/>
        <c:lblAlgn val="ctr"/>
        <c:lblOffset val="100"/>
        <c:noMultiLvlLbl val="0"/>
      </c:catAx>
      <c:valAx>
        <c:axId val="51209897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209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Cocción'!$B$50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Cocción'!$C$50:$G$50</c:f>
              <c:numCache>
                <c:formatCode>_(* #,##0_);_(* \(#,##0\);_(* "-"??_);_(@_)</c:formatCode>
                <c:ptCount val="5"/>
                <c:pt idx="0">
                  <c:v>149910</c:v>
                </c:pt>
                <c:pt idx="1">
                  <c:v>162959</c:v>
                </c:pt>
                <c:pt idx="2">
                  <c:v>141774</c:v>
                </c:pt>
                <c:pt idx="3">
                  <c:v>145301</c:v>
                </c:pt>
                <c:pt idx="4">
                  <c:v>17364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3-4757-8A08-87E457C35AC0}"/>
            </c:ext>
          </c:extLst>
        </c:ser>
        <c:ser>
          <c:idx val="1"/>
          <c:order val="1"/>
          <c:tx>
            <c:strRef>
              <c:f>'IM Cocción'!$B$51</c:f>
              <c:strCache>
                <c:ptCount val="1"/>
                <c:pt idx="0">
                  <c:v> IPIALES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Cocción'!$C$51:$G$51</c:f>
              <c:numCache>
                <c:formatCode>_(* #,##0_);_(* \(#,##0\);_(* "-"??_);_(@_)</c:formatCode>
                <c:ptCount val="5"/>
                <c:pt idx="0">
                  <c:v>27204</c:v>
                </c:pt>
                <c:pt idx="1">
                  <c:v>17005</c:v>
                </c:pt>
                <c:pt idx="2">
                  <c:v>12034</c:v>
                </c:pt>
                <c:pt idx="3">
                  <c:v>11558</c:v>
                </c:pt>
                <c:pt idx="4">
                  <c:v>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3-4757-8A08-87E457C35AC0}"/>
            </c:ext>
          </c:extLst>
        </c:ser>
        <c:ser>
          <c:idx val="2"/>
          <c:order val="2"/>
          <c:tx>
            <c:strRef>
              <c:f>'IM Cocción'!$B$52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Cocción'!$C$52:$G$52</c:f>
              <c:numCache>
                <c:formatCode>_(* #,##0_);_(* \(#,##0\);_(* "-"??_);_(@_)</c:formatCode>
                <c:ptCount val="5"/>
                <c:pt idx="0">
                  <c:v>8466</c:v>
                </c:pt>
                <c:pt idx="1">
                  <c:v>8090</c:v>
                </c:pt>
                <c:pt idx="2">
                  <c:v>4415</c:v>
                </c:pt>
                <c:pt idx="3">
                  <c:v>7685</c:v>
                </c:pt>
                <c:pt idx="4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3-4757-8A08-87E457C35AC0}"/>
            </c:ext>
          </c:extLst>
        </c:ser>
        <c:ser>
          <c:idx val="3"/>
          <c:order val="3"/>
          <c:tx>
            <c:strRef>
              <c:f>'IM Cocción'!$B$53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Cocción'!$C$53:$G$53</c:f>
              <c:numCache>
                <c:formatCode>_(* #,##0_);_(* \(#,##0\);_(* "-"??_);_(@_)</c:formatCode>
                <c:ptCount val="5"/>
                <c:pt idx="0">
                  <c:v>4813</c:v>
                </c:pt>
                <c:pt idx="1">
                  <c:v>4931</c:v>
                </c:pt>
                <c:pt idx="2">
                  <c:v>4138</c:v>
                </c:pt>
                <c:pt idx="3">
                  <c:v>4161</c:v>
                </c:pt>
                <c:pt idx="4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73-4757-8A08-87E457C35AC0}"/>
            </c:ext>
          </c:extLst>
        </c:ser>
        <c:ser>
          <c:idx val="4"/>
          <c:order val="4"/>
          <c:tx>
            <c:strRef>
              <c:f>'IM Cocción'!$B$54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Cocción'!$C$54:$G$54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219</c:v>
                </c:pt>
                <c:pt idx="3">
                  <c:v>16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73-4757-8A08-87E457C35AC0}"/>
            </c:ext>
          </c:extLst>
        </c:ser>
        <c:ser>
          <c:idx val="5"/>
          <c:order val="5"/>
          <c:tx>
            <c:strRef>
              <c:f>'IM Cocción'!$B$55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Cocción'!$C$49:$G$49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Cocción'!$C$55:$G$55</c:f>
              <c:numCache>
                <c:formatCode>_(* #,##0_);_(* \(#,##0\);_(* "-"_);_(@_)</c:formatCode>
                <c:ptCount val="5"/>
                <c:pt idx="0">
                  <c:v>1778</c:v>
                </c:pt>
                <c:pt idx="1">
                  <c:v>755</c:v>
                </c:pt>
                <c:pt idx="2">
                  <c:v>997</c:v>
                </c:pt>
                <c:pt idx="3">
                  <c:v>3743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73-4757-8A08-87E457C35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45565552"/>
        <c:axId val="445566112"/>
      </c:barChart>
      <c:catAx>
        <c:axId val="445565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5566112"/>
        <c:crosses val="autoZero"/>
        <c:auto val="1"/>
        <c:lblAlgn val="ctr"/>
        <c:lblOffset val="100"/>
        <c:noMultiLvlLbl val="0"/>
      </c:catAx>
      <c:valAx>
        <c:axId val="44556611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4556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Cocción'!$B$60</c:f>
              <c:strCache>
                <c:ptCount val="1"/>
                <c:pt idx="0">
                  <c:v> BUENAVENTURA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Cocción'!$C$60:$G$60</c:f>
              <c:numCache>
                <c:formatCode>_(* #,##0_);_(* \(#,##0\);_(* "-"??_);_(@_)</c:formatCode>
                <c:ptCount val="5"/>
                <c:pt idx="0">
                  <c:v>14762090.619999994</c:v>
                </c:pt>
                <c:pt idx="1">
                  <c:v>15172843.670000007</c:v>
                </c:pt>
                <c:pt idx="2">
                  <c:v>11822415.830000002</c:v>
                </c:pt>
                <c:pt idx="3">
                  <c:v>12248562.320000004</c:v>
                </c:pt>
                <c:pt idx="4">
                  <c:v>1620799.9100000001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E-4DCA-B38C-99AAB3206F76}"/>
            </c:ext>
          </c:extLst>
        </c:ser>
        <c:ser>
          <c:idx val="1"/>
          <c:order val="1"/>
          <c:tx>
            <c:strRef>
              <c:f>'IM Cocción'!$B$61</c:f>
              <c:strCache>
                <c:ptCount val="1"/>
                <c:pt idx="0">
                  <c:v> IPIALES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Cocción'!$C$61:$G$61</c:f>
              <c:numCache>
                <c:formatCode>_(* #,##0_);_(* \(#,##0\);_(* "-"??_);_(@_)</c:formatCode>
                <c:ptCount val="5"/>
                <c:pt idx="0">
                  <c:v>5143259.7300000004</c:v>
                </c:pt>
                <c:pt idx="1">
                  <c:v>3081185.5699999989</c:v>
                </c:pt>
                <c:pt idx="2">
                  <c:v>2281910.0300000003</c:v>
                </c:pt>
                <c:pt idx="3">
                  <c:v>2054013.2000000007</c:v>
                </c:pt>
                <c:pt idx="4">
                  <c:v>400880.57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E-4DCA-B38C-99AAB3206F76}"/>
            </c:ext>
          </c:extLst>
        </c:ser>
        <c:ser>
          <c:idx val="2"/>
          <c:order val="2"/>
          <c:tx>
            <c:strRef>
              <c:f>'IM Cocción'!$B$62</c:f>
              <c:strCache>
                <c:ptCount val="1"/>
                <c:pt idx="0">
                  <c:v> CARTAGENA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Cocción'!$C$62:$G$62</c:f>
              <c:numCache>
                <c:formatCode>_(* #,##0_);_(* \(#,##0\);_(* "-"??_);_(@_)</c:formatCode>
                <c:ptCount val="5"/>
                <c:pt idx="0">
                  <c:v>1759816.6200000008</c:v>
                </c:pt>
                <c:pt idx="1">
                  <c:v>1647400.1400000001</c:v>
                </c:pt>
                <c:pt idx="2">
                  <c:v>1090177.04</c:v>
                </c:pt>
                <c:pt idx="3">
                  <c:v>1273676.3299999998</c:v>
                </c:pt>
                <c:pt idx="4">
                  <c:v>263321.58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E-4DCA-B38C-99AAB3206F76}"/>
            </c:ext>
          </c:extLst>
        </c:ser>
        <c:ser>
          <c:idx val="3"/>
          <c:order val="3"/>
          <c:tx>
            <c:strRef>
              <c:f>'IM Cocción'!$B$63</c:f>
              <c:strCache>
                <c:ptCount val="1"/>
                <c:pt idx="0">
                  <c:v> BOGOTÁ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Cocción'!$C$63:$G$63</c:f>
              <c:numCache>
                <c:formatCode>_(* #,##0_);_(* \(#,##0\);_(* "-"??_);_(@_)</c:formatCode>
                <c:ptCount val="5"/>
                <c:pt idx="0">
                  <c:v>1076252.3000000003</c:v>
                </c:pt>
                <c:pt idx="1">
                  <c:v>1041642.3599999996</c:v>
                </c:pt>
                <c:pt idx="2">
                  <c:v>722964.61999999976</c:v>
                </c:pt>
                <c:pt idx="3">
                  <c:v>805304.65000000037</c:v>
                </c:pt>
                <c:pt idx="4">
                  <c:v>169424.31999999998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3E-4DCA-B38C-99AAB3206F76}"/>
            </c:ext>
          </c:extLst>
        </c:ser>
        <c:ser>
          <c:idx val="4"/>
          <c:order val="4"/>
          <c:tx>
            <c:strRef>
              <c:f>'IM Cocción'!$B$64</c:f>
              <c:strCache>
                <c:ptCount val="1"/>
                <c:pt idx="0">
                  <c:v> BARRANQUILLA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Cocción'!$C$64:$G$64</c:f>
              <c:numCache>
                <c:formatCode>_(* #,##0_);_(* \(#,##0\);_(* "-"??_);_(@_)</c:formatCode>
                <c:ptCount val="5"/>
                <c:pt idx="0">
                  <c:v>0</c:v>
                </c:pt>
                <c:pt idx="1">
                  <c:v>925.91</c:v>
                </c:pt>
                <c:pt idx="2">
                  <c:v>84311.579999999987</c:v>
                </c:pt>
                <c:pt idx="3">
                  <c:v>9769.75</c:v>
                </c:pt>
                <c:pt idx="4">
                  <c:v>17458.57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3E-4DCA-B38C-99AAB3206F76}"/>
            </c:ext>
          </c:extLst>
        </c:ser>
        <c:ser>
          <c:idx val="5"/>
          <c:order val="5"/>
          <c:tx>
            <c:strRef>
              <c:f>'IM Cocción'!$B$65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Cocción'!$C$59:$G$59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Cocción'!$C$65:$G$65</c:f>
              <c:numCache>
                <c:formatCode>_(* #,##0_);_(* \(#,##0\);_(* "-"_);_(@_)</c:formatCode>
                <c:ptCount val="5"/>
                <c:pt idx="0">
                  <c:v>77381.750000000015</c:v>
                </c:pt>
                <c:pt idx="1">
                  <c:v>23652.229999999996</c:v>
                </c:pt>
                <c:pt idx="2">
                  <c:v>51552.17</c:v>
                </c:pt>
                <c:pt idx="3">
                  <c:v>86611.89</c:v>
                </c:pt>
                <c:pt idx="4">
                  <c:v>893.02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3E-4DCA-B38C-99AAB3206F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45571712"/>
        <c:axId val="445572272"/>
      </c:barChart>
      <c:catAx>
        <c:axId val="44557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5572272"/>
        <c:crosses val="autoZero"/>
        <c:auto val="1"/>
        <c:lblAlgn val="ctr"/>
        <c:lblOffset val="100"/>
        <c:noMultiLvlLbl val="0"/>
      </c:catAx>
      <c:valAx>
        <c:axId val="4455722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45571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6335234718309183E-2"/>
          <c:y val="0.13943709655370043"/>
          <c:w val="0.92345820431141923"/>
          <c:h val="0.63423906744057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Cocción'!$N$50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Cocción'!$O$49:$S$49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Cocción'!$O$50:$S$50</c:f>
              <c:numCache>
                <c:formatCode>_(* #,##0_);_(* \(#,##0\);_(* "-"??_);_(@_)</c:formatCode>
                <c:ptCount val="5"/>
                <c:pt idx="0">
                  <c:v>6344</c:v>
                </c:pt>
                <c:pt idx="1">
                  <c:v>3926</c:v>
                </c:pt>
                <c:pt idx="2">
                  <c:v>5586</c:v>
                </c:pt>
                <c:pt idx="3">
                  <c:v>1950</c:v>
                </c:pt>
                <c:pt idx="4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E-42D3-A115-151F75AEC13E}"/>
            </c:ext>
          </c:extLst>
        </c:ser>
        <c:ser>
          <c:idx val="1"/>
          <c:order val="1"/>
          <c:tx>
            <c:strRef>
              <c:f>'IM Cocción'!$N$51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Cocción'!$O$49:$S$49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Cocción'!$O$51:$S$51</c:f>
              <c:numCache>
                <c:formatCode>_(* #,##0_);_(* \(#,##0\);_(* "-"??_);_(@_)</c:formatCode>
                <c:ptCount val="5"/>
                <c:pt idx="0">
                  <c:v>4615</c:v>
                </c:pt>
                <c:pt idx="1">
                  <c:v>2164</c:v>
                </c:pt>
                <c:pt idx="2">
                  <c:v>3403</c:v>
                </c:pt>
                <c:pt idx="3">
                  <c:v>11696</c:v>
                </c:pt>
                <c:pt idx="4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2E-42D3-A115-151F75AEC13E}"/>
            </c:ext>
          </c:extLst>
        </c:ser>
        <c:ser>
          <c:idx val="2"/>
          <c:order val="2"/>
          <c:tx>
            <c:strRef>
              <c:f>'IM Cocción'!$N$52</c:f>
              <c:strCache>
                <c:ptCount val="1"/>
                <c:pt idx="0">
                  <c:v>BARRANQUILLA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Cocción'!$O$49:$S$49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Cocción'!$O$52:$S$52</c:f>
              <c:numCache>
                <c:formatCode>_(* #,##0_);_(* \(#,##0\);_(* "-"??_);_(@_)</c:formatCode>
                <c:ptCount val="5"/>
                <c:pt idx="0">
                  <c:v>1402</c:v>
                </c:pt>
                <c:pt idx="1">
                  <c:v>1070</c:v>
                </c:pt>
                <c:pt idx="2">
                  <c:v>3447</c:v>
                </c:pt>
                <c:pt idx="3">
                  <c:v>2980</c:v>
                </c:pt>
                <c:pt idx="4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E-42D3-A115-151F75AEC13E}"/>
            </c:ext>
          </c:extLst>
        </c:ser>
        <c:ser>
          <c:idx val="3"/>
          <c:order val="3"/>
          <c:tx>
            <c:strRef>
              <c:f>'IM Cocción'!$N$53</c:f>
              <c:strCache>
                <c:ptCount val="1"/>
                <c:pt idx="0">
                  <c:v>BUENAVENTURA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Cocción'!$O$49:$S$49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Cocción'!$O$53:$S$53</c:f>
              <c:numCache>
                <c:formatCode>_(* #,##0_);_(* \(#,##0\);_(* "-"??_);_(@_)</c:formatCode>
                <c:ptCount val="5"/>
                <c:pt idx="0">
                  <c:v>11353</c:v>
                </c:pt>
                <c:pt idx="1">
                  <c:v>14454</c:v>
                </c:pt>
                <c:pt idx="2">
                  <c:v>10075</c:v>
                </c:pt>
                <c:pt idx="3">
                  <c:v>19926</c:v>
                </c:pt>
                <c:pt idx="4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E-42D3-A115-151F75AEC13E}"/>
            </c:ext>
          </c:extLst>
        </c:ser>
        <c:ser>
          <c:idx val="4"/>
          <c:order val="4"/>
          <c:tx>
            <c:strRef>
              <c:f>'IM Cocción'!$N$54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Cocción'!$O$49:$S$49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Cocción'!$O$54:$S$54</c:f>
              <c:numCache>
                <c:formatCode>_(* #,##0_);_(* \(#,##0\);_(* "-"_);_(@_)</c:formatCode>
                <c:ptCount val="5"/>
                <c:pt idx="0">
                  <c:v>13603</c:v>
                </c:pt>
                <c:pt idx="1">
                  <c:v>1629</c:v>
                </c:pt>
                <c:pt idx="2">
                  <c:v>1094</c:v>
                </c:pt>
                <c:pt idx="3">
                  <c:v>299</c:v>
                </c:pt>
                <c:pt idx="4">
                  <c:v>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E-42D3-A115-151F75AEC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45577312"/>
        <c:axId val="445577872"/>
      </c:barChart>
      <c:catAx>
        <c:axId val="44557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5577872"/>
        <c:crosses val="autoZero"/>
        <c:auto val="1"/>
        <c:lblAlgn val="ctr"/>
        <c:lblOffset val="100"/>
        <c:noMultiLvlLbl val="0"/>
      </c:catAx>
      <c:valAx>
        <c:axId val="4455778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45577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828146694802126E-2"/>
          <c:y val="0.13962027956123491"/>
          <c:w val="0.91656310534483576"/>
          <c:h val="0.6232645549946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Cocción'!$N$57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3268947464443E-2"/>
                  <c:y val="0.160022882012104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D-444D-B3D7-F9D3A0D99B42}"/>
                </c:ext>
              </c:extLst>
            </c:dLbl>
            <c:dLbl>
              <c:idx val="3"/>
              <c:layout>
                <c:manualLayout>
                  <c:x val="0"/>
                  <c:y val="8.40120130563551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D-444D-B3D7-F9D3A0D99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Cocción'!$O$56:$S$56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Cocción'!$O$57:$S$57</c:f>
              <c:numCache>
                <c:formatCode>_(* #,##0_);_(* \(#,##0\);_(* "-"??_);_(@_)</c:formatCode>
                <c:ptCount val="5"/>
                <c:pt idx="0">
                  <c:v>442120.41999999993</c:v>
                </c:pt>
                <c:pt idx="1">
                  <c:v>602347.18999999959</c:v>
                </c:pt>
                <c:pt idx="2">
                  <c:v>717342.01000000024</c:v>
                </c:pt>
                <c:pt idx="3">
                  <c:v>611237.62000000023</c:v>
                </c:pt>
                <c:pt idx="4">
                  <c:v>110538.78000000001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C-411F-9AC3-1FADB76616BE}"/>
            </c:ext>
          </c:extLst>
        </c:ser>
        <c:ser>
          <c:idx val="1"/>
          <c:order val="1"/>
          <c:tx>
            <c:strRef>
              <c:f>'IM Cocción'!$N$58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Cocción'!$O$56:$S$56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Cocción'!$O$58:$S$58</c:f>
              <c:numCache>
                <c:formatCode>_(* #,##0_);_(* \(#,##0\);_(* "-"??_);_(@_)</c:formatCode>
                <c:ptCount val="5"/>
                <c:pt idx="0">
                  <c:v>683752.54999999993</c:v>
                </c:pt>
                <c:pt idx="1">
                  <c:v>263093.72000000003</c:v>
                </c:pt>
                <c:pt idx="2">
                  <c:v>401683.04999999987</c:v>
                </c:pt>
                <c:pt idx="3">
                  <c:v>325278.16999999993</c:v>
                </c:pt>
                <c:pt idx="4">
                  <c:v>98839.63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C-411F-9AC3-1FADB76616BE}"/>
            </c:ext>
          </c:extLst>
        </c:ser>
        <c:ser>
          <c:idx val="2"/>
          <c:order val="2"/>
          <c:tx>
            <c:strRef>
              <c:f>'IM Cocción'!$N$59</c:f>
              <c:strCache>
                <c:ptCount val="1"/>
                <c:pt idx="0">
                  <c:v>BARRANQUILLA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Cocción'!$O$56:$S$56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Cocción'!$O$59:$S$59</c:f>
              <c:numCache>
                <c:formatCode>_(* #,##0_);_(* \(#,##0\);_(* "-"??_);_(@_)</c:formatCode>
                <c:ptCount val="5"/>
                <c:pt idx="0">
                  <c:v>2410.14</c:v>
                </c:pt>
                <c:pt idx="1">
                  <c:v>18060.439999999999</c:v>
                </c:pt>
                <c:pt idx="2">
                  <c:v>31204.559999999998</c:v>
                </c:pt>
                <c:pt idx="3">
                  <c:v>17653.249999999996</c:v>
                </c:pt>
                <c:pt idx="4">
                  <c:v>14485.889999999998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C-411F-9AC3-1FADB76616BE}"/>
            </c:ext>
          </c:extLst>
        </c:ser>
        <c:ser>
          <c:idx val="3"/>
          <c:order val="3"/>
          <c:tx>
            <c:strRef>
              <c:f>'IM Cocción'!$N$60</c:f>
              <c:strCache>
                <c:ptCount val="1"/>
                <c:pt idx="0">
                  <c:v>BUENAVENTURA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Cocción'!$O$56:$S$56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Cocción'!$O$60:$S$60</c:f>
              <c:numCache>
                <c:formatCode>_(* #,##0_);_(* \(#,##0\);_(* "-"??_);_(@_)</c:formatCode>
                <c:ptCount val="5"/>
                <c:pt idx="0">
                  <c:v>123214.35999999999</c:v>
                </c:pt>
                <c:pt idx="1">
                  <c:v>164718.72</c:v>
                </c:pt>
                <c:pt idx="2">
                  <c:v>333825.56000000006</c:v>
                </c:pt>
                <c:pt idx="3">
                  <c:v>211315.77999999997</c:v>
                </c:pt>
                <c:pt idx="4">
                  <c:v>9476.35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1C-411F-9AC3-1FADB76616BE}"/>
            </c:ext>
          </c:extLst>
        </c:ser>
        <c:ser>
          <c:idx val="4"/>
          <c:order val="4"/>
          <c:tx>
            <c:strRef>
              <c:f>'IM Cocción'!$N$61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Cocción'!$O$56:$S$56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Cocción'!$O$61:$S$61</c:f>
              <c:numCache>
                <c:formatCode>_(* #,##0_);_(* \(#,##0\);_(* "-"_);_(@_)</c:formatCode>
                <c:ptCount val="5"/>
                <c:pt idx="0">
                  <c:v>195978.25000000006</c:v>
                </c:pt>
                <c:pt idx="1">
                  <c:v>61199.739999999991</c:v>
                </c:pt>
                <c:pt idx="2">
                  <c:v>52804.54</c:v>
                </c:pt>
                <c:pt idx="3">
                  <c:v>10056.99</c:v>
                </c:pt>
                <c:pt idx="4">
                  <c:v>4649.6499999999996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C-411F-9AC3-1FADB76616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5327184"/>
        <c:axId val="455327744"/>
      </c:barChart>
      <c:catAx>
        <c:axId val="455327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27744"/>
        <c:crosses val="autoZero"/>
        <c:auto val="1"/>
        <c:lblAlgn val="ctr"/>
        <c:lblOffset val="100"/>
        <c:noMultiLvlLbl val="0"/>
      </c:catAx>
      <c:valAx>
        <c:axId val="4553277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532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'IM Cocción'!$B$107</c:f>
              <c:strCache>
                <c:ptCount val="1"/>
                <c:pt idx="0">
                  <c:v> ECUADOR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Cocción'!$C$106:$G$106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Cocción'!$C$107:$G$107</c:f>
              <c:numCache>
                <c:formatCode>_(* #,##0_);_(* \(#,##0\);_(* "-"??_);_(@_)</c:formatCode>
                <c:ptCount val="5"/>
                <c:pt idx="0">
                  <c:v>18414466.679999996</c:v>
                </c:pt>
                <c:pt idx="1">
                  <c:v>16767978.300000004</c:v>
                </c:pt>
                <c:pt idx="2">
                  <c:v>12720083.480000002</c:v>
                </c:pt>
                <c:pt idx="3">
                  <c:v>10962716.41</c:v>
                </c:pt>
                <c:pt idx="4">
                  <c:v>1599137.9899999998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2-46B7-98A9-E0603A6C0C5B}"/>
            </c:ext>
          </c:extLst>
        </c:ser>
        <c:ser>
          <c:idx val="1"/>
          <c:order val="1"/>
          <c:tx>
            <c:strRef>
              <c:f>'IM Cocción'!$B$108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Cocción'!$C$106:$G$106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Cocción'!$C$108:$G$108</c:f>
              <c:numCache>
                <c:formatCode>_(* #,##0_);_(* \(#,##0\);_(* "-"??_);_(@_)</c:formatCode>
                <c:ptCount val="5"/>
                <c:pt idx="0">
                  <c:v>1971579.74</c:v>
                </c:pt>
                <c:pt idx="1">
                  <c:v>1515289.0699999998</c:v>
                </c:pt>
                <c:pt idx="2">
                  <c:v>1648169.66</c:v>
                </c:pt>
                <c:pt idx="3">
                  <c:v>2763959.1</c:v>
                </c:pt>
                <c:pt idx="4">
                  <c:v>330612.69000000006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2-46B7-98A9-E0603A6C0C5B}"/>
            </c:ext>
          </c:extLst>
        </c:ser>
        <c:ser>
          <c:idx val="2"/>
          <c:order val="2"/>
          <c:tx>
            <c:strRef>
              <c:f>'IM Cocción'!$B$109</c:f>
              <c:strCache>
                <c:ptCount val="1"/>
                <c:pt idx="0">
                  <c:v> ITALIA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Cocción'!$C$106:$G$106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Cocción'!$C$109:$G$109</c:f>
              <c:numCache>
                <c:formatCode>_(* #,##0_);_(* \(#,##0\);_(* "-"??_);_(@_)</c:formatCode>
                <c:ptCount val="5"/>
                <c:pt idx="0">
                  <c:v>978369.15000000014</c:v>
                </c:pt>
                <c:pt idx="1">
                  <c:v>1084429.19</c:v>
                </c:pt>
                <c:pt idx="2">
                  <c:v>931635.58</c:v>
                </c:pt>
                <c:pt idx="3">
                  <c:v>566848.46000000008</c:v>
                </c:pt>
                <c:pt idx="4">
                  <c:v>199932.62999999998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72-46B7-98A9-E0603A6C0C5B}"/>
            </c:ext>
          </c:extLst>
        </c:ser>
        <c:ser>
          <c:idx val="3"/>
          <c:order val="3"/>
          <c:tx>
            <c:strRef>
              <c:f>'IM Cocción'!$B$110</c:f>
              <c:strCache>
                <c:ptCount val="1"/>
                <c:pt idx="0">
                  <c:v> MEXICO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Cocción'!$C$106:$G$106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Cocción'!$C$110:$G$110</c:f>
              <c:numCache>
                <c:formatCode>_(* #,##0_);_(* \(#,##0\);_(* "-"??_);_(@_)</c:formatCode>
                <c:ptCount val="5"/>
                <c:pt idx="0">
                  <c:v>328805.5400000001</c:v>
                </c:pt>
                <c:pt idx="1">
                  <c:v>408937.72</c:v>
                </c:pt>
                <c:pt idx="2">
                  <c:v>50879.750000000007</c:v>
                </c:pt>
                <c:pt idx="3">
                  <c:v>365129.0400000001</c:v>
                </c:pt>
                <c:pt idx="4">
                  <c:v>146584.91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72-46B7-98A9-E0603A6C0C5B}"/>
            </c:ext>
          </c:extLst>
        </c:ser>
        <c:ser>
          <c:idx val="4"/>
          <c:order val="4"/>
          <c:tx>
            <c:strRef>
              <c:f>'IM Cocción'!$B$111</c:f>
              <c:strCache>
                <c:ptCount val="1"/>
                <c:pt idx="0">
                  <c:v> OTROS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Cocción'!$C$106:$G$106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Cocción'!$C$111:$G$111</c:f>
              <c:numCache>
                <c:formatCode>_(* #,##0_);_(* \(#,##0\);_(* "-"??_);_(@_)</c:formatCode>
                <c:ptCount val="5"/>
                <c:pt idx="0">
                  <c:v>1125579.9100000001</c:v>
                </c:pt>
                <c:pt idx="1">
                  <c:v>1191015.5999999999</c:v>
                </c:pt>
                <c:pt idx="2">
                  <c:v>702562.80000000098</c:v>
                </c:pt>
                <c:pt idx="3">
                  <c:v>1819285.13</c:v>
                </c:pt>
                <c:pt idx="4">
                  <c:v>196509.74999999997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72-46B7-98A9-E0603A6C0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332784"/>
        <c:axId val="455333344"/>
      </c:barChart>
      <c:catAx>
        <c:axId val="45533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33344"/>
        <c:crosses val="autoZero"/>
        <c:auto val="1"/>
        <c:lblAlgn val="ctr"/>
        <c:lblOffset val="100"/>
        <c:noMultiLvlLbl val="0"/>
      </c:catAx>
      <c:valAx>
        <c:axId val="45533334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53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'IM Cocción'!$N$116</c:f>
              <c:strCache>
                <c:ptCount val="1"/>
                <c:pt idx="0">
                  <c:v> ITALIA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Cocción'!$O$116:$S$116</c:f>
              <c:numCache>
                <c:formatCode>_(* #,##0_);_(* \(#,##0\);_(* "-"??_);_(@_)</c:formatCode>
                <c:ptCount val="5"/>
                <c:pt idx="0">
                  <c:v>894984.87999999989</c:v>
                </c:pt>
                <c:pt idx="1">
                  <c:v>515742.75999999983</c:v>
                </c:pt>
                <c:pt idx="2">
                  <c:v>596006.82999999996</c:v>
                </c:pt>
                <c:pt idx="3">
                  <c:v>483843.99</c:v>
                </c:pt>
                <c:pt idx="4">
                  <c:v>150821.22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3-4CED-A613-87A84A729F53}"/>
            </c:ext>
          </c:extLst>
        </c:ser>
        <c:ser>
          <c:idx val="1"/>
          <c:order val="1"/>
          <c:tx>
            <c:strRef>
              <c:f>'IM Cocción'!$N$117</c:f>
              <c:strCache>
                <c:ptCount val="1"/>
                <c:pt idx="0">
                  <c:v> ESTADOS UNIDOS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Cocción'!$O$117:$S$117</c:f>
              <c:numCache>
                <c:formatCode>_(* #,##0_);_(* \(#,##0\);_(* "-"??_);_(@_)</c:formatCode>
                <c:ptCount val="5"/>
                <c:pt idx="0">
                  <c:v>77044.070000000022</c:v>
                </c:pt>
                <c:pt idx="1">
                  <c:v>88152.909999999989</c:v>
                </c:pt>
                <c:pt idx="2">
                  <c:v>79912.37999999999</c:v>
                </c:pt>
                <c:pt idx="3">
                  <c:v>251354.78999999995</c:v>
                </c:pt>
                <c:pt idx="4">
                  <c:v>30103.02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3-4CED-A613-87A84A729F53}"/>
            </c:ext>
          </c:extLst>
        </c:ser>
        <c:ser>
          <c:idx val="2"/>
          <c:order val="2"/>
          <c:tx>
            <c:strRef>
              <c:f>'IM Cocción'!$N$118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Cocción'!$O$118:$S$118</c:f>
              <c:numCache>
                <c:formatCode>_(* #,##0_);_(* \(#,##0\);_(* "-"??_);_(@_)</c:formatCode>
                <c:ptCount val="5"/>
                <c:pt idx="0">
                  <c:v>287464.25</c:v>
                </c:pt>
                <c:pt idx="1">
                  <c:v>201846.46000000002</c:v>
                </c:pt>
                <c:pt idx="2">
                  <c:v>250535.00999999998</c:v>
                </c:pt>
                <c:pt idx="3">
                  <c:v>220854.94999999998</c:v>
                </c:pt>
                <c:pt idx="4">
                  <c:v>20406.559999999998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3-4CED-A613-87A84A729F53}"/>
            </c:ext>
          </c:extLst>
        </c:ser>
        <c:ser>
          <c:idx val="3"/>
          <c:order val="3"/>
          <c:tx>
            <c:strRef>
              <c:f>'IM Cocción'!$N$119</c:f>
              <c:strCache>
                <c:ptCount val="1"/>
                <c:pt idx="0">
                  <c:v> ESPA?A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Cocción'!$O$119:$S$119</c:f>
              <c:numCache>
                <c:formatCode>_(* #,##0_);_(* \(#,##0\);_(* "-"??_);_(@_)</c:formatCode>
                <c:ptCount val="5"/>
                <c:pt idx="0">
                  <c:v>152965.81</c:v>
                </c:pt>
                <c:pt idx="1">
                  <c:v>185368.59000000005</c:v>
                </c:pt>
                <c:pt idx="2">
                  <c:v>279532.17000000004</c:v>
                </c:pt>
                <c:pt idx="3">
                  <c:v>98375.120000000024</c:v>
                </c:pt>
                <c:pt idx="4">
                  <c:v>18071.170000000002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03-4CED-A613-87A84A729F53}"/>
            </c:ext>
          </c:extLst>
        </c:ser>
        <c:ser>
          <c:idx val="4"/>
          <c:order val="4"/>
          <c:tx>
            <c:strRef>
              <c:f>'IM Cocción'!$N$120</c:f>
              <c:strCache>
                <c:ptCount val="1"/>
                <c:pt idx="0">
                  <c:v> TURQUIA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Cocción'!$O$120:$S$120</c:f>
              <c:numCache>
                <c:formatCode>_(* #,##0_);_(* \(#,##0\);_(* "-"??_);_(@_)</c:formatCode>
                <c:ptCount val="5"/>
                <c:pt idx="0">
                  <c:v>2553.5100000000002</c:v>
                </c:pt>
                <c:pt idx="1">
                  <c:v>37294.240000000005</c:v>
                </c:pt>
                <c:pt idx="2">
                  <c:v>25872.68</c:v>
                </c:pt>
                <c:pt idx="3">
                  <c:v>45852.890000000007</c:v>
                </c:pt>
                <c:pt idx="4">
                  <c:v>8744.91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03-4CED-A613-87A84A729F53}"/>
            </c:ext>
          </c:extLst>
        </c:ser>
        <c:ser>
          <c:idx val="5"/>
          <c:order val="5"/>
          <c:tx>
            <c:strRef>
              <c:f>'IM Cocción'!$N$121</c:f>
              <c:strCache>
                <c:ptCount val="1"/>
                <c:pt idx="0">
                  <c:v> OTROS 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Cocción'!$O$115:$S$115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Cocción'!$O$121:$S$121</c:f>
              <c:numCache>
                <c:formatCode>_(* #,##0_);_(* \(#,##0\);_(* "-"??_);_(@_)</c:formatCode>
                <c:ptCount val="5"/>
                <c:pt idx="0">
                  <c:v>32463.200000000004</c:v>
                </c:pt>
                <c:pt idx="1">
                  <c:v>81014.849999999991</c:v>
                </c:pt>
                <c:pt idx="2">
                  <c:v>305000.65000000002</c:v>
                </c:pt>
                <c:pt idx="3">
                  <c:v>75260.070000000007</c:v>
                </c:pt>
                <c:pt idx="4">
                  <c:v>9843.42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03-4CED-A613-87A84A729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3423504"/>
        <c:axId val="513424064"/>
      </c:barChart>
      <c:catAx>
        <c:axId val="513423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24064"/>
        <c:crosses val="autoZero"/>
        <c:auto val="1"/>
        <c:lblAlgn val="ctr"/>
        <c:lblOffset val="100"/>
        <c:noMultiLvlLbl val="0"/>
      </c:catAx>
      <c:valAx>
        <c:axId val="51342406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139745519811565E-2"/>
          <c:y val="5.3229769009437523E-2"/>
          <c:w val="0.94644785198934822"/>
          <c:h val="0.75889527221987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Cocción'!$P$138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Cocción'!$O$139</c:f>
              <c:strCache>
                <c:ptCount val="1"/>
                <c:pt idx="0">
                  <c:v>Cocinas electrotérmicas de uso doméstico.</c:v>
                </c:pt>
              </c:strCache>
            </c:strRef>
          </c:cat>
          <c:val>
            <c:numRef>
              <c:f>'IM Cocción'!$P$139</c:f>
              <c:numCache>
                <c:formatCode>_(* #,##0_);_(* \(#,##0\);_(* "-"??_);_(@_)</c:formatCode>
                <c:ptCount val="1"/>
                <c:pt idx="0">
                  <c:v>38.78864110191067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5-46B7-8A5C-C20EAF6ED65F}"/>
            </c:ext>
          </c:extLst>
        </c:ser>
        <c:ser>
          <c:idx val="1"/>
          <c:order val="1"/>
          <c:tx>
            <c:strRef>
              <c:f>'IM Cocción'!$Q$138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Cocción'!$O$139</c:f>
              <c:strCache>
                <c:ptCount val="1"/>
                <c:pt idx="0">
                  <c:v>Cocinas electrotérmicas de uso doméstico.</c:v>
                </c:pt>
              </c:strCache>
            </c:strRef>
          </c:cat>
          <c:val>
            <c:numRef>
              <c:f>'IM Cocción'!$Q$139</c:f>
              <c:numCache>
                <c:formatCode>_(* #,##0_);_(* \(#,##0\);_(* "-"??_);_(@_)</c:formatCode>
                <c:ptCount val="1"/>
                <c:pt idx="0">
                  <c:v>47.731351804844465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5-46B7-8A5C-C20EAF6ED65F}"/>
            </c:ext>
          </c:extLst>
        </c:ser>
        <c:ser>
          <c:idx val="2"/>
          <c:order val="2"/>
          <c:tx>
            <c:strRef>
              <c:f>'IM Cocción'!$R$138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Cocción'!$O$139</c:f>
              <c:strCache>
                <c:ptCount val="1"/>
                <c:pt idx="0">
                  <c:v>Cocinas electrotérmicas de uso doméstico.</c:v>
                </c:pt>
              </c:strCache>
            </c:strRef>
          </c:cat>
          <c:val>
            <c:numRef>
              <c:f>'IM Cocción'!$R$139</c:f>
              <c:numCache>
                <c:formatCode>_(* #,##0_);_(* \(#,##0\);_(* "-"??_);_(@_)</c:formatCode>
                <c:ptCount val="1"/>
                <c:pt idx="0">
                  <c:v>65.107380639694966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5-46B7-8A5C-C20EAF6ED65F}"/>
            </c:ext>
          </c:extLst>
        </c:ser>
        <c:ser>
          <c:idx val="3"/>
          <c:order val="3"/>
          <c:tx>
            <c:strRef>
              <c:f>'IM Cocción'!$S$138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Cocción'!$O$139</c:f>
              <c:strCache>
                <c:ptCount val="1"/>
                <c:pt idx="0">
                  <c:v>Cocinas electrotérmicas de uso doméstico.</c:v>
                </c:pt>
              </c:strCache>
            </c:strRef>
          </c:cat>
          <c:val>
            <c:numRef>
              <c:f>'IM Cocción'!$S$139</c:f>
              <c:numCache>
                <c:formatCode>_(* #,##0_);_(* \(#,##0\);_(* "-"??_);_(@_)</c:formatCode>
                <c:ptCount val="1"/>
                <c:pt idx="0">
                  <c:v>31.830760336844399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15-46B7-8A5C-C20EAF6ED65F}"/>
            </c:ext>
          </c:extLst>
        </c:ser>
        <c:ser>
          <c:idx val="4"/>
          <c:order val="4"/>
          <c:tx>
            <c:strRef>
              <c:f>'IM Cocción'!$T$138</c:f>
              <c:strCache>
                <c:ptCount val="1"/>
                <c:pt idx="0">
                  <c:v>2018*MARZO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Cocción'!$O$139</c:f>
              <c:strCache>
                <c:ptCount val="1"/>
                <c:pt idx="0">
                  <c:v>Cocinas electrotérmicas de uso doméstico.</c:v>
                </c:pt>
              </c:strCache>
            </c:strRef>
          </c:cat>
          <c:val>
            <c:numRef>
              <c:f>'IM Cocción'!$T$139</c:f>
              <c:numCache>
                <c:formatCode>_(* #,##0_);_(* \(#,##0\);_(* "-"??_);_(@_)</c:formatCode>
                <c:ptCount val="1"/>
                <c:pt idx="0">
                  <c:v>24.555334296326873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15-46B7-8A5C-C20EAF6ED6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3429104"/>
        <c:axId val="513429664"/>
      </c:barChart>
      <c:catAx>
        <c:axId val="51342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29664"/>
        <c:crosses val="autoZero"/>
        <c:auto val="1"/>
        <c:lblAlgn val="ctr"/>
        <c:lblOffset val="100"/>
        <c:noMultiLvlLbl val="0"/>
      </c:catAx>
      <c:valAx>
        <c:axId val="51342966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2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49539849847134E-2"/>
          <c:y val="6.6761582977847289E-2"/>
          <c:w val="0.94415046015015291"/>
          <c:h val="0.69760279652556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Cocción'!$C$141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Cocción'!$B$142:$B$144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Cocción'!$C$142:$C$144</c:f>
              <c:numCache>
                <c:formatCode>_(* #,##0_);_(* \(#,##0\);_(* "-"??_);_(@_)</c:formatCode>
                <c:ptCount val="3"/>
                <c:pt idx="0">
                  <c:v>123.58571529759796</c:v>
                </c:pt>
                <c:pt idx="1">
                  <c:v>104.24586578603022</c:v>
                </c:pt>
                <c:pt idx="2">
                  <c:v>141.0266666666667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9-4E99-9A3B-F18B7D2F6950}"/>
            </c:ext>
          </c:extLst>
        </c:ser>
        <c:ser>
          <c:idx val="1"/>
          <c:order val="1"/>
          <c:tx>
            <c:strRef>
              <c:f>'IM Cocción'!$D$141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Cocción'!$B$142:$B$144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Cocción'!$D$142:$D$144</c:f>
              <c:numCache>
                <c:formatCode>_(* #,##0_);_(* \(#,##0\);_(* "-"??_);_(@_)</c:formatCode>
                <c:ptCount val="3"/>
                <c:pt idx="0">
                  <c:v>110.52223030575412</c:v>
                </c:pt>
                <c:pt idx="1">
                  <c:v>103.53496381097497</c:v>
                </c:pt>
                <c:pt idx="2">
                  <c:v>44.493741450068391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9-4E99-9A3B-F18B7D2F6950}"/>
            </c:ext>
          </c:extLst>
        </c:ser>
        <c:ser>
          <c:idx val="2"/>
          <c:order val="2"/>
          <c:tx>
            <c:strRef>
              <c:f>'IM Cocción'!$E$141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Cocción'!$B$142:$B$144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Cocción'!$E$142:$E$144</c:f>
              <c:numCache>
                <c:formatCode>_(* #,##0_);_(* \(#,##0\);_(* "-"??_);_(@_)</c:formatCode>
                <c:ptCount val="3"/>
                <c:pt idx="0">
                  <c:v>103.36795752857437</c:v>
                </c:pt>
                <c:pt idx="1">
                  <c:v>87.867746240203317</c:v>
                </c:pt>
                <c:pt idx="2">
                  <c:v>40.037584905660381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C9-4E99-9A3B-F18B7D2F6950}"/>
            </c:ext>
          </c:extLst>
        </c:ser>
        <c:ser>
          <c:idx val="3"/>
          <c:order val="3"/>
          <c:tx>
            <c:strRef>
              <c:f>'IM Cocción'!$F$141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Cocción'!$B$142:$B$144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Cocción'!$F$142:$F$144</c:f>
              <c:numCache>
                <c:formatCode>_(* #,##0_);_(* \(#,##0\);_(* "-"??_);_(@_)</c:formatCode>
                <c:ptCount val="3"/>
                <c:pt idx="0">
                  <c:v>104.27411692230079</c:v>
                </c:pt>
                <c:pt idx="1">
                  <c:v>82.99142006466802</c:v>
                </c:pt>
                <c:pt idx="2">
                  <c:v>55.196936416184975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C9-4E99-9A3B-F18B7D2F6950}"/>
            </c:ext>
          </c:extLst>
        </c:ser>
        <c:ser>
          <c:idx val="4"/>
          <c:order val="4"/>
          <c:tx>
            <c:strRef>
              <c:f>'IM Cocción'!$G$141</c:f>
              <c:strCache>
                <c:ptCount val="1"/>
                <c:pt idx="0">
                  <c:v>2018*MARZO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Cocción'!$B$142:$B$144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Cocción'!$G$142:$G$144</c:f>
              <c:numCache>
                <c:formatCode>_(* #,##0_);_(* \(#,##0\);_(* "-"??_);_(@_)</c:formatCode>
                <c:ptCount val="3"/>
                <c:pt idx="0">
                  <c:v>130.50169983350511</c:v>
                </c:pt>
                <c:pt idx="1">
                  <c:v>96.518079588910084</c:v>
                </c:pt>
                <c:pt idx="2">
                  <c:v>16.840158730158727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C9-4E99-9A3B-F18B7D2F69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3434704"/>
        <c:axId val="513435264"/>
      </c:barChart>
      <c:catAx>
        <c:axId val="51343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35264"/>
        <c:crosses val="autoZero"/>
        <c:auto val="1"/>
        <c:lblAlgn val="ctr"/>
        <c:lblOffset val="100"/>
        <c:noMultiLvlLbl val="0"/>
      </c:catAx>
      <c:valAx>
        <c:axId val="5134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43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Refrigeradores domésticos de compresión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082856523799742E-2"/>
          <c:y val="0.10205529188749934"/>
          <c:w val="0.89309438152379406"/>
          <c:h val="0.52610875531824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'!$J$114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'!$I$115:$I$118</c:f>
              <c:strCache>
                <c:ptCount val="4"/>
                <c:pt idx="0">
                  <c:v>Refrigeradores domésticos de compresión, de volúmen inferior a 184 litros.</c:v>
                </c:pt>
                <c:pt idx="1">
                  <c:v>Los demás refrigeradores domésticos, de compresión.</c:v>
                </c:pt>
                <c:pt idx="2">
                  <c:v>Refrigeradores domésticos de compresión, de volúmen igual a 184 litros, pero inferior a 269 litros.</c:v>
                </c:pt>
                <c:pt idx="3">
                  <c:v>Refrigeradores domésticos de compresión, de volúmeN igual a 269 litros, pero inferior a 382 litros.</c:v>
                </c:pt>
              </c:strCache>
            </c:strRef>
          </c:cat>
          <c:val>
            <c:numRef>
              <c:f>'IM Refrigeracion Domestica '!$J$115:$J$118</c:f>
              <c:numCache>
                <c:formatCode>_(* #,##0_);_(* \(#,##0\);_(* "-"??_);_(@_)</c:formatCode>
                <c:ptCount val="4"/>
                <c:pt idx="0">
                  <c:v>210.20341951504525</c:v>
                </c:pt>
                <c:pt idx="1">
                  <c:v>79.42920141186849</c:v>
                </c:pt>
                <c:pt idx="2">
                  <c:v>566.11013180370219</c:v>
                </c:pt>
                <c:pt idx="3">
                  <c:v>286.27115756853391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D-402E-8A59-C9EBDAE86474}"/>
            </c:ext>
          </c:extLst>
        </c:ser>
        <c:ser>
          <c:idx val="1"/>
          <c:order val="1"/>
          <c:tx>
            <c:strRef>
              <c:f>'IM Refrigeracion Domestica '!$K$114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'!$I$115:$I$118</c:f>
              <c:strCache>
                <c:ptCount val="4"/>
                <c:pt idx="0">
                  <c:v>Refrigeradores domésticos de compresión, de volúmen inferior a 184 litros.</c:v>
                </c:pt>
                <c:pt idx="1">
                  <c:v>Los demás refrigeradores domésticos, de compresión.</c:v>
                </c:pt>
                <c:pt idx="2">
                  <c:v>Refrigeradores domésticos de compresión, de volúmen igual a 184 litros, pero inferior a 269 litros.</c:v>
                </c:pt>
                <c:pt idx="3">
                  <c:v>Refrigeradores domésticos de compresión, de volúmeN igual a 269 litros, pero inferior a 382 litros.</c:v>
                </c:pt>
              </c:strCache>
            </c:strRef>
          </c:cat>
          <c:val>
            <c:numRef>
              <c:f>'IM Refrigeracion Domestica '!$K$115:$K$118</c:f>
              <c:numCache>
                <c:formatCode>_(* #,##0_);_(* \(#,##0\);_(* "-"??_);_(@_)</c:formatCode>
                <c:ptCount val="4"/>
                <c:pt idx="0">
                  <c:v>132.34423900682333</c:v>
                </c:pt>
                <c:pt idx="1">
                  <c:v>73.665450109200094</c:v>
                </c:pt>
                <c:pt idx="2">
                  <c:v>492.21311514787578</c:v>
                </c:pt>
                <c:pt idx="3">
                  <c:v>292.60014483212638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D-402E-8A59-C9EBDAE86474}"/>
            </c:ext>
          </c:extLst>
        </c:ser>
        <c:ser>
          <c:idx val="2"/>
          <c:order val="2"/>
          <c:tx>
            <c:strRef>
              <c:f>'IM Refrigeracion Domestica '!$L$114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'!$I$115:$I$118</c:f>
              <c:strCache>
                <c:ptCount val="4"/>
                <c:pt idx="0">
                  <c:v>Refrigeradores domésticos de compresión, de volúmen inferior a 184 litros.</c:v>
                </c:pt>
                <c:pt idx="1">
                  <c:v>Los demás refrigeradores domésticos, de compresión.</c:v>
                </c:pt>
                <c:pt idx="2">
                  <c:v>Refrigeradores domésticos de compresión, de volúmen igual a 184 litros, pero inferior a 269 litros.</c:v>
                </c:pt>
                <c:pt idx="3">
                  <c:v>Refrigeradores domésticos de compresión, de volúmeN igual a 269 litros, pero inferior a 382 litros.</c:v>
                </c:pt>
              </c:strCache>
            </c:strRef>
          </c:cat>
          <c:val>
            <c:numRef>
              <c:f>'IM Refrigeracion Domestica '!$L$115:$L$118</c:f>
              <c:numCache>
                <c:formatCode>_(* #,##0_);_(* \(#,##0\);_(* "-"??_);_(@_)</c:formatCode>
                <c:ptCount val="4"/>
                <c:pt idx="0">
                  <c:v>115.73574085040865</c:v>
                </c:pt>
                <c:pt idx="1">
                  <c:v>66.107719714964361</c:v>
                </c:pt>
                <c:pt idx="2">
                  <c:v>1000.8107499999999</c:v>
                </c:pt>
                <c:pt idx="3">
                  <c:v>143.25866370609606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AD-402E-8A59-C9EBDAE86474}"/>
            </c:ext>
          </c:extLst>
        </c:ser>
        <c:ser>
          <c:idx val="3"/>
          <c:order val="3"/>
          <c:tx>
            <c:strRef>
              <c:f>'IM Refrigeracion Domestica '!$M$114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'!$I$115:$I$118</c:f>
              <c:strCache>
                <c:ptCount val="4"/>
                <c:pt idx="0">
                  <c:v>Refrigeradores domésticos de compresión, de volúmen inferior a 184 litros.</c:v>
                </c:pt>
                <c:pt idx="1">
                  <c:v>Los demás refrigeradores domésticos, de compresión.</c:v>
                </c:pt>
                <c:pt idx="2">
                  <c:v>Refrigeradores domésticos de compresión, de volúmen igual a 184 litros, pero inferior a 269 litros.</c:v>
                </c:pt>
                <c:pt idx="3">
                  <c:v>Refrigeradores domésticos de compresión, de volúmeN igual a 269 litros, pero inferior a 382 litros.</c:v>
                </c:pt>
              </c:strCache>
            </c:strRef>
          </c:cat>
          <c:val>
            <c:numRef>
              <c:f>'IM Refrigeracion Domestica '!$M$115:$M$118</c:f>
              <c:numCache>
                <c:formatCode>_(* #,##0_);_(* \(#,##0\);_(* "-"??_);_(@_)</c:formatCode>
                <c:ptCount val="4"/>
                <c:pt idx="0">
                  <c:v>125.88594875121636</c:v>
                </c:pt>
                <c:pt idx="1">
                  <c:v>63.101437250806903</c:v>
                </c:pt>
                <c:pt idx="2">
                  <c:v>758.38185430463579</c:v>
                </c:pt>
                <c:pt idx="3">
                  <c:v>948.74025423728824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AD-402E-8A59-C9EBDAE86474}"/>
            </c:ext>
          </c:extLst>
        </c:ser>
        <c:ser>
          <c:idx val="4"/>
          <c:order val="4"/>
          <c:tx>
            <c:strRef>
              <c:f>'IM Refrigeracion Domestica '!$N$114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'!$I$115:$I$118</c:f>
              <c:strCache>
                <c:ptCount val="4"/>
                <c:pt idx="0">
                  <c:v>Refrigeradores domésticos de compresión, de volúmen inferior a 184 litros.</c:v>
                </c:pt>
                <c:pt idx="1">
                  <c:v>Los demás refrigeradores domésticos, de compresión.</c:v>
                </c:pt>
                <c:pt idx="2">
                  <c:v>Refrigeradores domésticos de compresión, de volúmen igual a 184 litros, pero inferior a 269 litros.</c:v>
                </c:pt>
                <c:pt idx="3">
                  <c:v>Refrigeradores domésticos de compresión, de volúmeN igual a 269 litros, pero inferior a 382 litros.</c:v>
                </c:pt>
              </c:strCache>
            </c:strRef>
          </c:cat>
          <c:val>
            <c:numRef>
              <c:f>'IM Refrigeracion Domestica '!$N$115:$N$118</c:f>
              <c:numCache>
                <c:formatCode>_(* #,##0_);_(* \(#,##0\);_(* "-"??_);_(@_)</c:formatCode>
                <c:ptCount val="4"/>
                <c:pt idx="0">
                  <c:v>127.35887556918499</c:v>
                </c:pt>
                <c:pt idx="1">
                  <c:v>70.679393227637519</c:v>
                </c:pt>
                <c:pt idx="2">
                  <c:v>3019.2083333333335</c:v>
                </c:pt>
                <c:pt idx="3">
                  <c:v>606.38000000000011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D-402E-8A59-C9EBDAE864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1598176"/>
        <c:axId val="451598736"/>
      </c:barChart>
      <c:catAx>
        <c:axId val="45159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598736"/>
        <c:crosses val="autoZero"/>
        <c:auto val="1"/>
        <c:lblAlgn val="ctr"/>
        <c:lblOffset val="100"/>
        <c:noMultiLvlLbl val="0"/>
      </c:catAx>
      <c:valAx>
        <c:axId val="45159873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159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757432652308331"/>
          <c:y val="0.85468775913416239"/>
          <c:w val="0.46190040814514105"/>
          <c:h val="7.4060070397783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Cocción'!$B$20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Cocción'!$A$21:$A$23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Cocción'!$B$21:$B$23</c:f>
              <c:numCache>
                <c:formatCode>_(* #,##0_);_(* \(#,##0\);_(* "-"??_);_(@_)</c:formatCode>
                <c:ptCount val="3"/>
                <c:pt idx="0">
                  <c:v>144003</c:v>
                </c:pt>
                <c:pt idx="1">
                  <c:v>48147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6-4854-8B55-74CA57C3D39A}"/>
            </c:ext>
          </c:extLst>
        </c:ser>
        <c:ser>
          <c:idx val="1"/>
          <c:order val="1"/>
          <c:tx>
            <c:strRef>
              <c:f>'IM Cocción'!$C$20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Cocción'!$A$21:$A$23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Cocción'!$C$21:$C$23</c:f>
              <c:numCache>
                <c:formatCode>_(* #,##0_);_(* \(#,##0\);_(* "-"??_);_(@_)</c:formatCode>
                <c:ptCount val="3"/>
                <c:pt idx="0">
                  <c:v>142402</c:v>
                </c:pt>
                <c:pt idx="1">
                  <c:v>49877</c:v>
                </c:pt>
                <c:pt idx="2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6-4854-8B55-74CA57C3D39A}"/>
            </c:ext>
          </c:extLst>
        </c:ser>
        <c:ser>
          <c:idx val="2"/>
          <c:order val="2"/>
          <c:tx>
            <c:strRef>
              <c:f>'IM Cocción'!$D$20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Cocción'!$A$21:$A$23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Cocción'!$D$21:$D$23</c:f>
              <c:numCache>
                <c:formatCode>_(* #,##0_);_(* \(#,##0\);_(* "-"??_);_(@_)</c:formatCode>
                <c:ptCount val="3"/>
                <c:pt idx="0">
                  <c:v>110851</c:v>
                </c:pt>
                <c:pt idx="1">
                  <c:v>51931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36-4854-8B55-74CA57C3D39A}"/>
            </c:ext>
          </c:extLst>
        </c:ser>
        <c:ser>
          <c:idx val="3"/>
          <c:order val="3"/>
          <c:tx>
            <c:strRef>
              <c:f>'IM Cocción'!$E$20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Cocción'!$A$21:$A$23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Cocción'!$E$21:$E$23</c:f>
              <c:numCache>
                <c:formatCode>_(* #,##0_);_(* \(#,##0\);_(* "-"??_);_(@_)</c:formatCode>
                <c:ptCount val="3"/>
                <c:pt idx="0">
                  <c:v>103077</c:v>
                </c:pt>
                <c:pt idx="1">
                  <c:v>68349</c:v>
                </c:pt>
                <c:pt idx="2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36-4854-8B55-74CA57C3D39A}"/>
            </c:ext>
          </c:extLst>
        </c:ser>
        <c:ser>
          <c:idx val="4"/>
          <c:order val="4"/>
          <c:tx>
            <c:strRef>
              <c:f>'IM Cocción'!$F$20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Cocción'!$A$21:$A$23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Cocción'!$F$21:$F$23</c:f>
              <c:numCache>
                <c:formatCode>_(* #,##0_);_(* \(#,##0\);_(* "-"??_);_(@_)</c:formatCode>
                <c:ptCount val="3"/>
                <c:pt idx="0">
                  <c:v>12613</c:v>
                </c:pt>
                <c:pt idx="1">
                  <c:v>8368</c:v>
                </c:pt>
                <c:pt idx="2">
                  <c:v>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36-4854-8B55-74CA57C3D3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3875648"/>
        <c:axId val="513876208"/>
      </c:barChart>
      <c:catAx>
        <c:axId val="51387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876208"/>
        <c:crosses val="autoZero"/>
        <c:auto val="1"/>
        <c:lblAlgn val="ctr"/>
        <c:lblOffset val="100"/>
        <c:noMultiLvlLbl val="0"/>
      </c:catAx>
      <c:valAx>
        <c:axId val="5138762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387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11654713559488"/>
          <c:y val="0.14486265037731946"/>
          <c:w val="0.83127110054200593"/>
          <c:h val="0.56089171371443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Cocción'!$H$20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Cocción'!$G$21:$G$23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Cocción'!$H$21:$H$23</c:f>
              <c:numCache>
                <c:formatCode>_(* #,##0_);_(* \(#,##0\);_(* "-"??_);_(@_)</c:formatCode>
                <c:ptCount val="3"/>
                <c:pt idx="0">
                  <c:v>17796713.759999998</c:v>
                </c:pt>
                <c:pt idx="1">
                  <c:v>5019125.6999999974</c:v>
                </c:pt>
                <c:pt idx="2">
                  <c:v>2961.5600000000004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4-44F2-A57C-D47A5CDB9EBC}"/>
            </c:ext>
          </c:extLst>
        </c:ser>
        <c:ser>
          <c:idx val="1"/>
          <c:order val="1"/>
          <c:tx>
            <c:strRef>
              <c:f>'IM Cocción'!$I$20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Cocción'!$G$21:$G$23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Cocción'!$I$21:$I$23</c:f>
              <c:numCache>
                <c:formatCode>_(* #,##0_);_(* \(#,##0\);_(* "-"??_);_(@_)</c:formatCode>
                <c:ptCount val="3"/>
                <c:pt idx="0">
                  <c:v>15738586.639999999</c:v>
                </c:pt>
                <c:pt idx="1">
                  <c:v>5164013.3899999987</c:v>
                </c:pt>
                <c:pt idx="2">
                  <c:v>65049.849999999991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4-44F2-A57C-D47A5CDB9EBC}"/>
            </c:ext>
          </c:extLst>
        </c:ser>
        <c:ser>
          <c:idx val="2"/>
          <c:order val="2"/>
          <c:tx>
            <c:strRef>
              <c:f>'IM Cocción'!$J$20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Cocción'!$G$21:$G$23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Cocción'!$J$21:$J$23</c:f>
              <c:numCache>
                <c:formatCode>_(* #,##0_);_(* \(#,##0\);_(* "-"??_);_(@_)</c:formatCode>
                <c:ptCount val="3"/>
                <c:pt idx="0">
                  <c:v>11458441.459999997</c:v>
                </c:pt>
                <c:pt idx="1">
                  <c:v>4563059.9299999988</c:v>
                </c:pt>
                <c:pt idx="2">
                  <c:v>31829.88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4-44F2-A57C-D47A5CDB9EBC}"/>
            </c:ext>
          </c:extLst>
        </c:ser>
        <c:ser>
          <c:idx val="3"/>
          <c:order val="3"/>
          <c:tx>
            <c:strRef>
              <c:f>'IM Cocción'!$K$20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Cocción'!$G$21:$G$23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Cocción'!$K$21:$K$23</c:f>
              <c:numCache>
                <c:formatCode>_(* #,##0_);_(* \(#,##0\);_(* "-"??_);_(@_)</c:formatCode>
                <c:ptCount val="3"/>
                <c:pt idx="0">
                  <c:v>10748263.149999999</c:v>
                </c:pt>
                <c:pt idx="1">
                  <c:v>5672380.5699999947</c:v>
                </c:pt>
                <c:pt idx="2">
                  <c:v>57294.420000000006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4-44F2-A57C-D47A5CDB9EBC}"/>
            </c:ext>
          </c:extLst>
        </c:ser>
        <c:ser>
          <c:idx val="4"/>
          <c:order val="4"/>
          <c:tx>
            <c:strRef>
              <c:f>'IM Cocción'!$L$20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Cocción'!$G$21:$G$23</c:f>
              <c:strCache>
                <c:ptCount val="3"/>
                <c:pt idx="0">
                  <c:v>Las demás cocinas, de uso doméstico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'IM Cocción'!$L$21:$L$23</c:f>
              <c:numCache>
                <c:formatCode>_(* #,##0_);_(* \(#,##0\);_(* "-"??_);_(@_)</c:formatCode>
                <c:ptCount val="3"/>
                <c:pt idx="0">
                  <c:v>1646017.9400000002</c:v>
                </c:pt>
                <c:pt idx="1">
                  <c:v>807663.28999999957</c:v>
                </c:pt>
                <c:pt idx="2">
                  <c:v>19096.739999999998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4-44F2-A57C-D47A5CDB9E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3881248"/>
        <c:axId val="513881808"/>
      </c:barChart>
      <c:catAx>
        <c:axId val="51388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881808"/>
        <c:crosses val="autoZero"/>
        <c:auto val="1"/>
        <c:lblAlgn val="ctr"/>
        <c:lblOffset val="100"/>
        <c:noMultiLvlLbl val="0"/>
      </c:catAx>
      <c:valAx>
        <c:axId val="5138818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388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10474592315305"/>
          <c:y val="0.13181393741141031"/>
          <c:w val="0.85490882492147502"/>
          <c:h val="0.759841826913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Cocción'!$T$21</c:f>
              <c:strCache>
                <c:ptCount val="1"/>
                <c:pt idx="0">
                  <c:v>Cocinas electrotérmicas de uso doméstico.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Cocción'!$U$20:$Y$20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Cocción'!$U$21:$Y$21</c:f>
              <c:numCache>
                <c:formatCode>_(* #,##0_);_(* \(#,##0\);_(* "-"??_);_(@_)</c:formatCode>
                <c:ptCount val="5"/>
                <c:pt idx="0">
                  <c:v>1447475.7200000004</c:v>
                </c:pt>
                <c:pt idx="1">
                  <c:v>1109419.8099999998</c:v>
                </c:pt>
                <c:pt idx="2">
                  <c:v>1536859.7199999997</c:v>
                </c:pt>
                <c:pt idx="3">
                  <c:v>1175541.8100000005</c:v>
                </c:pt>
                <c:pt idx="4">
                  <c:v>237990.30000000005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142-9243-2DD4DD9D91F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13884608"/>
        <c:axId val="513885168"/>
      </c:barChart>
      <c:catAx>
        <c:axId val="513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885168"/>
        <c:crosses val="autoZero"/>
        <c:auto val="1"/>
        <c:lblAlgn val="ctr"/>
        <c:lblOffset val="100"/>
        <c:noMultiLvlLbl val="0"/>
      </c:catAx>
      <c:valAx>
        <c:axId val="51388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88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Cocción'!$C$182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Cocción'!$B$183:$B$191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Cocción'!$C$183:$C$191</c:f>
              <c:numCache>
                <c:formatCode>_(* #,##0_);_(* \(#,##0\);_(* "-"??_);_(@_)</c:formatCode>
                <c:ptCount val="9"/>
                <c:pt idx="0">
                  <c:v>134695</c:v>
                </c:pt>
                <c:pt idx="1">
                  <c:v>12037</c:v>
                </c:pt>
                <c:pt idx="2">
                  <c:v>0</c:v>
                </c:pt>
                <c:pt idx="3">
                  <c:v>0</c:v>
                </c:pt>
                <c:pt idx="4">
                  <c:v>1606</c:v>
                </c:pt>
                <c:pt idx="5">
                  <c:v>0</c:v>
                </c:pt>
                <c:pt idx="6">
                  <c:v>1262</c:v>
                </c:pt>
                <c:pt idx="7">
                  <c:v>0</c:v>
                </c:pt>
                <c:pt idx="8">
                  <c:v>42571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1-4C39-96BC-066EC2EE2BE3}"/>
            </c:ext>
          </c:extLst>
        </c:ser>
        <c:ser>
          <c:idx val="1"/>
          <c:order val="1"/>
          <c:tx>
            <c:strRef>
              <c:f>'IM Cocción'!$D$182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Cocción'!$B$183:$B$191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Cocción'!$D$183:$D$191</c:f>
              <c:numCache>
                <c:formatCode>_(* #,##0_);_(* \(#,##0\);_(* "-"??_);_(@_)</c:formatCode>
                <c:ptCount val="9"/>
                <c:pt idx="0">
                  <c:v>150640</c:v>
                </c:pt>
                <c:pt idx="1">
                  <c:v>9504</c:v>
                </c:pt>
                <c:pt idx="2">
                  <c:v>0</c:v>
                </c:pt>
                <c:pt idx="3">
                  <c:v>0</c:v>
                </c:pt>
                <c:pt idx="4">
                  <c:v>2314</c:v>
                </c:pt>
                <c:pt idx="5">
                  <c:v>0</c:v>
                </c:pt>
                <c:pt idx="6">
                  <c:v>742</c:v>
                </c:pt>
                <c:pt idx="7">
                  <c:v>0</c:v>
                </c:pt>
                <c:pt idx="8">
                  <c:v>30541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1-4C39-96BC-066EC2EE2BE3}"/>
            </c:ext>
          </c:extLst>
        </c:ser>
        <c:ser>
          <c:idx val="2"/>
          <c:order val="2"/>
          <c:tx>
            <c:strRef>
              <c:f>'IM Cocción'!$E$182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Cocción'!$B$183:$B$191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Cocción'!$E$183:$E$191</c:f>
              <c:numCache>
                <c:formatCode>_(* #,##0_);_(* \(#,##0\);_(* "-"??_);_(@_)</c:formatCode>
                <c:ptCount val="9"/>
                <c:pt idx="0">
                  <c:v>132253</c:v>
                </c:pt>
                <c:pt idx="1">
                  <c:v>6157</c:v>
                </c:pt>
                <c:pt idx="2">
                  <c:v>0</c:v>
                </c:pt>
                <c:pt idx="3">
                  <c:v>0</c:v>
                </c:pt>
                <c:pt idx="4">
                  <c:v>2178</c:v>
                </c:pt>
                <c:pt idx="5">
                  <c:v>0</c:v>
                </c:pt>
                <c:pt idx="6">
                  <c:v>849</c:v>
                </c:pt>
                <c:pt idx="7">
                  <c:v>928</c:v>
                </c:pt>
                <c:pt idx="8">
                  <c:v>21212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1-4C39-96BC-066EC2EE2BE3}"/>
            </c:ext>
          </c:extLst>
        </c:ser>
        <c:ser>
          <c:idx val="3"/>
          <c:order val="3"/>
          <c:tx>
            <c:strRef>
              <c:f>'IM Cocción'!$F$182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Cocción'!$B$183:$B$191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Cocción'!$F$183:$F$191</c:f>
              <c:numCache>
                <c:formatCode>_(* #,##0_);_(* \(#,##0\);_(* "-"??_);_(@_)</c:formatCode>
                <c:ptCount val="9"/>
                <c:pt idx="0">
                  <c:v>118757</c:v>
                </c:pt>
                <c:pt idx="1">
                  <c:v>4565</c:v>
                </c:pt>
                <c:pt idx="2">
                  <c:v>1951</c:v>
                </c:pt>
                <c:pt idx="3">
                  <c:v>435</c:v>
                </c:pt>
                <c:pt idx="4">
                  <c:v>2268</c:v>
                </c:pt>
                <c:pt idx="5">
                  <c:v>1187</c:v>
                </c:pt>
                <c:pt idx="6">
                  <c:v>874</c:v>
                </c:pt>
                <c:pt idx="7">
                  <c:v>1279</c:v>
                </c:pt>
                <c:pt idx="8">
                  <c:v>41148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1-4C39-96BC-066EC2EE2BE3}"/>
            </c:ext>
          </c:extLst>
        </c:ser>
        <c:ser>
          <c:idx val="4"/>
          <c:order val="4"/>
          <c:tx>
            <c:strRef>
              <c:f>'IM Cocción'!$G$182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Cocción'!$B$183:$B$191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Cocción'!$G$183:$G$191</c:f>
              <c:numCache>
                <c:formatCode>_(* #,##0_);_(* \(#,##0\);_(* "-"??_);_(@_)</c:formatCode>
                <c:ptCount val="9"/>
                <c:pt idx="0">
                  <c:v>15818</c:v>
                </c:pt>
                <c:pt idx="1">
                  <c:v>1041</c:v>
                </c:pt>
                <c:pt idx="2">
                  <c:v>681</c:v>
                </c:pt>
                <c:pt idx="3">
                  <c:v>605</c:v>
                </c:pt>
                <c:pt idx="4">
                  <c:v>658</c:v>
                </c:pt>
                <c:pt idx="5">
                  <c:v>598</c:v>
                </c:pt>
                <c:pt idx="6">
                  <c:v>105</c:v>
                </c:pt>
                <c:pt idx="7">
                  <c:v>239</c:v>
                </c:pt>
                <c:pt idx="8">
                  <c:v>2370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1-4C39-96BC-066EC2EE2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3889648"/>
        <c:axId val="513890208"/>
      </c:barChart>
      <c:catAx>
        <c:axId val="51388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3890208"/>
        <c:crosses val="autoZero"/>
        <c:auto val="1"/>
        <c:lblAlgn val="ctr"/>
        <c:lblOffset val="100"/>
        <c:noMultiLvlLbl val="0"/>
      </c:catAx>
      <c:valAx>
        <c:axId val="5138902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388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Cocción'!$C$198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Cocción'!$B$199:$B$207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Cocción'!$C$199:$C$207</c:f>
              <c:numCache>
                <c:formatCode>_(* #,##0_);_(* \(#,##0\);_(* "-"??_);_(@_)</c:formatCode>
                <c:ptCount val="9"/>
                <c:pt idx="0">
                  <c:v>13023494.399999999</c:v>
                </c:pt>
                <c:pt idx="1">
                  <c:v>2274498.9400000009</c:v>
                </c:pt>
                <c:pt idx="2">
                  <c:v>0</c:v>
                </c:pt>
                <c:pt idx="3">
                  <c:v>0</c:v>
                </c:pt>
                <c:pt idx="4">
                  <c:v>320488.20000000007</c:v>
                </c:pt>
                <c:pt idx="5">
                  <c:v>0</c:v>
                </c:pt>
                <c:pt idx="6">
                  <c:v>500287.52000000008</c:v>
                </c:pt>
                <c:pt idx="7">
                  <c:v>0</c:v>
                </c:pt>
                <c:pt idx="8">
                  <c:v>6700031.9600000009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1-4A1E-A964-02484F8B8641}"/>
            </c:ext>
          </c:extLst>
        </c:ser>
        <c:ser>
          <c:idx val="1"/>
          <c:order val="1"/>
          <c:tx>
            <c:strRef>
              <c:f>'IM Cocción'!$D$198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Cocción'!$B$199:$B$207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Cocción'!$D$199:$D$207</c:f>
              <c:numCache>
                <c:formatCode>_(* #,##0_);_(* \(#,##0\);_(* "-"??_);_(@_)</c:formatCode>
                <c:ptCount val="9"/>
                <c:pt idx="0">
                  <c:v>14087549.660000006</c:v>
                </c:pt>
                <c:pt idx="1">
                  <c:v>1722242.06</c:v>
                </c:pt>
                <c:pt idx="2">
                  <c:v>0</c:v>
                </c:pt>
                <c:pt idx="3">
                  <c:v>0</c:v>
                </c:pt>
                <c:pt idx="4">
                  <c:v>303272.94</c:v>
                </c:pt>
                <c:pt idx="5">
                  <c:v>0</c:v>
                </c:pt>
                <c:pt idx="6">
                  <c:v>364548.83999999997</c:v>
                </c:pt>
                <c:pt idx="7">
                  <c:v>0</c:v>
                </c:pt>
                <c:pt idx="8">
                  <c:v>4490036.379999999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1-4A1E-A964-02484F8B8641}"/>
            </c:ext>
          </c:extLst>
        </c:ser>
        <c:ser>
          <c:idx val="2"/>
          <c:order val="2"/>
          <c:tx>
            <c:strRef>
              <c:f>'IM Cocción'!$E$198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Cocción'!$B$199:$B$207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Cocción'!$E$199:$E$207</c:f>
              <c:numCache>
                <c:formatCode>_(* #,##0_);_(* \(#,##0\);_(* "-"??_);_(@_)</c:formatCode>
                <c:ptCount val="9"/>
                <c:pt idx="0">
                  <c:v>11061880.470000003</c:v>
                </c:pt>
                <c:pt idx="1">
                  <c:v>1095458.49</c:v>
                </c:pt>
                <c:pt idx="2">
                  <c:v>0</c:v>
                </c:pt>
                <c:pt idx="3">
                  <c:v>0</c:v>
                </c:pt>
                <c:pt idx="4">
                  <c:v>296046.97999999992</c:v>
                </c:pt>
                <c:pt idx="5">
                  <c:v>0</c:v>
                </c:pt>
                <c:pt idx="6">
                  <c:v>322559.29000000021</c:v>
                </c:pt>
                <c:pt idx="7">
                  <c:v>194544.93000000002</c:v>
                </c:pt>
                <c:pt idx="8">
                  <c:v>3082841.1100000003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1-4A1E-A964-02484F8B8641}"/>
            </c:ext>
          </c:extLst>
        </c:ser>
        <c:ser>
          <c:idx val="3"/>
          <c:order val="3"/>
          <c:tx>
            <c:strRef>
              <c:f>'IM Cocción'!$F$198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Cocción'!$B$199:$B$207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Cocción'!$F$199:$F$207</c:f>
              <c:numCache>
                <c:formatCode>_(* #,##0_);_(* \(#,##0\);_(* "-"??_);_(@_)</c:formatCode>
                <c:ptCount val="9"/>
                <c:pt idx="0">
                  <c:v>10369663.750000002</c:v>
                </c:pt>
                <c:pt idx="1">
                  <c:v>834657.62000000023</c:v>
                </c:pt>
                <c:pt idx="2">
                  <c:v>476356.73999999993</c:v>
                </c:pt>
                <c:pt idx="3">
                  <c:v>100726</c:v>
                </c:pt>
                <c:pt idx="4">
                  <c:v>309165.38</c:v>
                </c:pt>
                <c:pt idx="5">
                  <c:v>157880.97</c:v>
                </c:pt>
                <c:pt idx="6">
                  <c:v>360762.38000000006</c:v>
                </c:pt>
                <c:pt idx="7">
                  <c:v>258280.8</c:v>
                </c:pt>
                <c:pt idx="8">
                  <c:v>3610444.4999999995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31-4A1E-A964-02484F8B8641}"/>
            </c:ext>
          </c:extLst>
        </c:ser>
        <c:ser>
          <c:idx val="4"/>
          <c:order val="4"/>
          <c:tx>
            <c:strRef>
              <c:f>'IM Cocción'!$G$198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Cocción'!$B$199:$B$207</c:f>
              <c:strCache>
                <c:ptCount val="9"/>
                <c:pt idx="0">
                  <c:v>MABE COLOMBIA S.A.S</c:v>
                </c:pt>
                <c:pt idx="1">
                  <c:v>WHIRLPOOL COLOMBIA   S.A. S</c:v>
                </c:pt>
                <c:pt idx="2">
                  <c:v>INVERSIONES INNOVAR DE COLOMBIA  S.A.</c:v>
                </c:pt>
                <c:pt idx="3">
                  <c:v>DISTRIBUIDORA ELECTROJAPONES S.  A.</c:v>
                </c:pt>
                <c:pt idx="4">
                  <c:v>CHALLENGER S A S</c:v>
                </c:pt>
                <c:pt idx="5">
                  <c:v>BSH ELECTRODOMESTICOS SAS</c:v>
                </c:pt>
                <c:pt idx="6">
                  <c:v>L.C.I. DISTRIBUTORS COLOMBIA S.A.S</c:v>
                </c:pt>
                <c:pt idx="7">
                  <c:v>PRODISUR S.A.</c:v>
                </c:pt>
                <c:pt idx="8">
                  <c:v>OTROS</c:v>
                </c:pt>
              </c:strCache>
            </c:strRef>
          </c:cat>
          <c:val>
            <c:numRef>
              <c:f>'IM Cocción'!$G$199:$G$207</c:f>
              <c:numCache>
                <c:formatCode>_(* #,##0_);_(* \(#,##0\);_(* "-"??_);_(@_)</c:formatCode>
                <c:ptCount val="9"/>
                <c:pt idx="0">
                  <c:v>1490781.6500000001</c:v>
                </c:pt>
                <c:pt idx="1">
                  <c:v>178501.87999999998</c:v>
                </c:pt>
                <c:pt idx="2">
                  <c:v>162068.6</c:v>
                </c:pt>
                <c:pt idx="3">
                  <c:v>135952</c:v>
                </c:pt>
                <c:pt idx="4">
                  <c:v>107378.02</c:v>
                </c:pt>
                <c:pt idx="5">
                  <c:v>85428.59</c:v>
                </c:pt>
                <c:pt idx="6">
                  <c:v>77944.829999999987</c:v>
                </c:pt>
                <c:pt idx="7">
                  <c:v>51003.97</c:v>
                </c:pt>
                <c:pt idx="8">
                  <c:v>183718.42999999996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31-4A1E-A964-02484F8B86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4198528"/>
        <c:axId val="514199088"/>
      </c:barChart>
      <c:catAx>
        <c:axId val="514198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199088"/>
        <c:crosses val="autoZero"/>
        <c:auto val="1"/>
        <c:lblAlgn val="ctr"/>
        <c:lblOffset val="100"/>
        <c:noMultiLvlLbl val="0"/>
      </c:catAx>
      <c:valAx>
        <c:axId val="51419908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419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Cocción'!$O$182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Cocción'!$N$183:$N$192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Cocción'!$O$183:$O$192</c:f>
              <c:numCache>
                <c:formatCode>_(* #,##0_);_(* \(#,##0\);_(* "-"??_);_(@_)</c:formatCode>
                <c:ptCount val="10"/>
                <c:pt idx="0">
                  <c:v>2334</c:v>
                </c:pt>
                <c:pt idx="1">
                  <c:v>738</c:v>
                </c:pt>
                <c:pt idx="2">
                  <c:v>367</c:v>
                </c:pt>
                <c:pt idx="3">
                  <c:v>1</c:v>
                </c:pt>
                <c:pt idx="4">
                  <c:v>0</c:v>
                </c:pt>
                <c:pt idx="5">
                  <c:v>241</c:v>
                </c:pt>
                <c:pt idx="6">
                  <c:v>0</c:v>
                </c:pt>
                <c:pt idx="7">
                  <c:v>0</c:v>
                </c:pt>
                <c:pt idx="8">
                  <c:v>109</c:v>
                </c:pt>
                <c:pt idx="9">
                  <c:v>33527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3-4CBD-B2B4-BC42923EDB67}"/>
            </c:ext>
          </c:extLst>
        </c:ser>
        <c:ser>
          <c:idx val="1"/>
          <c:order val="1"/>
          <c:tx>
            <c:strRef>
              <c:f>'IM Cocción'!$P$182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Cocción'!$N$183:$N$192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Cocción'!$P$183:$P$192</c:f>
              <c:numCache>
                <c:formatCode>_(* #,##0_);_(* \(#,##0\);_(* "-"??_);_(@_)</c:formatCode>
                <c:ptCount val="10"/>
                <c:pt idx="0">
                  <c:v>275</c:v>
                </c:pt>
                <c:pt idx="1">
                  <c:v>628</c:v>
                </c:pt>
                <c:pt idx="2">
                  <c:v>504</c:v>
                </c:pt>
                <c:pt idx="3">
                  <c:v>192</c:v>
                </c:pt>
                <c:pt idx="4">
                  <c:v>0</c:v>
                </c:pt>
                <c:pt idx="5">
                  <c:v>162</c:v>
                </c:pt>
                <c:pt idx="6">
                  <c:v>0</c:v>
                </c:pt>
                <c:pt idx="7">
                  <c:v>0</c:v>
                </c:pt>
                <c:pt idx="8">
                  <c:v>153</c:v>
                </c:pt>
                <c:pt idx="9">
                  <c:v>21329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3-4CBD-B2B4-BC42923EDB67}"/>
            </c:ext>
          </c:extLst>
        </c:ser>
        <c:ser>
          <c:idx val="2"/>
          <c:order val="2"/>
          <c:tx>
            <c:strRef>
              <c:f>'IM Cocción'!$Q$182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Cocción'!$N$183:$N$192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Cocción'!$Q$183:$Q$192</c:f>
              <c:numCache>
                <c:formatCode>_(* #,##0_);_(* \(#,##0\);_(* "-"??_);_(@_)</c:formatCode>
                <c:ptCount val="10"/>
                <c:pt idx="0">
                  <c:v>1323</c:v>
                </c:pt>
                <c:pt idx="1">
                  <c:v>1965</c:v>
                </c:pt>
                <c:pt idx="2">
                  <c:v>284</c:v>
                </c:pt>
                <c:pt idx="3">
                  <c:v>0</c:v>
                </c:pt>
                <c:pt idx="4">
                  <c:v>0</c:v>
                </c:pt>
                <c:pt idx="5">
                  <c:v>477</c:v>
                </c:pt>
                <c:pt idx="6">
                  <c:v>0</c:v>
                </c:pt>
                <c:pt idx="7">
                  <c:v>264</c:v>
                </c:pt>
                <c:pt idx="8">
                  <c:v>164</c:v>
                </c:pt>
                <c:pt idx="9">
                  <c:v>19128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3-4CBD-B2B4-BC42923EDB67}"/>
            </c:ext>
          </c:extLst>
        </c:ser>
        <c:ser>
          <c:idx val="3"/>
          <c:order val="3"/>
          <c:tx>
            <c:strRef>
              <c:f>'IM Cocción'!$R$182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Cocción'!$N$183:$N$192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Cocción'!$R$183:$R$192</c:f>
              <c:numCache>
                <c:formatCode>_(* #,##0_);_(* \(#,##0\);_(* "-"??_);_(@_)</c:formatCode>
                <c:ptCount val="10"/>
                <c:pt idx="0">
                  <c:v>665</c:v>
                </c:pt>
                <c:pt idx="1">
                  <c:v>921</c:v>
                </c:pt>
                <c:pt idx="2">
                  <c:v>219</c:v>
                </c:pt>
                <c:pt idx="3">
                  <c:v>288</c:v>
                </c:pt>
                <c:pt idx="4">
                  <c:v>2</c:v>
                </c:pt>
                <c:pt idx="5">
                  <c:v>587</c:v>
                </c:pt>
                <c:pt idx="6">
                  <c:v>3</c:v>
                </c:pt>
                <c:pt idx="7">
                  <c:v>0</c:v>
                </c:pt>
                <c:pt idx="8">
                  <c:v>134</c:v>
                </c:pt>
                <c:pt idx="9">
                  <c:v>34112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B3-4CBD-B2B4-BC42923EDB67}"/>
            </c:ext>
          </c:extLst>
        </c:ser>
        <c:ser>
          <c:idx val="4"/>
          <c:order val="4"/>
          <c:tx>
            <c:strRef>
              <c:f>'IM Cocción'!$S$182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Cocción'!$N$183:$N$192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Cocción'!$S$183:$S$192</c:f>
              <c:numCache>
                <c:formatCode>_(* #,##0_);_(* \(#,##0\);_(* "-"??_);_(@_)</c:formatCode>
                <c:ptCount val="10"/>
                <c:pt idx="0">
                  <c:v>504</c:v>
                </c:pt>
                <c:pt idx="1">
                  <c:v>363</c:v>
                </c:pt>
                <c:pt idx="2">
                  <c:v>44</c:v>
                </c:pt>
                <c:pt idx="3">
                  <c:v>420</c:v>
                </c:pt>
                <c:pt idx="4">
                  <c:v>30</c:v>
                </c:pt>
                <c:pt idx="5">
                  <c:v>61</c:v>
                </c:pt>
                <c:pt idx="6">
                  <c:v>4</c:v>
                </c:pt>
                <c:pt idx="7">
                  <c:v>7240</c:v>
                </c:pt>
                <c:pt idx="8">
                  <c:v>10</c:v>
                </c:pt>
                <c:pt idx="9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B3-4CBD-B2B4-BC42923EDB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4204128"/>
        <c:axId val="514204688"/>
      </c:barChart>
      <c:catAx>
        <c:axId val="514204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204688"/>
        <c:crosses val="autoZero"/>
        <c:auto val="1"/>
        <c:lblAlgn val="ctr"/>
        <c:lblOffset val="100"/>
        <c:noMultiLvlLbl val="0"/>
      </c:catAx>
      <c:valAx>
        <c:axId val="51420468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420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Cocción'!$O$197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Cocción'!$N$198:$N$207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Cocción'!$O$198:$O$207</c:f>
              <c:numCache>
                <c:formatCode>_(* #,##0_);_(* \(#,##0\);_(* "-"??_);_(@_)</c:formatCode>
                <c:ptCount val="10"/>
                <c:pt idx="0">
                  <c:v>437351.46</c:v>
                </c:pt>
                <c:pt idx="1">
                  <c:v>150972.43000000002</c:v>
                </c:pt>
                <c:pt idx="2">
                  <c:v>170678.71</c:v>
                </c:pt>
                <c:pt idx="3">
                  <c:v>910.73</c:v>
                </c:pt>
                <c:pt idx="4">
                  <c:v>0</c:v>
                </c:pt>
                <c:pt idx="5">
                  <c:v>60255.55000000001</c:v>
                </c:pt>
                <c:pt idx="6">
                  <c:v>0</c:v>
                </c:pt>
                <c:pt idx="7">
                  <c:v>0</c:v>
                </c:pt>
                <c:pt idx="8">
                  <c:v>19483.12</c:v>
                </c:pt>
                <c:pt idx="9">
                  <c:v>607823.72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182-9315-8539D35BEDD2}"/>
            </c:ext>
          </c:extLst>
        </c:ser>
        <c:ser>
          <c:idx val="1"/>
          <c:order val="1"/>
          <c:tx>
            <c:strRef>
              <c:f>'IM Cocción'!$P$197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Cocción'!$N$198:$N$207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Cocción'!$P$198:$P$207</c:f>
              <c:numCache>
                <c:formatCode>_(* #,##0_);_(* \(#,##0\);_(* "-"??_);_(@_)</c:formatCode>
                <c:ptCount val="10"/>
                <c:pt idx="0">
                  <c:v>30453.4</c:v>
                </c:pt>
                <c:pt idx="1">
                  <c:v>193006.1</c:v>
                </c:pt>
                <c:pt idx="2">
                  <c:v>194796.27000000002</c:v>
                </c:pt>
                <c:pt idx="3">
                  <c:v>17602.96</c:v>
                </c:pt>
                <c:pt idx="4">
                  <c:v>0</c:v>
                </c:pt>
                <c:pt idx="5">
                  <c:v>47627.329999999994</c:v>
                </c:pt>
                <c:pt idx="6">
                  <c:v>0</c:v>
                </c:pt>
                <c:pt idx="7">
                  <c:v>0</c:v>
                </c:pt>
                <c:pt idx="8">
                  <c:v>31307.300000000003</c:v>
                </c:pt>
                <c:pt idx="9">
                  <c:v>594626.44999999995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182-9315-8539D35BEDD2}"/>
            </c:ext>
          </c:extLst>
        </c:ser>
        <c:ser>
          <c:idx val="2"/>
          <c:order val="2"/>
          <c:tx>
            <c:strRef>
              <c:f>'IM Cocción'!$Q$197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Cocción'!$N$198:$N$207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Cocción'!$Q$198:$Q$207</c:f>
              <c:numCache>
                <c:formatCode>_(* #,##0_);_(* \(#,##0\);_(* "-"??_);_(@_)</c:formatCode>
                <c:ptCount val="10"/>
                <c:pt idx="0">
                  <c:v>167610.93</c:v>
                </c:pt>
                <c:pt idx="1">
                  <c:v>380858.29</c:v>
                </c:pt>
                <c:pt idx="2">
                  <c:v>121000.33999999997</c:v>
                </c:pt>
                <c:pt idx="3">
                  <c:v>0</c:v>
                </c:pt>
                <c:pt idx="4">
                  <c:v>0</c:v>
                </c:pt>
                <c:pt idx="5">
                  <c:v>86731.44</c:v>
                </c:pt>
                <c:pt idx="6">
                  <c:v>0</c:v>
                </c:pt>
                <c:pt idx="7">
                  <c:v>170.49</c:v>
                </c:pt>
                <c:pt idx="8">
                  <c:v>41884.94</c:v>
                </c:pt>
                <c:pt idx="9">
                  <c:v>738603.28999999992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5-4182-9315-8539D35BEDD2}"/>
            </c:ext>
          </c:extLst>
        </c:ser>
        <c:ser>
          <c:idx val="3"/>
          <c:order val="3"/>
          <c:tx>
            <c:strRef>
              <c:f>'IM Cocción'!$R$197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Cocción'!$N$198:$N$207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Cocción'!$R$198:$R$207</c:f>
              <c:numCache>
                <c:formatCode>_(* #,##0_);_(* \(#,##0\);_(* "-"??_);_(@_)</c:formatCode>
                <c:ptCount val="10"/>
                <c:pt idx="0">
                  <c:v>78187.47</c:v>
                </c:pt>
                <c:pt idx="1">
                  <c:v>265278.02999999997</c:v>
                </c:pt>
                <c:pt idx="2">
                  <c:v>152100.07</c:v>
                </c:pt>
                <c:pt idx="3">
                  <c:v>10166.620000000001</c:v>
                </c:pt>
                <c:pt idx="4">
                  <c:v>628.76</c:v>
                </c:pt>
                <c:pt idx="5">
                  <c:v>82882.36</c:v>
                </c:pt>
                <c:pt idx="6">
                  <c:v>5055.76</c:v>
                </c:pt>
                <c:pt idx="7">
                  <c:v>0</c:v>
                </c:pt>
                <c:pt idx="8">
                  <c:v>28862.959999999995</c:v>
                </c:pt>
                <c:pt idx="9">
                  <c:v>552379.78000000014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B5-4182-9315-8539D35BEDD2}"/>
            </c:ext>
          </c:extLst>
        </c:ser>
        <c:ser>
          <c:idx val="4"/>
          <c:order val="4"/>
          <c:tx>
            <c:strRef>
              <c:f>'IM Cocción'!$S$197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Cocción'!$N$198:$N$207</c:f>
              <c:strCache>
                <c:ptCount val="10"/>
                <c:pt idx="0">
                  <c:v>CHALLENGER S A S</c:v>
                </c:pt>
                <c:pt idx="1">
                  <c:v>WHIRLPOOL COLOMBIA   S.A. S</c:v>
                </c:pt>
                <c:pt idx="2">
                  <c:v>L.C.I. DISTRIBUTORS COLOMBIA S.A.S</c:v>
                </c:pt>
                <c:pt idx="3">
                  <c:v>PRICESMART COLOMBIA S.A.S.</c:v>
                </c:pt>
                <c:pt idx="4">
                  <c:v>BSH ELECTRODOMESTICOS SAS</c:v>
                </c:pt>
                <c:pt idx="5">
                  <c:v>MABE COLOMBIA S.A.S</c:v>
                </c:pt>
                <c:pt idx="6">
                  <c:v>PRODUCTOS ARQUITECTONICOS S.A.</c:v>
                </c:pt>
                <c:pt idx="7">
                  <c:v>EFYG IMPORTACIONES S.A.S</c:v>
                </c:pt>
                <c:pt idx="8">
                  <c:v>IDEA COLOMBIA S A S</c:v>
                </c:pt>
                <c:pt idx="9">
                  <c:v>OTROS</c:v>
                </c:pt>
              </c:strCache>
            </c:strRef>
          </c:cat>
          <c:val>
            <c:numRef>
              <c:f>'IM Cocción'!$S$198:$S$207</c:f>
              <c:numCache>
                <c:formatCode>_(* #,##0_);_(* \(#,##0\);_(* "-"??_);_(@_)</c:formatCode>
                <c:ptCount val="10"/>
                <c:pt idx="0">
                  <c:v>76218.559999999998</c:v>
                </c:pt>
                <c:pt idx="1">
                  <c:v>71773.52</c:v>
                </c:pt>
                <c:pt idx="2">
                  <c:v>36000.75</c:v>
                </c:pt>
                <c:pt idx="3">
                  <c:v>13494.91</c:v>
                </c:pt>
                <c:pt idx="4">
                  <c:v>10897.45</c:v>
                </c:pt>
                <c:pt idx="5">
                  <c:v>9400.83</c:v>
                </c:pt>
                <c:pt idx="6">
                  <c:v>8658.64</c:v>
                </c:pt>
                <c:pt idx="7">
                  <c:v>4258.63</c:v>
                </c:pt>
                <c:pt idx="8">
                  <c:v>2538.73</c:v>
                </c:pt>
                <c:pt idx="9">
                  <c:v>4748.28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B5-4182-9315-8539D35BED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4209728"/>
        <c:axId val="514210288"/>
      </c:barChart>
      <c:catAx>
        <c:axId val="51420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210288"/>
        <c:crosses val="autoZero"/>
        <c:auto val="1"/>
        <c:lblAlgn val="ctr"/>
        <c:lblOffset val="100"/>
        <c:noMultiLvlLbl val="0"/>
      </c:catAx>
      <c:valAx>
        <c:axId val="51421028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42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497693048235093E-2"/>
          <c:y val="0.14545102530524173"/>
          <c:w val="0.92247434663197925"/>
          <c:h val="0.67386897448478444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'IM Cocción'!$B$99</c:f>
              <c:strCache>
                <c:ptCount val="1"/>
                <c:pt idx="0">
                  <c:v> ECUADOR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'IM Cocción'!$C$98:$G$98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Cocción'!$C$99:$G$99</c:f>
              <c:numCache>
                <c:formatCode>_(* #,##0_);_(* \(#,##0\);_(* "-"??_);_(@_)</c:formatCode>
                <c:ptCount val="5"/>
                <c:pt idx="0">
                  <c:v>158154</c:v>
                </c:pt>
                <c:pt idx="1">
                  <c:v>162485</c:v>
                </c:pt>
                <c:pt idx="2">
                  <c:v>134321</c:v>
                </c:pt>
                <c:pt idx="3">
                  <c:v>113323</c:v>
                </c:pt>
                <c:pt idx="4">
                  <c:v>14700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7-4DF5-9DA5-7D7CD023D197}"/>
            </c:ext>
          </c:extLst>
        </c:ser>
        <c:ser>
          <c:idx val="1"/>
          <c:order val="1"/>
          <c:tx>
            <c:strRef>
              <c:f>'IM Cocción'!$B$100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'IM Cocción'!$C$98:$G$98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Cocción'!$C$100:$G$100</c:f>
              <c:numCache>
                <c:formatCode>_(* #,##0_);_(* \(#,##0\);_(* "-"??_);_(@_)</c:formatCode>
                <c:ptCount val="5"/>
                <c:pt idx="0">
                  <c:v>24846</c:v>
                </c:pt>
                <c:pt idx="1">
                  <c:v>20008</c:v>
                </c:pt>
                <c:pt idx="2">
                  <c:v>21648</c:v>
                </c:pt>
                <c:pt idx="3">
                  <c:v>37954</c:v>
                </c:pt>
                <c:pt idx="4">
                  <c:v>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7-4DF5-9DA5-7D7CD023D197}"/>
            </c:ext>
          </c:extLst>
        </c:ser>
        <c:ser>
          <c:idx val="2"/>
          <c:order val="2"/>
          <c:tx>
            <c:strRef>
              <c:f>'IM Cocción'!$B$101</c:f>
              <c:strCache>
                <c:ptCount val="1"/>
                <c:pt idx="0">
                  <c:v> ITALIA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'IM Cocción'!$C$98:$G$98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Cocción'!$C$101:$G$101</c:f>
              <c:numCache>
                <c:formatCode>_(* #,##0_);_(* \(#,##0\);_(* "-"??_);_(@_)</c:formatCode>
                <c:ptCount val="5"/>
                <c:pt idx="0">
                  <c:v>4234</c:v>
                </c:pt>
                <c:pt idx="1">
                  <c:v>4739</c:v>
                </c:pt>
                <c:pt idx="2">
                  <c:v>5123</c:v>
                </c:pt>
                <c:pt idx="3">
                  <c:v>3445</c:v>
                </c:pt>
                <c:pt idx="4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7-4DF5-9DA5-7D7CD023D197}"/>
            </c:ext>
          </c:extLst>
        </c:ser>
        <c:ser>
          <c:idx val="3"/>
          <c:order val="3"/>
          <c:tx>
            <c:strRef>
              <c:f>'IM Cocción'!$B$102</c:f>
              <c:strCache>
                <c:ptCount val="1"/>
                <c:pt idx="0">
                  <c:v> MEXICO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'IM Cocción'!$C$98:$G$98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Cocción'!$C$102:$G$102</c:f>
              <c:numCache>
                <c:formatCode>_(* #,##0_);_(* \(#,##0\);_(* "-"??_);_(@_)</c:formatCode>
                <c:ptCount val="5"/>
                <c:pt idx="0">
                  <c:v>847</c:v>
                </c:pt>
                <c:pt idx="1">
                  <c:v>1129</c:v>
                </c:pt>
                <c:pt idx="2">
                  <c:v>156</c:v>
                </c:pt>
                <c:pt idx="3">
                  <c:v>1626</c:v>
                </c:pt>
                <c:pt idx="4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F7-4DF5-9DA5-7D7CD023D197}"/>
            </c:ext>
          </c:extLst>
        </c:ser>
        <c:ser>
          <c:idx val="4"/>
          <c:order val="4"/>
          <c:tx>
            <c:strRef>
              <c:f>'IM Cocción'!$B$103</c:f>
              <c:strCache>
                <c:ptCount val="1"/>
                <c:pt idx="0">
                  <c:v> OTROS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'IM Cocción'!$C$98:$G$98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Cocción'!$C$103:$G$103</c:f>
              <c:numCache>
                <c:formatCode>_(* #,##0_);_(* \(#,##0\);_(* "-"??_);_(@_)</c:formatCode>
                <c:ptCount val="5"/>
                <c:pt idx="0">
                  <c:v>4090</c:v>
                </c:pt>
                <c:pt idx="1">
                  <c:v>5380</c:v>
                </c:pt>
                <c:pt idx="2">
                  <c:v>2329</c:v>
                </c:pt>
                <c:pt idx="3">
                  <c:v>16116</c:v>
                </c:pt>
                <c:pt idx="4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F7-4DF5-9DA5-7D7CD023D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884608"/>
        <c:axId val="514885168"/>
        <c:axId val="0"/>
      </c:bar3DChart>
      <c:catAx>
        <c:axId val="51488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885168"/>
        <c:crosses val="autoZero"/>
        <c:auto val="1"/>
        <c:lblAlgn val="ctr"/>
        <c:lblOffset val="100"/>
        <c:noMultiLvlLbl val="0"/>
      </c:catAx>
      <c:valAx>
        <c:axId val="51488516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88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'IM Cocción'!$N$21</c:f>
              <c:strCache>
                <c:ptCount val="1"/>
                <c:pt idx="0">
                  <c:v>Cocinas electrotérmicas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Cocción'!$O$20:$S$20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Cocción'!$O$21:$S$21</c:f>
              <c:numCache>
                <c:formatCode>_(* #,##0_);_(* \(#,##0\);_(* "-"??_);_(@_)</c:formatCode>
                <c:ptCount val="5"/>
                <c:pt idx="0">
                  <c:v>37317</c:v>
                </c:pt>
                <c:pt idx="1">
                  <c:v>23243</c:v>
                </c:pt>
                <c:pt idx="2">
                  <c:v>23605</c:v>
                </c:pt>
                <c:pt idx="3">
                  <c:v>36931</c:v>
                </c:pt>
                <c:pt idx="4">
                  <c:v>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2-45EC-91EF-40A293933B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514887968"/>
        <c:axId val="514888528"/>
      </c:barChart>
      <c:catAx>
        <c:axId val="51488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888528"/>
        <c:crosses val="autoZero"/>
        <c:auto val="1"/>
        <c:lblAlgn val="ctr"/>
        <c:lblOffset val="100"/>
        <c:noMultiLvlLbl val="0"/>
      </c:catAx>
      <c:valAx>
        <c:axId val="51488852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488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'IM Cocción'!$N$100</c:f>
              <c:strCache>
                <c:ptCount val="1"/>
                <c:pt idx="0">
                  <c:v> ITALIA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Cocción'!$O$100:$S$100</c:f>
              <c:numCache>
                <c:formatCode>_(* #,##0_);_(* \(#,##0\);_(* "-"??_);_(@_)</c:formatCode>
                <c:ptCount val="5"/>
                <c:pt idx="0">
                  <c:v>4672</c:v>
                </c:pt>
                <c:pt idx="1">
                  <c:v>1908</c:v>
                </c:pt>
                <c:pt idx="2">
                  <c:v>3212</c:v>
                </c:pt>
                <c:pt idx="3">
                  <c:v>2303</c:v>
                </c:pt>
                <c:pt idx="4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B-4885-ABB1-C704081A0196}"/>
            </c:ext>
          </c:extLst>
        </c:ser>
        <c:ser>
          <c:idx val="1"/>
          <c:order val="1"/>
          <c:tx>
            <c:strRef>
              <c:f>'IM Cocción'!$N$101</c:f>
              <c:strCache>
                <c:ptCount val="1"/>
                <c:pt idx="0">
                  <c:v> ESTADOS UNIDOS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Cocción'!$O$101:$S$101</c:f>
              <c:numCache>
                <c:formatCode>_(* #,##0_);_(* \(#,##0\);_(* "-"??_);_(@_)</c:formatCode>
                <c:ptCount val="5"/>
                <c:pt idx="0">
                  <c:v>311</c:v>
                </c:pt>
                <c:pt idx="1">
                  <c:v>515</c:v>
                </c:pt>
                <c:pt idx="2">
                  <c:v>634</c:v>
                </c:pt>
                <c:pt idx="3">
                  <c:v>433</c:v>
                </c:pt>
                <c:pt idx="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B-4885-ABB1-C704081A0196}"/>
            </c:ext>
          </c:extLst>
        </c:ser>
        <c:ser>
          <c:idx val="2"/>
          <c:order val="2"/>
          <c:tx>
            <c:strRef>
              <c:f>'IM Cocción'!$N$102</c:f>
              <c:strCache>
                <c:ptCount val="1"/>
                <c:pt idx="0">
                  <c:v> CHINA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Cocción'!$O$102:$S$102</c:f>
              <c:numCache>
                <c:formatCode>_(* #,##0_);_(* \(#,##0\);_(* "-"??_);_(@_)</c:formatCode>
                <c:ptCount val="5"/>
                <c:pt idx="0">
                  <c:v>30764</c:v>
                </c:pt>
                <c:pt idx="1">
                  <c:v>19591</c:v>
                </c:pt>
                <c:pt idx="2">
                  <c:v>16856</c:v>
                </c:pt>
                <c:pt idx="3">
                  <c:v>33192</c:v>
                </c:pt>
                <c:pt idx="4">
                  <c:v>8670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B-4885-ABB1-C704081A0196}"/>
            </c:ext>
          </c:extLst>
        </c:ser>
        <c:ser>
          <c:idx val="3"/>
          <c:order val="3"/>
          <c:tx>
            <c:strRef>
              <c:f>'IM Cocción'!$N$103</c:f>
              <c:strCache>
                <c:ptCount val="1"/>
                <c:pt idx="0">
                  <c:v> ESPA?A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Cocción'!$O$103:$S$103</c:f>
              <c:numCache>
                <c:formatCode>_(* #,##0_);_(* \(#,##0\);_(* "-"??_);_(@_)</c:formatCode>
                <c:ptCount val="5"/>
                <c:pt idx="0">
                  <c:v>350</c:v>
                </c:pt>
                <c:pt idx="1">
                  <c:v>627</c:v>
                </c:pt>
                <c:pt idx="2">
                  <c:v>1179</c:v>
                </c:pt>
                <c:pt idx="3">
                  <c:v>172</c:v>
                </c:pt>
                <c:pt idx="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B-4885-ABB1-C704081A0196}"/>
            </c:ext>
          </c:extLst>
        </c:ser>
        <c:ser>
          <c:idx val="4"/>
          <c:order val="4"/>
          <c:tx>
            <c:strRef>
              <c:f>'IM Cocción'!$N$104</c:f>
              <c:strCache>
                <c:ptCount val="1"/>
                <c:pt idx="0">
                  <c:v> TURQUIA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Cocción'!$O$104:$S$104</c:f>
              <c:numCache>
                <c:formatCode>_(* #,##0_);_(* \(#,##0\);_(* "-"??_);_(@_)</c:formatCode>
                <c:ptCount val="5"/>
                <c:pt idx="0">
                  <c:v>15</c:v>
                </c:pt>
                <c:pt idx="1">
                  <c:v>160</c:v>
                </c:pt>
                <c:pt idx="2">
                  <c:v>161</c:v>
                </c:pt>
                <c:pt idx="3">
                  <c:v>256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AB-4885-ABB1-C704081A0196}"/>
            </c:ext>
          </c:extLst>
        </c:ser>
        <c:ser>
          <c:idx val="5"/>
          <c:order val="5"/>
          <c:tx>
            <c:strRef>
              <c:f>'IM Cocción'!$N$105</c:f>
              <c:strCache>
                <c:ptCount val="1"/>
                <c:pt idx="0">
                  <c:v> OTROS 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'IM Cocción'!$O$99:$S$99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2018*MARZO</c:v>
                </c:pt>
              </c:strCache>
            </c:strRef>
          </c:cat>
          <c:val>
            <c:numRef>
              <c:f>'IM Cocción'!$O$105:$S$105</c:f>
              <c:numCache>
                <c:formatCode>_(* #,##0_);_(* \(#,##0\);_(* "-"??_);_(@_)</c:formatCode>
                <c:ptCount val="5"/>
                <c:pt idx="0">
                  <c:v>1205</c:v>
                </c:pt>
                <c:pt idx="1">
                  <c:v>442</c:v>
                </c:pt>
                <c:pt idx="2">
                  <c:v>1563</c:v>
                </c:pt>
                <c:pt idx="3">
                  <c:v>575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AB-4885-ABB1-C704081A0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4893568"/>
        <c:axId val="514894128"/>
      </c:barChart>
      <c:catAx>
        <c:axId val="514893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894128"/>
        <c:crosses val="autoZero"/>
        <c:auto val="1"/>
        <c:lblAlgn val="ctr"/>
        <c:lblOffset val="100"/>
        <c:noMultiLvlLbl val="0"/>
      </c:catAx>
      <c:valAx>
        <c:axId val="51489412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489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'IM Refrigeracion Domestica '!$B$92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'!$C$92:$G$92</c:f>
              <c:numCache>
                <c:formatCode>_(* #,##0_);_(* \(#,##0\);_(* "-"??_);_(@_)</c:formatCode>
                <c:ptCount val="5"/>
                <c:pt idx="0">
                  <c:v>52798</c:v>
                </c:pt>
                <c:pt idx="1">
                  <c:v>54819</c:v>
                </c:pt>
                <c:pt idx="2">
                  <c:v>47236</c:v>
                </c:pt>
                <c:pt idx="3">
                  <c:v>65775</c:v>
                </c:pt>
                <c:pt idx="4">
                  <c:v>28862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B-4F65-800E-88568B5F2E17}"/>
            </c:ext>
          </c:extLst>
        </c:ser>
        <c:ser>
          <c:idx val="1"/>
          <c:order val="1"/>
          <c:tx>
            <c:strRef>
              <c:f>'IM Refrigeracion Domestica '!$B$93</c:f>
              <c:strCache>
                <c:ptCount val="1"/>
                <c:pt idx="0">
                  <c:v>MEXICO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'!$C$93:$G$93</c:f>
              <c:numCache>
                <c:formatCode>_(* #,##0_);_(* \(#,##0\);_(* "-"??_);_(@_)</c:formatCode>
                <c:ptCount val="5"/>
                <c:pt idx="0">
                  <c:v>163415</c:v>
                </c:pt>
                <c:pt idx="1">
                  <c:v>134364</c:v>
                </c:pt>
                <c:pt idx="2">
                  <c:v>111648</c:v>
                </c:pt>
                <c:pt idx="3">
                  <c:v>79627</c:v>
                </c:pt>
                <c:pt idx="4">
                  <c:v>18603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B-4F65-800E-88568B5F2E17}"/>
            </c:ext>
          </c:extLst>
        </c:ser>
        <c:ser>
          <c:idx val="2"/>
          <c:order val="2"/>
          <c:tx>
            <c:strRef>
              <c:f>'IM Refrigeracion Domestica '!$B$94</c:f>
              <c:strCache>
                <c:ptCount val="1"/>
                <c:pt idx="0">
                  <c:v>TAILANDIA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'!$C$94:$G$94</c:f>
              <c:numCache>
                <c:formatCode>_(* #,##0_);_(* \(#,##0\);_(* "-"??_);_(@_)</c:formatCode>
                <c:ptCount val="5"/>
                <c:pt idx="0">
                  <c:v>2864</c:v>
                </c:pt>
                <c:pt idx="1">
                  <c:v>5888</c:v>
                </c:pt>
                <c:pt idx="2">
                  <c:v>8401</c:v>
                </c:pt>
                <c:pt idx="3">
                  <c:v>10466</c:v>
                </c:pt>
                <c:pt idx="4">
                  <c:v>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FB-4F65-800E-88568B5F2E17}"/>
            </c:ext>
          </c:extLst>
        </c:ser>
        <c:ser>
          <c:idx val="3"/>
          <c:order val="3"/>
          <c:tx>
            <c:strRef>
              <c:f>'IM Refrigeracion Domestica '!$B$95</c:f>
              <c:strCache>
                <c:ptCount val="1"/>
                <c:pt idx="0">
                  <c:v>COREA (SUR) REP 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'!$C$95:$G$95</c:f>
              <c:numCache>
                <c:formatCode>_(* #,##0_);_(* \(#,##0\);_(* "-"??_);_(@_)</c:formatCode>
                <c:ptCount val="5"/>
                <c:pt idx="0">
                  <c:v>12283</c:v>
                </c:pt>
                <c:pt idx="1">
                  <c:v>10539</c:v>
                </c:pt>
                <c:pt idx="2">
                  <c:v>8195</c:v>
                </c:pt>
                <c:pt idx="3">
                  <c:v>11997</c:v>
                </c:pt>
                <c:pt idx="4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FB-4F65-800E-88568B5F2E17}"/>
            </c:ext>
          </c:extLst>
        </c:ser>
        <c:ser>
          <c:idx val="4"/>
          <c:order val="4"/>
          <c:tx>
            <c:strRef>
              <c:f>'IM Refrigeracion Domestica '!$B$96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'!$C$96:$G$96</c:f>
              <c:numCache>
                <c:formatCode>_(* #,##0_);_(* \(#,##0\);_(* "-"??_);_(@_)</c:formatCode>
                <c:ptCount val="5"/>
                <c:pt idx="0">
                  <c:v>5401</c:v>
                </c:pt>
                <c:pt idx="1">
                  <c:v>3634</c:v>
                </c:pt>
                <c:pt idx="2">
                  <c:v>14164</c:v>
                </c:pt>
                <c:pt idx="3">
                  <c:v>11498</c:v>
                </c:pt>
                <c:pt idx="4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FB-4F65-800E-88568B5F2E17}"/>
            </c:ext>
          </c:extLst>
        </c:ser>
        <c:ser>
          <c:idx val="5"/>
          <c:order val="5"/>
          <c:tx>
            <c:strRef>
              <c:f>'IM Refrigeracion Domestica '!$B$97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'!$C$97:$G$97</c:f>
              <c:numCache>
                <c:formatCode>_(* #,##0_);_(* \(#,##0\);_(* "-"??_);_(@_)</c:formatCode>
                <c:ptCount val="5"/>
                <c:pt idx="0">
                  <c:v>5651</c:v>
                </c:pt>
                <c:pt idx="1">
                  <c:v>2647</c:v>
                </c:pt>
                <c:pt idx="2">
                  <c:v>168</c:v>
                </c:pt>
                <c:pt idx="3">
                  <c:v>0</c:v>
                </c:pt>
                <c:pt idx="4">
                  <c:v>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FB-4F65-800E-88568B5F2E17}"/>
            </c:ext>
          </c:extLst>
        </c:ser>
        <c:ser>
          <c:idx val="6"/>
          <c:order val="6"/>
          <c:tx>
            <c:strRef>
              <c:f>'IM Refrigeracion Domestica '!$B$98</c:f>
              <c:strCache>
                <c:ptCount val="1"/>
                <c:pt idx="0">
                  <c:v>SINGAPUR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'!$C$98:$G$98</c:f>
              <c:numCache>
                <c:formatCode>_(* #,##0_);_(* \(#,##0\);_(* "-"??_);_(@_)</c:formatCode>
                <c:ptCount val="5"/>
                <c:pt idx="0">
                  <c:v>3</c:v>
                </c:pt>
                <c:pt idx="1">
                  <c:v>432</c:v>
                </c:pt>
                <c:pt idx="2">
                  <c:v>1375</c:v>
                </c:pt>
                <c:pt idx="3">
                  <c:v>11352</c:v>
                </c:pt>
                <c:pt idx="4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FB-4F65-800E-88568B5F2E17}"/>
            </c:ext>
          </c:extLst>
        </c:ser>
        <c:ser>
          <c:idx val="7"/>
          <c:order val="7"/>
          <c:tx>
            <c:strRef>
              <c:f>'IM Refrigeracion Domestica '!$B$99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'!$C$99:$G$99</c:f>
              <c:numCache>
                <c:formatCode>_(* #,##0_);_(* \(#,##0\);_(* "-"??_);_(@_)</c:formatCode>
                <c:ptCount val="5"/>
                <c:pt idx="0">
                  <c:v>1224</c:v>
                </c:pt>
                <c:pt idx="1">
                  <c:v>1992</c:v>
                </c:pt>
                <c:pt idx="2">
                  <c:v>1053</c:v>
                </c:pt>
                <c:pt idx="3">
                  <c:v>1157</c:v>
                </c:pt>
                <c:pt idx="4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FB-4F65-800E-88568B5F2E17}"/>
            </c:ext>
          </c:extLst>
        </c:ser>
        <c:ser>
          <c:idx val="8"/>
          <c:order val="8"/>
          <c:tx>
            <c:strRef>
              <c:f>'IM Refrigeracion Domestica '!$B$100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'IM Refrigeracion Domestica '!$C$91:$G$91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'IM Refrigeracion Domestica '!$C$100:$G$100</c:f>
              <c:numCache>
                <c:formatCode>_(* #,##0_);_(* \(#,##0\);_(* "-"??_);_(@_)</c:formatCode>
                <c:ptCount val="5"/>
                <c:pt idx="0">
                  <c:v>8613</c:v>
                </c:pt>
                <c:pt idx="1">
                  <c:v>16698</c:v>
                </c:pt>
                <c:pt idx="2">
                  <c:v>8741</c:v>
                </c:pt>
                <c:pt idx="3">
                  <c:v>9310</c:v>
                </c:pt>
                <c:pt idx="4">
                  <c:v>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FB-4F65-800E-88568B5F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1838448"/>
        <c:axId val="451839008"/>
        <c:axId val="0"/>
      </c:bar3DChart>
      <c:catAx>
        <c:axId val="451838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839008"/>
        <c:crosses val="autoZero"/>
        <c:auto val="1"/>
        <c:lblAlgn val="ctr"/>
        <c:lblOffset val="100"/>
        <c:noMultiLvlLbl val="0"/>
      </c:catAx>
      <c:valAx>
        <c:axId val="45183900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83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Cocción'!$B$21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Cocción'!$A$22:$A$24</c:f>
              <c:strCache>
                <c:ptCount val="3"/>
                <c:pt idx="0">
                  <c:v>Las demás cocinas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'EX Cocción'!$B$22:$B$24</c:f>
              <c:numCache>
                <c:formatCode>_(* #,##0_);_(* \(#,##0\);_(* "-"??_);_(@_)</c:formatCode>
                <c:ptCount val="3"/>
                <c:pt idx="0">
                  <c:v>93078</c:v>
                </c:pt>
                <c:pt idx="1">
                  <c:v>18817</c:v>
                </c:pt>
                <c:pt idx="2">
                  <c:v>13899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1-4C11-A313-FF30D1D35DFE}"/>
            </c:ext>
          </c:extLst>
        </c:ser>
        <c:ser>
          <c:idx val="1"/>
          <c:order val="1"/>
          <c:tx>
            <c:strRef>
              <c:f>'EX Cocción'!$C$21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Cocción'!$A$22:$A$24</c:f>
              <c:strCache>
                <c:ptCount val="3"/>
                <c:pt idx="0">
                  <c:v>Las demás cocinas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'EX Cocción'!$C$22:$C$24</c:f>
              <c:numCache>
                <c:formatCode>_(* #,##0_);_(* \(#,##0\);_(* "-"??_);_(@_)</c:formatCode>
                <c:ptCount val="3"/>
                <c:pt idx="0">
                  <c:v>19461</c:v>
                </c:pt>
                <c:pt idx="1">
                  <c:v>16559</c:v>
                </c:pt>
                <c:pt idx="2">
                  <c:v>12434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1-4C11-A313-FF30D1D35DFE}"/>
            </c:ext>
          </c:extLst>
        </c:ser>
        <c:ser>
          <c:idx val="2"/>
          <c:order val="2"/>
          <c:tx>
            <c:strRef>
              <c:f>'EX Cocción'!$D$21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Cocción'!$A$22:$A$24</c:f>
              <c:strCache>
                <c:ptCount val="3"/>
                <c:pt idx="0">
                  <c:v>Las demás cocinas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'EX Cocción'!$D$22:$D$24</c:f>
              <c:numCache>
                <c:formatCode>_(* #,##0_);_(* \(#,##0\);_(* "-"??_);_(@_)</c:formatCode>
                <c:ptCount val="3"/>
                <c:pt idx="0">
                  <c:v>17190</c:v>
                </c:pt>
                <c:pt idx="1">
                  <c:v>13489</c:v>
                </c:pt>
                <c:pt idx="2">
                  <c:v>26394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1-4C11-A313-FF30D1D35DFE}"/>
            </c:ext>
          </c:extLst>
        </c:ser>
        <c:ser>
          <c:idx val="3"/>
          <c:order val="3"/>
          <c:tx>
            <c:strRef>
              <c:f>'EX Cocción'!$E$21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Cocción'!$A$22:$A$24</c:f>
              <c:strCache>
                <c:ptCount val="3"/>
                <c:pt idx="0">
                  <c:v>Las demás cocinas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'EX Cocción'!$E$22:$E$24</c:f>
              <c:numCache>
                <c:formatCode>_(* #,##0_);_(* \(#,##0\);_(* "-"??_);_(@_)</c:formatCode>
                <c:ptCount val="3"/>
                <c:pt idx="0">
                  <c:v>36364</c:v>
                </c:pt>
                <c:pt idx="1">
                  <c:v>36612</c:v>
                </c:pt>
                <c:pt idx="2">
                  <c:v>106840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1-4C11-A313-FF30D1D35DFE}"/>
            </c:ext>
          </c:extLst>
        </c:ser>
        <c:ser>
          <c:idx val="4"/>
          <c:order val="4"/>
          <c:tx>
            <c:strRef>
              <c:f>'EX Cocción'!$F$21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Cocción'!$A$22:$A$24</c:f>
              <c:strCache>
                <c:ptCount val="3"/>
                <c:pt idx="0">
                  <c:v>Las demás cocinas</c:v>
                </c:pt>
                <c:pt idx="1">
                  <c:v>Cocinas empotrables</c:v>
                </c:pt>
                <c:pt idx="2">
                  <c:v>Cocinas de mesa</c:v>
                </c:pt>
              </c:strCache>
            </c:strRef>
          </c:cat>
          <c:val>
            <c:numRef>
              <c:f>'EX Cocción'!$F$22:$F$24</c:f>
              <c:numCache>
                <c:formatCode>_(* #,##0_);_(* \(#,##0\);_(* "-"??_);_(@_)</c:formatCode>
                <c:ptCount val="3"/>
                <c:pt idx="0">
                  <c:v>8885</c:v>
                </c:pt>
                <c:pt idx="1">
                  <c:v>1099</c:v>
                </c:pt>
                <c:pt idx="2">
                  <c:v>10695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F1-4C11-A313-FF30D1D35D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0674496"/>
        <c:axId val="450675056"/>
      </c:barChart>
      <c:catAx>
        <c:axId val="45067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75056"/>
        <c:crosses val="autoZero"/>
        <c:auto val="1"/>
        <c:lblAlgn val="ctr"/>
        <c:lblOffset val="100"/>
        <c:noMultiLvlLbl val="0"/>
      </c:catAx>
      <c:valAx>
        <c:axId val="45067505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067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Cocción'!$H$21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Cocción'!$G$22:$G$24</c:f>
              <c:strCache>
                <c:ptCount val="3"/>
                <c:pt idx="0">
                  <c:v>Cocinas empotrables</c:v>
                </c:pt>
                <c:pt idx="1">
                  <c:v>Cocinas de mesa</c:v>
                </c:pt>
                <c:pt idx="2">
                  <c:v>Las demás cocinas, de uso doméstico</c:v>
                </c:pt>
              </c:strCache>
            </c:strRef>
          </c:cat>
          <c:val>
            <c:numRef>
              <c:f>'EX Cocción'!$H$22:$H$24</c:f>
              <c:numCache>
                <c:formatCode>_(* #,##0_);_(* \(#,##0\);_(* "-"??_);_(@_)</c:formatCode>
                <c:ptCount val="3"/>
                <c:pt idx="0">
                  <c:v>1258490.2599999998</c:v>
                </c:pt>
                <c:pt idx="1">
                  <c:v>1845005.7000000004</c:v>
                </c:pt>
                <c:pt idx="2">
                  <c:v>2468363.3899999997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F-478C-B52B-E1FAA580A2BD}"/>
            </c:ext>
          </c:extLst>
        </c:ser>
        <c:ser>
          <c:idx val="1"/>
          <c:order val="1"/>
          <c:tx>
            <c:strRef>
              <c:f>'EX Cocción'!$I$21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Cocción'!$G$22:$G$24</c:f>
              <c:strCache>
                <c:ptCount val="3"/>
                <c:pt idx="0">
                  <c:v>Cocinas empotrables</c:v>
                </c:pt>
                <c:pt idx="1">
                  <c:v>Cocinas de mesa</c:v>
                </c:pt>
                <c:pt idx="2">
                  <c:v>Las demás cocinas, de uso doméstico</c:v>
                </c:pt>
              </c:strCache>
            </c:strRef>
          </c:cat>
          <c:val>
            <c:numRef>
              <c:f>'EX Cocción'!$I$22:$I$24</c:f>
              <c:numCache>
                <c:formatCode>_(* #,##0_);_(* \(#,##0\);_(* "-"??_);_(@_)</c:formatCode>
                <c:ptCount val="3"/>
                <c:pt idx="0">
                  <c:v>300891.75</c:v>
                </c:pt>
                <c:pt idx="1">
                  <c:v>1419015.6200000003</c:v>
                </c:pt>
                <c:pt idx="2">
                  <c:v>2072687.68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F-478C-B52B-E1FAA580A2BD}"/>
            </c:ext>
          </c:extLst>
        </c:ser>
        <c:ser>
          <c:idx val="2"/>
          <c:order val="2"/>
          <c:tx>
            <c:strRef>
              <c:f>'EX Cocción'!$J$21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Cocción'!$G$22:$G$24</c:f>
              <c:strCache>
                <c:ptCount val="3"/>
                <c:pt idx="0">
                  <c:v>Cocinas empotrables</c:v>
                </c:pt>
                <c:pt idx="1">
                  <c:v>Cocinas de mesa</c:v>
                </c:pt>
                <c:pt idx="2">
                  <c:v>Las demás cocinas, de uso doméstico</c:v>
                </c:pt>
              </c:strCache>
            </c:strRef>
          </c:cat>
          <c:val>
            <c:numRef>
              <c:f>'EX Cocción'!$J$22:$J$24</c:f>
              <c:numCache>
                <c:formatCode>_(* #,##0_);_(* \(#,##0\);_(* "-"??_);_(@_)</c:formatCode>
                <c:ptCount val="3"/>
                <c:pt idx="0">
                  <c:v>231719.87</c:v>
                </c:pt>
                <c:pt idx="1">
                  <c:v>827183.93</c:v>
                </c:pt>
                <c:pt idx="2">
                  <c:v>1228328.82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0F-478C-B52B-E1FAA580A2BD}"/>
            </c:ext>
          </c:extLst>
        </c:ser>
        <c:ser>
          <c:idx val="3"/>
          <c:order val="3"/>
          <c:tx>
            <c:strRef>
              <c:f>'EX Cocción'!$K$21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Cocción'!$G$22:$G$24</c:f>
              <c:strCache>
                <c:ptCount val="3"/>
                <c:pt idx="0">
                  <c:v>Cocinas empotrables</c:v>
                </c:pt>
                <c:pt idx="1">
                  <c:v>Cocinas de mesa</c:v>
                </c:pt>
                <c:pt idx="2">
                  <c:v>Las demás cocinas, de uso doméstico</c:v>
                </c:pt>
              </c:strCache>
            </c:strRef>
          </c:cat>
          <c:val>
            <c:numRef>
              <c:f>'EX Cocción'!$K$22:$K$24</c:f>
              <c:numCache>
                <c:formatCode>_(* #,##0_);_(* \(#,##0\);_(* "-"??_);_(@_)</c:formatCode>
                <c:ptCount val="3"/>
                <c:pt idx="0">
                  <c:v>530539.30999999994</c:v>
                </c:pt>
                <c:pt idx="1">
                  <c:v>975856.74</c:v>
                </c:pt>
                <c:pt idx="2">
                  <c:v>976016.27999999991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F-478C-B52B-E1FAA580A2BD}"/>
            </c:ext>
          </c:extLst>
        </c:ser>
        <c:ser>
          <c:idx val="4"/>
          <c:order val="4"/>
          <c:tx>
            <c:strRef>
              <c:f>'EX Cocción'!$L$21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Cocción'!$G$22:$G$24</c:f>
              <c:strCache>
                <c:ptCount val="3"/>
                <c:pt idx="0">
                  <c:v>Cocinas empotrables</c:v>
                </c:pt>
                <c:pt idx="1">
                  <c:v>Cocinas de mesa</c:v>
                </c:pt>
                <c:pt idx="2">
                  <c:v>Las demás cocinas, de uso doméstico</c:v>
                </c:pt>
              </c:strCache>
            </c:strRef>
          </c:cat>
          <c:val>
            <c:numRef>
              <c:f>'EX Cocción'!$L$22:$L$24</c:f>
              <c:numCache>
                <c:formatCode>_(* #,##0_);_(* \(#,##0\);_(* "-"??_);_(@_)</c:formatCode>
                <c:ptCount val="3"/>
                <c:pt idx="0">
                  <c:v>108143.38</c:v>
                </c:pt>
                <c:pt idx="1">
                  <c:v>97740.04</c:v>
                </c:pt>
                <c:pt idx="2">
                  <c:v>89273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0F-478C-B52B-E1FAA580A2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0680096"/>
        <c:axId val="450680656"/>
      </c:barChart>
      <c:catAx>
        <c:axId val="45068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80656"/>
        <c:crosses val="autoZero"/>
        <c:auto val="1"/>
        <c:lblAlgn val="ctr"/>
        <c:lblOffset val="100"/>
        <c:noMultiLvlLbl val="0"/>
      </c:catAx>
      <c:valAx>
        <c:axId val="45068065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068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Cocción'!$P$22</c:f>
              <c:strCache>
                <c:ptCount val="1"/>
                <c:pt idx="0">
                  <c:v>Cocinas electrotérmicas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Cocción'!$Q$21:$U$21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Cocción'!$Q$22:$U$22</c:f>
              <c:numCache>
                <c:formatCode>_(* #,##0_);_(* \(#,##0\);_(* "-"??_);_(@_)</c:formatCode>
                <c:ptCount val="5"/>
                <c:pt idx="0">
                  <c:v>63406</c:v>
                </c:pt>
                <c:pt idx="1">
                  <c:v>75426</c:v>
                </c:pt>
                <c:pt idx="2">
                  <c:v>43985</c:v>
                </c:pt>
                <c:pt idx="3">
                  <c:v>71492</c:v>
                </c:pt>
                <c:pt idx="4">
                  <c:v>9672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6DC-8A5C-C164FBD8A5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0683456"/>
        <c:axId val="450684016"/>
      </c:barChart>
      <c:catAx>
        <c:axId val="4506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84016"/>
        <c:crosses val="autoZero"/>
        <c:auto val="1"/>
        <c:lblAlgn val="ctr"/>
        <c:lblOffset val="100"/>
        <c:noMultiLvlLbl val="0"/>
      </c:catAx>
      <c:valAx>
        <c:axId val="4506840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8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Cocción'!$V$22</c:f>
              <c:strCache>
                <c:ptCount val="1"/>
                <c:pt idx="0">
                  <c:v>Cocinas electrotérmicas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Cocción'!$W$21:$AA$21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Cocción'!$W$22:$AA$22</c:f>
              <c:numCache>
                <c:formatCode>_(* #,##0_);_(* \(#,##0\);_(* "-"??_);_(@_)</c:formatCode>
                <c:ptCount val="5"/>
                <c:pt idx="0">
                  <c:v>1939525.1700000002</c:v>
                </c:pt>
                <c:pt idx="1">
                  <c:v>2771010.4099999997</c:v>
                </c:pt>
                <c:pt idx="2">
                  <c:v>989834.01999999967</c:v>
                </c:pt>
                <c:pt idx="3">
                  <c:v>1495511.5000000005</c:v>
                </c:pt>
                <c:pt idx="4">
                  <c:v>179807.33000000002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1-4FCC-B221-882E38F9E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0686256"/>
        <c:axId val="450686816"/>
      </c:barChart>
      <c:catAx>
        <c:axId val="4506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86816"/>
        <c:crosses val="autoZero"/>
        <c:auto val="1"/>
        <c:lblAlgn val="ctr"/>
        <c:lblOffset val="100"/>
        <c:noMultiLvlLbl val="0"/>
      </c:catAx>
      <c:valAx>
        <c:axId val="4506868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8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Cocción'!$C$54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Cocción'!$B$55:$B$66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Cocción'!$C$55:$C$66</c:f>
              <c:numCache>
                <c:formatCode>_(* #,##0_);_(* \(#,##0\);_(* "-"??_);_(@_)</c:formatCode>
                <c:ptCount val="12"/>
                <c:pt idx="0">
                  <c:v>12854</c:v>
                </c:pt>
                <c:pt idx="1">
                  <c:v>1846</c:v>
                </c:pt>
                <c:pt idx="2">
                  <c:v>4685</c:v>
                </c:pt>
                <c:pt idx="3">
                  <c:v>19698</c:v>
                </c:pt>
                <c:pt idx="4">
                  <c:v>0</c:v>
                </c:pt>
                <c:pt idx="5">
                  <c:v>2650</c:v>
                </c:pt>
                <c:pt idx="6">
                  <c:v>0</c:v>
                </c:pt>
                <c:pt idx="7">
                  <c:v>2440</c:v>
                </c:pt>
                <c:pt idx="8">
                  <c:v>0</c:v>
                </c:pt>
                <c:pt idx="9">
                  <c:v>107</c:v>
                </c:pt>
                <c:pt idx="10">
                  <c:v>669</c:v>
                </c:pt>
                <c:pt idx="11">
                  <c:v>80845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4-4D29-9900-49B2A709F9D8}"/>
            </c:ext>
          </c:extLst>
        </c:ser>
        <c:ser>
          <c:idx val="1"/>
          <c:order val="1"/>
          <c:tx>
            <c:strRef>
              <c:f>'EX Cocción'!$D$54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Cocción'!$B$55:$B$66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Cocción'!$D$55:$D$66</c:f>
              <c:numCache>
                <c:formatCode>_(* #,##0_);_(* \(#,##0\);_(* "-"??_);_(@_)</c:formatCode>
                <c:ptCount val="12"/>
                <c:pt idx="0">
                  <c:v>14549</c:v>
                </c:pt>
                <c:pt idx="1">
                  <c:v>985</c:v>
                </c:pt>
                <c:pt idx="2">
                  <c:v>4030</c:v>
                </c:pt>
                <c:pt idx="3">
                  <c:v>1353</c:v>
                </c:pt>
                <c:pt idx="4">
                  <c:v>0</c:v>
                </c:pt>
                <c:pt idx="5">
                  <c:v>2803</c:v>
                </c:pt>
                <c:pt idx="6">
                  <c:v>0</c:v>
                </c:pt>
                <c:pt idx="7">
                  <c:v>1750</c:v>
                </c:pt>
                <c:pt idx="8">
                  <c:v>266</c:v>
                </c:pt>
                <c:pt idx="9">
                  <c:v>160</c:v>
                </c:pt>
                <c:pt idx="10">
                  <c:v>339</c:v>
                </c:pt>
                <c:pt idx="11">
                  <c:v>22219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4-4D29-9900-49B2A709F9D8}"/>
            </c:ext>
          </c:extLst>
        </c:ser>
        <c:ser>
          <c:idx val="2"/>
          <c:order val="2"/>
          <c:tx>
            <c:strRef>
              <c:f>'EX Cocción'!$E$54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Cocción'!$B$55:$B$66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Cocción'!$E$55:$E$66</c:f>
              <c:numCache>
                <c:formatCode>_(* #,##0_);_(* \(#,##0\);_(* "-"??_);_(@_)</c:formatCode>
                <c:ptCount val="12"/>
                <c:pt idx="0">
                  <c:v>9789</c:v>
                </c:pt>
                <c:pt idx="1">
                  <c:v>1055</c:v>
                </c:pt>
                <c:pt idx="2">
                  <c:v>5408</c:v>
                </c:pt>
                <c:pt idx="3">
                  <c:v>40</c:v>
                </c:pt>
                <c:pt idx="4">
                  <c:v>0</c:v>
                </c:pt>
                <c:pt idx="5">
                  <c:v>3213</c:v>
                </c:pt>
                <c:pt idx="6">
                  <c:v>12544</c:v>
                </c:pt>
                <c:pt idx="7">
                  <c:v>1851</c:v>
                </c:pt>
                <c:pt idx="8">
                  <c:v>202</c:v>
                </c:pt>
                <c:pt idx="9">
                  <c:v>118</c:v>
                </c:pt>
                <c:pt idx="10">
                  <c:v>3925</c:v>
                </c:pt>
                <c:pt idx="11">
                  <c:v>18928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B4-4D29-9900-49B2A709F9D8}"/>
            </c:ext>
          </c:extLst>
        </c:ser>
        <c:ser>
          <c:idx val="3"/>
          <c:order val="3"/>
          <c:tx>
            <c:strRef>
              <c:f>'EX Cocción'!$F$54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Cocción'!$B$55:$B$66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Cocción'!$F$55:$F$66</c:f>
              <c:numCache>
                <c:formatCode>_(* #,##0_);_(* \(#,##0\);_(* "-"??_);_(@_)</c:formatCode>
                <c:ptCount val="12"/>
                <c:pt idx="0">
                  <c:v>18830</c:v>
                </c:pt>
                <c:pt idx="1">
                  <c:v>2362</c:v>
                </c:pt>
                <c:pt idx="2">
                  <c:v>5350</c:v>
                </c:pt>
                <c:pt idx="3">
                  <c:v>4576</c:v>
                </c:pt>
                <c:pt idx="4">
                  <c:v>24799</c:v>
                </c:pt>
                <c:pt idx="5">
                  <c:v>1322</c:v>
                </c:pt>
                <c:pt idx="6">
                  <c:v>97266</c:v>
                </c:pt>
                <c:pt idx="7">
                  <c:v>1241</c:v>
                </c:pt>
                <c:pt idx="8">
                  <c:v>254</c:v>
                </c:pt>
                <c:pt idx="9">
                  <c:v>498</c:v>
                </c:pt>
                <c:pt idx="10">
                  <c:v>12606</c:v>
                </c:pt>
                <c:pt idx="11">
                  <c:v>10712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B4-4D29-9900-49B2A709F9D8}"/>
            </c:ext>
          </c:extLst>
        </c:ser>
        <c:ser>
          <c:idx val="4"/>
          <c:order val="4"/>
          <c:tx>
            <c:strRef>
              <c:f>'EX Cocción'!$G$54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Cocción'!$B$55:$B$66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Cocción'!$G$55:$G$66</c:f>
              <c:numCache>
                <c:formatCode>_(* #,##0_);_(* \(#,##0\);_(* "-"??_);_(@_)</c:formatCode>
                <c:ptCount val="12"/>
                <c:pt idx="0">
                  <c:v>4172</c:v>
                </c:pt>
                <c:pt idx="1">
                  <c:v>460</c:v>
                </c:pt>
                <c:pt idx="2">
                  <c:v>1251</c:v>
                </c:pt>
                <c:pt idx="3">
                  <c:v>2800</c:v>
                </c:pt>
                <c:pt idx="4">
                  <c:v>880</c:v>
                </c:pt>
                <c:pt idx="5">
                  <c:v>1334</c:v>
                </c:pt>
                <c:pt idx="6">
                  <c:v>9479</c:v>
                </c:pt>
                <c:pt idx="7">
                  <c:v>182</c:v>
                </c:pt>
                <c:pt idx="8">
                  <c:v>76</c:v>
                </c:pt>
                <c:pt idx="9">
                  <c:v>26</c:v>
                </c:pt>
                <c:pt idx="10">
                  <c:v>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B4-4D29-9900-49B2A709F9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0691296"/>
        <c:axId val="450691856"/>
      </c:barChart>
      <c:catAx>
        <c:axId val="450691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91856"/>
        <c:crosses val="autoZero"/>
        <c:auto val="1"/>
        <c:lblAlgn val="ctr"/>
        <c:lblOffset val="100"/>
        <c:noMultiLvlLbl val="0"/>
      </c:catAx>
      <c:valAx>
        <c:axId val="45069185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069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Cocción'!$I$54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Cocción'!$H$55:$H$66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Cocción'!$I$55:$I$66</c:f>
              <c:numCache>
                <c:formatCode>_(* #,##0_);_(* \(#,##0\);_(* "-"??_);_(@_)</c:formatCode>
                <c:ptCount val="12"/>
                <c:pt idx="0">
                  <c:v>303210.46999999997</c:v>
                </c:pt>
                <c:pt idx="1">
                  <c:v>217102.81000000003</c:v>
                </c:pt>
                <c:pt idx="2">
                  <c:v>225616.40999999997</c:v>
                </c:pt>
                <c:pt idx="3">
                  <c:v>400338.26</c:v>
                </c:pt>
                <c:pt idx="4">
                  <c:v>0</c:v>
                </c:pt>
                <c:pt idx="5">
                  <c:v>36929</c:v>
                </c:pt>
                <c:pt idx="6">
                  <c:v>0</c:v>
                </c:pt>
                <c:pt idx="7">
                  <c:v>114624.70999999999</c:v>
                </c:pt>
                <c:pt idx="8">
                  <c:v>0</c:v>
                </c:pt>
                <c:pt idx="9">
                  <c:v>17003</c:v>
                </c:pt>
                <c:pt idx="10">
                  <c:v>100983.4</c:v>
                </c:pt>
                <c:pt idx="11">
                  <c:v>4156051.29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6-48A2-B874-C0E2A2ABE19E}"/>
            </c:ext>
          </c:extLst>
        </c:ser>
        <c:ser>
          <c:idx val="1"/>
          <c:order val="1"/>
          <c:tx>
            <c:strRef>
              <c:f>'EX Cocción'!$J$54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Cocción'!$H$55:$H$66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Cocción'!$J$55:$J$66</c:f>
              <c:numCache>
                <c:formatCode>_(* #,##0_);_(* \(#,##0\);_(* "-"??_);_(@_)</c:formatCode>
                <c:ptCount val="12"/>
                <c:pt idx="0">
                  <c:v>568946.22</c:v>
                </c:pt>
                <c:pt idx="1">
                  <c:v>108615</c:v>
                </c:pt>
                <c:pt idx="2">
                  <c:v>115369.7</c:v>
                </c:pt>
                <c:pt idx="3">
                  <c:v>175457.08</c:v>
                </c:pt>
                <c:pt idx="4">
                  <c:v>0</c:v>
                </c:pt>
                <c:pt idx="5">
                  <c:v>53835.260000000009</c:v>
                </c:pt>
                <c:pt idx="6">
                  <c:v>0</c:v>
                </c:pt>
                <c:pt idx="7">
                  <c:v>96940</c:v>
                </c:pt>
                <c:pt idx="8">
                  <c:v>29805</c:v>
                </c:pt>
                <c:pt idx="9">
                  <c:v>20487</c:v>
                </c:pt>
                <c:pt idx="10">
                  <c:v>41068.139999999992</c:v>
                </c:pt>
                <c:pt idx="11">
                  <c:v>2582071.6500000004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6-48A2-B874-C0E2A2ABE19E}"/>
            </c:ext>
          </c:extLst>
        </c:ser>
        <c:ser>
          <c:idx val="2"/>
          <c:order val="2"/>
          <c:tx>
            <c:strRef>
              <c:f>'EX Cocción'!$K$54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Cocción'!$H$55:$H$66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Cocción'!$K$55:$K$66</c:f>
              <c:numCache>
                <c:formatCode>_(* #,##0_);_(* \(#,##0\);_(* "-"??_);_(@_)</c:formatCode>
                <c:ptCount val="12"/>
                <c:pt idx="0">
                  <c:v>341078.16999999993</c:v>
                </c:pt>
                <c:pt idx="1">
                  <c:v>117028</c:v>
                </c:pt>
                <c:pt idx="2">
                  <c:v>139033.26</c:v>
                </c:pt>
                <c:pt idx="3">
                  <c:v>3309.36</c:v>
                </c:pt>
                <c:pt idx="4">
                  <c:v>0</c:v>
                </c:pt>
                <c:pt idx="5">
                  <c:v>110102.15</c:v>
                </c:pt>
                <c:pt idx="6">
                  <c:v>9969.1</c:v>
                </c:pt>
                <c:pt idx="7">
                  <c:v>110430.28000000001</c:v>
                </c:pt>
                <c:pt idx="8">
                  <c:v>21350</c:v>
                </c:pt>
                <c:pt idx="9">
                  <c:v>14372</c:v>
                </c:pt>
                <c:pt idx="10">
                  <c:v>138691.94</c:v>
                </c:pt>
                <c:pt idx="11">
                  <c:v>1281868.3599999999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6-48A2-B874-C0E2A2ABE19E}"/>
            </c:ext>
          </c:extLst>
        </c:ser>
        <c:ser>
          <c:idx val="3"/>
          <c:order val="3"/>
          <c:tx>
            <c:strRef>
              <c:f>'EX Cocción'!$L$54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Cocción'!$H$55:$H$66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Cocción'!$L$55:$L$66</c:f>
              <c:numCache>
                <c:formatCode>_(* #,##0_);_(* \(#,##0\);_(* "-"??_);_(@_)</c:formatCode>
                <c:ptCount val="12"/>
                <c:pt idx="0">
                  <c:v>464431.51</c:v>
                </c:pt>
                <c:pt idx="1">
                  <c:v>245888.8</c:v>
                </c:pt>
                <c:pt idx="2">
                  <c:v>224471.87</c:v>
                </c:pt>
                <c:pt idx="3">
                  <c:v>68940.800000000003</c:v>
                </c:pt>
                <c:pt idx="4">
                  <c:v>241593.95</c:v>
                </c:pt>
                <c:pt idx="5">
                  <c:v>17932</c:v>
                </c:pt>
                <c:pt idx="6">
                  <c:v>117815.93999999999</c:v>
                </c:pt>
                <c:pt idx="7">
                  <c:v>60002.530000000006</c:v>
                </c:pt>
                <c:pt idx="8">
                  <c:v>25612</c:v>
                </c:pt>
                <c:pt idx="9">
                  <c:v>55594.8</c:v>
                </c:pt>
                <c:pt idx="10">
                  <c:v>316900.03000000009</c:v>
                </c:pt>
                <c:pt idx="11">
                  <c:v>643228.1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6-48A2-B874-C0E2A2ABE19E}"/>
            </c:ext>
          </c:extLst>
        </c:ser>
        <c:ser>
          <c:idx val="4"/>
          <c:order val="4"/>
          <c:tx>
            <c:strRef>
              <c:f>'EX Cocción'!$M$54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Cocción'!$H$55:$H$66</c:f>
              <c:strCache>
                <c:ptCount val="12"/>
                <c:pt idx="0">
                  <c:v> HONDURAS </c:v>
                </c:pt>
                <c:pt idx="1">
                  <c:v> ECUADOR </c:v>
                </c:pt>
                <c:pt idx="2">
                  <c:v> PANAMA </c:v>
                </c:pt>
                <c:pt idx="3">
                  <c:v> PERU </c:v>
                </c:pt>
                <c:pt idx="4">
                  <c:v> PUERTO RICO </c:v>
                </c:pt>
                <c:pt idx="5">
                  <c:v> CHILE </c:v>
                </c:pt>
                <c:pt idx="6">
                  <c:v> ARGENTINA </c:v>
                </c:pt>
                <c:pt idx="7">
                  <c:v> COSTA RICA </c:v>
                </c:pt>
                <c:pt idx="8">
                  <c:v> CURAZAO </c:v>
                </c:pt>
                <c:pt idx="9">
                  <c:v> ARUBA </c:v>
                </c:pt>
                <c:pt idx="10">
                  <c:v> REPUBLICA DOMINICANA </c:v>
                </c:pt>
                <c:pt idx="11">
                  <c:v>OTROS</c:v>
                </c:pt>
              </c:strCache>
            </c:strRef>
          </c:cat>
          <c:val>
            <c:numRef>
              <c:f>'EX Cocción'!$M$55:$M$66</c:f>
              <c:numCache>
                <c:formatCode>_(* #,##0_);_(* \(#,##0\);_(* "-"??_);_(@_)</c:formatCode>
                <c:ptCount val="12"/>
                <c:pt idx="0">
                  <c:v>91847.709999999992</c:v>
                </c:pt>
                <c:pt idx="1">
                  <c:v>52285.9</c:v>
                </c:pt>
                <c:pt idx="2">
                  <c:v>40034.07</c:v>
                </c:pt>
                <c:pt idx="3">
                  <c:v>30240</c:v>
                </c:pt>
                <c:pt idx="4">
                  <c:v>20630</c:v>
                </c:pt>
                <c:pt idx="5">
                  <c:v>17786</c:v>
                </c:pt>
                <c:pt idx="6">
                  <c:v>15274.32</c:v>
                </c:pt>
                <c:pt idx="7">
                  <c:v>13035.23</c:v>
                </c:pt>
                <c:pt idx="8">
                  <c:v>6737.63</c:v>
                </c:pt>
                <c:pt idx="9">
                  <c:v>5475</c:v>
                </c:pt>
                <c:pt idx="10">
                  <c:v>702.91</c:v>
                </c:pt>
                <c:pt idx="11">
                  <c:v>1107.6500000000001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56-48A2-B874-C0E2A2ABE1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0696896"/>
        <c:axId val="450697456"/>
      </c:barChart>
      <c:catAx>
        <c:axId val="45069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697456"/>
        <c:crosses val="autoZero"/>
        <c:auto val="1"/>
        <c:lblAlgn val="ctr"/>
        <c:lblOffset val="100"/>
        <c:noMultiLvlLbl val="0"/>
      </c:catAx>
      <c:valAx>
        <c:axId val="45069745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069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Cocción'!$Q$57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Cocción'!$P$58:$P$61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Cocción'!$Q$58:$Q$61</c:f>
              <c:numCache>
                <c:formatCode>_(* #,##0_);_(* \(#,##0\);_(* "-"??_);_(@_)</c:formatCode>
                <c:ptCount val="4"/>
                <c:pt idx="0">
                  <c:v>40154</c:v>
                </c:pt>
                <c:pt idx="1">
                  <c:v>2622</c:v>
                </c:pt>
                <c:pt idx="2">
                  <c:v>75</c:v>
                </c:pt>
                <c:pt idx="3">
                  <c:v>20555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D-4092-9B6C-24521B55E71C}"/>
            </c:ext>
          </c:extLst>
        </c:ser>
        <c:ser>
          <c:idx val="1"/>
          <c:order val="1"/>
          <c:tx>
            <c:strRef>
              <c:f>'EX Cocción'!$R$57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Cocción'!$P$58:$P$61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Cocción'!$R$58:$R$61</c:f>
              <c:numCache>
                <c:formatCode>_(* #,##0_);_(* \(#,##0\);_(* "-"??_);_(@_)</c:formatCode>
                <c:ptCount val="4"/>
                <c:pt idx="0">
                  <c:v>55819</c:v>
                </c:pt>
                <c:pt idx="1">
                  <c:v>2603</c:v>
                </c:pt>
                <c:pt idx="2">
                  <c:v>334</c:v>
                </c:pt>
                <c:pt idx="3">
                  <c:v>16670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D-4092-9B6C-24521B55E71C}"/>
            </c:ext>
          </c:extLst>
        </c:ser>
        <c:ser>
          <c:idx val="2"/>
          <c:order val="2"/>
          <c:tx>
            <c:strRef>
              <c:f>'EX Cocción'!$S$57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Cocción'!$P$58:$P$61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Cocción'!$S$58:$S$61</c:f>
              <c:numCache>
                <c:formatCode>_(* #,##0_);_(* \(#,##0\);_(* "-"??_);_(@_)</c:formatCode>
                <c:ptCount val="4"/>
                <c:pt idx="0">
                  <c:v>41011</c:v>
                </c:pt>
                <c:pt idx="1">
                  <c:v>2215</c:v>
                </c:pt>
                <c:pt idx="2">
                  <c:v>258</c:v>
                </c:pt>
                <c:pt idx="3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D-4092-9B6C-24521B55E71C}"/>
            </c:ext>
          </c:extLst>
        </c:ser>
        <c:ser>
          <c:idx val="3"/>
          <c:order val="3"/>
          <c:tx>
            <c:strRef>
              <c:f>'EX Cocción'!$T$57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Cocción'!$P$58:$P$61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Cocción'!$T$58:$T$61</c:f>
              <c:numCache>
                <c:formatCode>_(* #,##0_);_(* \(#,##0\);_(* "-"??_);_(@_)</c:formatCode>
                <c:ptCount val="4"/>
                <c:pt idx="0">
                  <c:v>67575</c:v>
                </c:pt>
                <c:pt idx="1">
                  <c:v>2095</c:v>
                </c:pt>
                <c:pt idx="2">
                  <c:v>255</c:v>
                </c:pt>
                <c:pt idx="3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DD-4092-9B6C-24521B55E71C}"/>
            </c:ext>
          </c:extLst>
        </c:ser>
        <c:ser>
          <c:idx val="4"/>
          <c:order val="4"/>
          <c:tx>
            <c:strRef>
              <c:f>'EX Cocción'!$U$57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Cocción'!$P$58:$P$61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Cocción'!$U$58:$U$61</c:f>
              <c:numCache>
                <c:formatCode>_(* #,##0_);_(* \(#,##0\);_(* "-"??_);_(@_)</c:formatCode>
                <c:ptCount val="4"/>
                <c:pt idx="0">
                  <c:v>9314</c:v>
                </c:pt>
                <c:pt idx="1">
                  <c:v>289</c:v>
                </c:pt>
                <c:pt idx="2">
                  <c:v>50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DD-4092-9B6C-24521B55E7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0702496"/>
        <c:axId val="450703056"/>
      </c:barChart>
      <c:catAx>
        <c:axId val="45070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0703056"/>
        <c:crosses val="autoZero"/>
        <c:auto val="1"/>
        <c:lblAlgn val="ctr"/>
        <c:lblOffset val="100"/>
        <c:noMultiLvlLbl val="0"/>
      </c:catAx>
      <c:valAx>
        <c:axId val="45070305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45070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Cocción'!$W$57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Cocción'!$V$58:$V$61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Cocción'!$W$58:$W$61</c:f>
              <c:numCache>
                <c:formatCode>_(* #,##0_);_(* \(#,##0\);_(* "-"??_);_(@_)</c:formatCode>
                <c:ptCount val="4"/>
                <c:pt idx="0">
                  <c:v>783536.70000000007</c:v>
                </c:pt>
                <c:pt idx="1">
                  <c:v>143835.83000000002</c:v>
                </c:pt>
                <c:pt idx="2">
                  <c:v>10290.049999999999</c:v>
                </c:pt>
                <c:pt idx="3">
                  <c:v>1001862.5900000001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E-484C-8626-21F75411DBDB}"/>
            </c:ext>
          </c:extLst>
        </c:ser>
        <c:ser>
          <c:idx val="1"/>
          <c:order val="1"/>
          <c:tx>
            <c:strRef>
              <c:f>'EX Cocción'!$X$57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Cocción'!$V$58:$V$61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Cocción'!$X$58:$X$61</c:f>
              <c:numCache>
                <c:formatCode>_(* #,##0_);_(* \(#,##0\);_(* "-"??_);_(@_)</c:formatCode>
                <c:ptCount val="4"/>
                <c:pt idx="0">
                  <c:v>1026944.5199999999</c:v>
                </c:pt>
                <c:pt idx="1">
                  <c:v>120053.90000000001</c:v>
                </c:pt>
                <c:pt idx="2">
                  <c:v>28118.71</c:v>
                </c:pt>
                <c:pt idx="3">
                  <c:v>1595893.28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E-484C-8626-21F75411DBDB}"/>
            </c:ext>
          </c:extLst>
        </c:ser>
        <c:ser>
          <c:idx val="2"/>
          <c:order val="2"/>
          <c:tx>
            <c:strRef>
              <c:f>'EX Cocción'!$Y$57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Cocción'!$V$58:$V$61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Cocción'!$Y$58:$Y$61</c:f>
              <c:numCache>
                <c:formatCode>_(* #,##0_);_(* \(#,##0\);_(* "-"??_);_(@_)</c:formatCode>
                <c:ptCount val="4"/>
                <c:pt idx="0">
                  <c:v>772089.52999999991</c:v>
                </c:pt>
                <c:pt idx="1">
                  <c:v>174119.13</c:v>
                </c:pt>
                <c:pt idx="2">
                  <c:v>18999.66</c:v>
                </c:pt>
                <c:pt idx="3">
                  <c:v>24625.7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E-484C-8626-21F75411DBDB}"/>
            </c:ext>
          </c:extLst>
        </c:ser>
        <c:ser>
          <c:idx val="3"/>
          <c:order val="3"/>
          <c:tx>
            <c:strRef>
              <c:f>'EX Cocción'!$Z$57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Cocción'!$V$58:$V$61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Cocción'!$Z$58:$Z$61</c:f>
              <c:numCache>
                <c:formatCode>_(* #,##0_);_(* \(#,##0\);_(* "-"??_);_(@_)</c:formatCode>
                <c:ptCount val="4"/>
                <c:pt idx="0">
                  <c:v>1248266.3100000003</c:v>
                </c:pt>
                <c:pt idx="1">
                  <c:v>192974.93999999994</c:v>
                </c:pt>
                <c:pt idx="2">
                  <c:v>6089.08</c:v>
                </c:pt>
                <c:pt idx="3">
                  <c:v>48181.169999999991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E-484C-8626-21F75411DBDB}"/>
            </c:ext>
          </c:extLst>
        </c:ser>
        <c:ser>
          <c:idx val="4"/>
          <c:order val="4"/>
          <c:tx>
            <c:strRef>
              <c:f>'EX Cocción'!$AA$57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Cocción'!$V$58:$V$61</c:f>
              <c:strCache>
                <c:ptCount val="4"/>
                <c:pt idx="0">
                  <c:v>HONDURAS</c:v>
                </c:pt>
                <c:pt idx="1">
                  <c:v>COSTA RICA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Cocción'!$AA$58:$AA$61</c:f>
              <c:numCache>
                <c:formatCode>_(* #,##0_);_(* \(#,##0\);_(* "-"??_);_(@_)</c:formatCode>
                <c:ptCount val="4"/>
                <c:pt idx="0">
                  <c:v>164408.19</c:v>
                </c:pt>
                <c:pt idx="1">
                  <c:v>13096</c:v>
                </c:pt>
                <c:pt idx="2">
                  <c:v>992.04</c:v>
                </c:pt>
                <c:pt idx="3">
                  <c:v>1311.1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E-484C-8626-21F75411DB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56224"/>
        <c:axId val="516256784"/>
      </c:barChart>
      <c:catAx>
        <c:axId val="51625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6256784"/>
        <c:crosses val="autoZero"/>
        <c:auto val="1"/>
        <c:lblAlgn val="ctr"/>
        <c:lblOffset val="100"/>
        <c:noMultiLvlLbl val="0"/>
      </c:catAx>
      <c:valAx>
        <c:axId val="5162567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5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201574803149606E-2"/>
          <c:y val="0.16620406824146983"/>
          <c:w val="0.91394916424920569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Cocción'!$C$106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Cocción'!$B$107:$B$112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Cocción'!$C$107:$C$112</c:f>
              <c:numCache>
                <c:formatCode>_(* #,##0_);_(* \(#,##0\);_(* "-"??_);_(@_)</c:formatCode>
                <c:ptCount val="6"/>
                <c:pt idx="0">
                  <c:v>100164</c:v>
                </c:pt>
                <c:pt idx="1">
                  <c:v>20222</c:v>
                </c:pt>
                <c:pt idx="2">
                  <c:v>1335</c:v>
                </c:pt>
                <c:pt idx="3">
                  <c:v>3340</c:v>
                </c:pt>
                <c:pt idx="4">
                  <c:v>0</c:v>
                </c:pt>
                <c:pt idx="5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5-46D7-89C2-F5818AC31599}"/>
            </c:ext>
          </c:extLst>
        </c:ser>
        <c:ser>
          <c:idx val="1"/>
          <c:order val="1"/>
          <c:tx>
            <c:strRef>
              <c:f>'EX Cocción'!$D$106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Cocción'!$B$107:$B$112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Cocción'!$D$107:$D$112</c:f>
              <c:numCache>
                <c:formatCode>_(* #,##0_);_(* \(#,##0\);_(* "-"??_);_(@_)</c:formatCode>
                <c:ptCount val="6"/>
                <c:pt idx="0">
                  <c:v>28416</c:v>
                </c:pt>
                <c:pt idx="1">
                  <c:v>14912</c:v>
                </c:pt>
                <c:pt idx="2">
                  <c:v>1626</c:v>
                </c:pt>
                <c:pt idx="3">
                  <c:v>1788</c:v>
                </c:pt>
                <c:pt idx="4">
                  <c:v>0</c:v>
                </c:pt>
                <c:pt idx="5">
                  <c:v>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5-46D7-89C2-F5818AC31599}"/>
            </c:ext>
          </c:extLst>
        </c:ser>
        <c:ser>
          <c:idx val="2"/>
          <c:order val="2"/>
          <c:tx>
            <c:strRef>
              <c:f>'EX Cocción'!$E$106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Cocción'!$B$107:$B$112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Cocción'!$E$107:$E$112</c:f>
              <c:numCache>
                <c:formatCode>_(* #,##0_);_(* \(#,##0\);_(* "-"??_);_(@_)</c:formatCode>
                <c:ptCount val="6"/>
                <c:pt idx="0">
                  <c:v>17196</c:v>
                </c:pt>
                <c:pt idx="1">
                  <c:v>15305</c:v>
                </c:pt>
                <c:pt idx="2">
                  <c:v>1526</c:v>
                </c:pt>
                <c:pt idx="3">
                  <c:v>4498</c:v>
                </c:pt>
                <c:pt idx="4">
                  <c:v>0</c:v>
                </c:pt>
                <c:pt idx="5">
                  <c:v>18548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75-46D7-89C2-F5818AC31599}"/>
            </c:ext>
          </c:extLst>
        </c:ser>
        <c:ser>
          <c:idx val="3"/>
          <c:order val="3"/>
          <c:tx>
            <c:strRef>
              <c:f>'EX Cocción'!$F$106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Cocción'!$B$107:$B$112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Cocción'!$F$107:$F$112</c:f>
              <c:numCache>
                <c:formatCode>_(* #,##0_);_(* \(#,##0\);_(* "-"??_);_(@_)</c:formatCode>
                <c:ptCount val="6"/>
                <c:pt idx="0">
                  <c:v>18594</c:v>
                </c:pt>
                <c:pt idx="1">
                  <c:v>25852</c:v>
                </c:pt>
                <c:pt idx="2">
                  <c:v>2824</c:v>
                </c:pt>
                <c:pt idx="3">
                  <c:v>30804</c:v>
                </c:pt>
                <c:pt idx="4">
                  <c:v>4326</c:v>
                </c:pt>
                <c:pt idx="5">
                  <c:v>97416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5-46D7-89C2-F5818AC31599}"/>
            </c:ext>
          </c:extLst>
        </c:ser>
        <c:ser>
          <c:idx val="4"/>
          <c:order val="4"/>
          <c:tx>
            <c:strRef>
              <c:f>'EX Cocción'!$G$106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Cocción'!$B$107:$B$112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Cocción'!$G$107:$G$112</c:f>
              <c:numCache>
                <c:formatCode>_(* #,##0_);_(* \(#,##0\);_(* "-"??_);_(@_)</c:formatCode>
                <c:ptCount val="6"/>
                <c:pt idx="0">
                  <c:v>2044</c:v>
                </c:pt>
                <c:pt idx="1">
                  <c:v>5310</c:v>
                </c:pt>
                <c:pt idx="2">
                  <c:v>480</c:v>
                </c:pt>
                <c:pt idx="3">
                  <c:v>571</c:v>
                </c:pt>
                <c:pt idx="4">
                  <c:v>2800</c:v>
                </c:pt>
                <c:pt idx="5">
                  <c:v>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75-46D7-89C2-F5818AC315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61824"/>
        <c:axId val="516262384"/>
      </c:barChart>
      <c:catAx>
        <c:axId val="51626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6262384"/>
        <c:crosses val="autoZero"/>
        <c:auto val="1"/>
        <c:lblAlgn val="ctr"/>
        <c:lblOffset val="100"/>
        <c:noMultiLvlLbl val="0"/>
      </c:catAx>
      <c:valAx>
        <c:axId val="5162623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6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797369763952121E-2"/>
          <c:y val="0.16157443861184018"/>
          <c:w val="0.90353596433491046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Cocción'!$C$133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Cocción'!$B$134:$B$139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Cocción'!$C$134:$C$139</c:f>
              <c:numCache>
                <c:formatCode>_(* #,##0_);_(* \(#,##0\);_(* "-"??_);_(@_)</c:formatCode>
                <c:ptCount val="6"/>
                <c:pt idx="0">
                  <c:v>4627952.7300000004</c:v>
                </c:pt>
                <c:pt idx="1">
                  <c:v>295614.56</c:v>
                </c:pt>
                <c:pt idx="2">
                  <c:v>226008</c:v>
                </c:pt>
                <c:pt idx="3">
                  <c:v>348889.13000000012</c:v>
                </c:pt>
                <c:pt idx="4">
                  <c:v>0</c:v>
                </c:pt>
                <c:pt idx="5">
                  <c:v>73394.929999999993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154-852A-EF2588E04538}"/>
            </c:ext>
          </c:extLst>
        </c:ser>
        <c:ser>
          <c:idx val="1"/>
          <c:order val="1"/>
          <c:tx>
            <c:strRef>
              <c:f>'EX Cocción'!$D$133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Cocción'!$B$134:$B$139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Cocción'!$D$134:$D$139</c:f>
              <c:numCache>
                <c:formatCode>_(* #,##0_);_(* \(#,##0\);_(* "-"??_);_(@_)</c:formatCode>
                <c:ptCount val="6"/>
                <c:pt idx="0">
                  <c:v>3064891.1700000004</c:v>
                </c:pt>
                <c:pt idx="1">
                  <c:v>211254.46999999997</c:v>
                </c:pt>
                <c:pt idx="2">
                  <c:v>183775</c:v>
                </c:pt>
                <c:pt idx="3">
                  <c:v>180230.94</c:v>
                </c:pt>
                <c:pt idx="4">
                  <c:v>0</c:v>
                </c:pt>
                <c:pt idx="5">
                  <c:v>152443.47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2-4154-852A-EF2588E04538}"/>
            </c:ext>
          </c:extLst>
        </c:ser>
        <c:ser>
          <c:idx val="2"/>
          <c:order val="2"/>
          <c:tx>
            <c:strRef>
              <c:f>'EX Cocción'!$E$133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Cocción'!$B$134:$B$139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Cocción'!$E$134:$E$139</c:f>
              <c:numCache>
                <c:formatCode>_(* #,##0_);_(* \(#,##0\);_(* "-"??_);_(@_)</c:formatCode>
                <c:ptCount val="6"/>
                <c:pt idx="0">
                  <c:v>1655192.7999999998</c:v>
                </c:pt>
                <c:pt idx="1">
                  <c:v>215398.66000000003</c:v>
                </c:pt>
                <c:pt idx="2">
                  <c:v>169494</c:v>
                </c:pt>
                <c:pt idx="3">
                  <c:v>206596.87</c:v>
                </c:pt>
                <c:pt idx="4">
                  <c:v>0</c:v>
                </c:pt>
                <c:pt idx="5">
                  <c:v>40550.29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2-4154-852A-EF2588E04538}"/>
            </c:ext>
          </c:extLst>
        </c:ser>
        <c:ser>
          <c:idx val="3"/>
          <c:order val="3"/>
          <c:tx>
            <c:strRef>
              <c:f>'EX Cocción'!$F$133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Cocción'!$B$134:$B$139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Cocción'!$F$134:$F$139</c:f>
              <c:numCache>
                <c:formatCode>_(* #,##0_);_(* \(#,##0\);_(* "-"??_);_(@_)</c:formatCode>
                <c:ptCount val="6"/>
                <c:pt idx="0">
                  <c:v>1052927.2899999998</c:v>
                </c:pt>
                <c:pt idx="1">
                  <c:v>393792.35000000003</c:v>
                </c:pt>
                <c:pt idx="2">
                  <c:v>296771.8</c:v>
                </c:pt>
                <c:pt idx="3">
                  <c:v>559079.25</c:v>
                </c:pt>
                <c:pt idx="4">
                  <c:v>46720.800000000003</c:v>
                </c:pt>
                <c:pt idx="5">
                  <c:v>133120.84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2-4154-852A-EF2588E04538}"/>
            </c:ext>
          </c:extLst>
        </c:ser>
        <c:ser>
          <c:idx val="4"/>
          <c:order val="4"/>
          <c:tx>
            <c:strRef>
              <c:f>'EX Cocción'!$G$133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Cocción'!$B$134:$B$139</c:f>
              <c:strCache>
                <c:ptCount val="6"/>
                <c:pt idx="0">
                  <c:v>INDUSTRIAS HACEB S A</c:v>
                </c:pt>
                <c:pt idx="1">
                  <c:v>SOCIEDAD UNIDA DE ELECTRODOMESTICOS S.A. SUDELEC S.A.</c:v>
                </c:pt>
                <c:pt idx="2">
                  <c:v>CHALLENGER S A S</c:v>
                </c:pt>
                <c:pt idx="3">
                  <c:v>INDUSTRIA DE ELECTRODOMESTICOS S.A. S   INDUSEL S.A.S</c:v>
                </c:pt>
                <c:pt idx="4">
                  <c:v>SUPERIOR INDUSTRIAL Y COMERCIAL SAS</c:v>
                </c:pt>
                <c:pt idx="5">
                  <c:v>OTROS</c:v>
                </c:pt>
              </c:strCache>
            </c:strRef>
          </c:cat>
          <c:val>
            <c:numRef>
              <c:f>'EX Cocción'!$G$134:$G$139</c:f>
              <c:numCache>
                <c:formatCode>_(* #,##0_);_(* \(#,##0\);_(* "-"??_);_(@_)</c:formatCode>
                <c:ptCount val="6"/>
                <c:pt idx="0">
                  <c:v>89001.69</c:v>
                </c:pt>
                <c:pt idx="1">
                  <c:v>69303.38</c:v>
                </c:pt>
                <c:pt idx="2">
                  <c:v>53874.28</c:v>
                </c:pt>
                <c:pt idx="3">
                  <c:v>37591.399999999994</c:v>
                </c:pt>
                <c:pt idx="4">
                  <c:v>30240</c:v>
                </c:pt>
                <c:pt idx="5">
                  <c:v>15145.67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92-4154-852A-EF2588E0453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67424"/>
        <c:axId val="516267984"/>
      </c:barChart>
      <c:catAx>
        <c:axId val="51626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6267984"/>
        <c:crosses val="autoZero"/>
        <c:auto val="1"/>
        <c:lblAlgn val="ctr"/>
        <c:lblOffset val="100"/>
        <c:noMultiLvlLbl val="0"/>
      </c:catAx>
      <c:valAx>
        <c:axId val="5162679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6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'IM Refrigeracion Domestica '!$H$92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'!$I$91:$M$91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4-461E-AA72-A3856EA621F9}"/>
            </c:ext>
          </c:extLst>
        </c:ser>
        <c:ser>
          <c:idx val="1"/>
          <c:order val="1"/>
          <c:tx>
            <c:strRef>
              <c:f>'IM Refrigeracion Domestica '!$H$93</c:f>
              <c:strCache>
                <c:ptCount val="1"/>
                <c:pt idx="0">
                  <c:v>MEXICO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'!$I$92:$M$92</c:f>
              <c:numCache>
                <c:formatCode>_(* #,##0_);_(* \(#,##0\);_(* "-"??_);_(@_)</c:formatCode>
                <c:ptCount val="5"/>
                <c:pt idx="0">
                  <c:v>13074176.810000014</c:v>
                </c:pt>
                <c:pt idx="1">
                  <c:v>10637910.200000009</c:v>
                </c:pt>
                <c:pt idx="2">
                  <c:v>13122464.960000003</c:v>
                </c:pt>
                <c:pt idx="3">
                  <c:v>19782786.890000008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4-461E-AA72-A3856EA621F9}"/>
            </c:ext>
          </c:extLst>
        </c:ser>
        <c:ser>
          <c:idx val="2"/>
          <c:order val="2"/>
          <c:tx>
            <c:strRef>
              <c:f>'IM Refrigeracion Domestica '!$H$94</c:f>
              <c:strCache>
                <c:ptCount val="1"/>
                <c:pt idx="0">
                  <c:v>TAILANDIA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'!$I$93:$M$93</c:f>
              <c:numCache>
                <c:formatCode>_(* #,##0_);_(* \(#,##0\);_(* "-"??_);_(@_)</c:formatCode>
                <c:ptCount val="5"/>
                <c:pt idx="0">
                  <c:v>61197280.53999991</c:v>
                </c:pt>
                <c:pt idx="1">
                  <c:v>47547233.849999987</c:v>
                </c:pt>
                <c:pt idx="2">
                  <c:v>41658902.019999988</c:v>
                </c:pt>
                <c:pt idx="3">
                  <c:v>31102676.580000028</c:v>
                </c:pt>
                <c:pt idx="4">
                  <c:v>7781360.7800000012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B4-461E-AA72-A3856EA621F9}"/>
            </c:ext>
          </c:extLst>
        </c:ser>
        <c:ser>
          <c:idx val="3"/>
          <c:order val="3"/>
          <c:tx>
            <c:strRef>
              <c:f>'IM Refrigeracion Domestica '!$H$95</c:f>
              <c:strCache>
                <c:ptCount val="1"/>
                <c:pt idx="0">
                  <c:v>COREA (SUR) REP 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'!$I$94:$M$94</c:f>
              <c:numCache>
                <c:formatCode>_(* #,##0_);_(* \(#,##0\);_(* "-"??_);_(@_)</c:formatCode>
                <c:ptCount val="5"/>
                <c:pt idx="0">
                  <c:v>1225485.5399999998</c:v>
                </c:pt>
                <c:pt idx="1">
                  <c:v>1578570.57</c:v>
                </c:pt>
                <c:pt idx="2">
                  <c:v>2653796.9200000004</c:v>
                </c:pt>
                <c:pt idx="3">
                  <c:v>4027731.1599999992</c:v>
                </c:pt>
                <c:pt idx="4">
                  <c:v>7278857.0099999979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B4-461E-AA72-A3856EA621F9}"/>
            </c:ext>
          </c:extLst>
        </c:ser>
        <c:ser>
          <c:idx val="4"/>
          <c:order val="4"/>
          <c:tx>
            <c:strRef>
              <c:f>'IM Refrigeracion Domestica '!$H$96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'!$I$95:$M$95</c:f>
              <c:numCache>
                <c:formatCode>_(* #,##0_);_(* \(#,##0\);_(* "-"??_);_(@_)</c:formatCode>
                <c:ptCount val="5"/>
                <c:pt idx="0">
                  <c:v>10747770.699999999</c:v>
                </c:pt>
                <c:pt idx="1">
                  <c:v>8550817.1200000066</c:v>
                </c:pt>
                <c:pt idx="2">
                  <c:v>7098570.6800000016</c:v>
                </c:pt>
                <c:pt idx="3">
                  <c:v>7479167.8400000017</c:v>
                </c:pt>
                <c:pt idx="4">
                  <c:v>1239346.6600000001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B4-461E-AA72-A3856EA621F9}"/>
            </c:ext>
          </c:extLst>
        </c:ser>
        <c:ser>
          <c:idx val="5"/>
          <c:order val="5"/>
          <c:tx>
            <c:strRef>
              <c:f>'IM Refrigeracion Domestica '!$H$97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'!$I$96:$M$96</c:f>
              <c:numCache>
                <c:formatCode>_(* #,##0_);_(* \(#,##0\);_(* "-"??_);_(@_)</c:formatCode>
                <c:ptCount val="5"/>
                <c:pt idx="0">
                  <c:v>2368140.3400000008</c:v>
                </c:pt>
                <c:pt idx="1">
                  <c:v>1732938.2999999998</c:v>
                </c:pt>
                <c:pt idx="2">
                  <c:v>3039711.9400000004</c:v>
                </c:pt>
                <c:pt idx="3">
                  <c:v>3160395.2199999997</c:v>
                </c:pt>
                <c:pt idx="4">
                  <c:v>949492.55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B4-461E-AA72-A3856EA621F9}"/>
            </c:ext>
          </c:extLst>
        </c:ser>
        <c:ser>
          <c:idx val="6"/>
          <c:order val="6"/>
          <c:tx>
            <c:strRef>
              <c:f>'IM Refrigeracion Domestica '!$H$98</c:f>
              <c:strCache>
                <c:ptCount val="1"/>
                <c:pt idx="0">
                  <c:v>SINGAPUR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'!$I$97:$M$97</c:f>
              <c:numCache>
                <c:formatCode>_(* #,##0_);_(* \(#,##0\);_(* "-"??_);_(@_)</c:formatCode>
                <c:ptCount val="5"/>
                <c:pt idx="0">
                  <c:v>1375129.7200000002</c:v>
                </c:pt>
                <c:pt idx="1">
                  <c:v>480420.16999999993</c:v>
                </c:pt>
                <c:pt idx="2">
                  <c:v>62382.11</c:v>
                </c:pt>
                <c:pt idx="3">
                  <c:v>0</c:v>
                </c:pt>
                <c:pt idx="4">
                  <c:v>575178.85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B4-461E-AA72-A3856EA621F9}"/>
            </c:ext>
          </c:extLst>
        </c:ser>
        <c:ser>
          <c:idx val="7"/>
          <c:order val="7"/>
          <c:tx>
            <c:strRef>
              <c:f>'IM Refrigeracion Domestica '!$H$99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'!$I$98:$M$98</c:f>
              <c:numCache>
                <c:formatCode>_(* #,##0_);_(* \(#,##0\);_(* "-"??_);_(@_)</c:formatCode>
                <c:ptCount val="5"/>
                <c:pt idx="0">
                  <c:v>1656.99</c:v>
                </c:pt>
                <c:pt idx="1">
                  <c:v>60441.84</c:v>
                </c:pt>
                <c:pt idx="2">
                  <c:v>124988.89</c:v>
                </c:pt>
                <c:pt idx="3">
                  <c:v>1426134.1400000001</c:v>
                </c:pt>
                <c:pt idx="4">
                  <c:v>483065.47000000003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B4-461E-AA72-A3856EA621F9}"/>
            </c:ext>
          </c:extLst>
        </c:ser>
        <c:ser>
          <c:idx val="8"/>
          <c:order val="8"/>
          <c:tx>
            <c:strRef>
              <c:f>'IM Refrigeracion Domestica '!$H$100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numRef>
              <c:f>'IM Refrigeracion Domestica '!$I$90:$M$90</c:f>
              <c:numCache>
                <c:formatCode>General</c:formatCode>
                <c:ptCount val="5"/>
              </c:numCache>
            </c:numRef>
          </c:cat>
          <c:val>
            <c:numRef>
              <c:f>'IM Refrigeracion Domestica '!$I$99:$M$99</c:f>
              <c:numCache>
                <c:formatCode>_(* #,##0_);_(* \(#,##0\);_(* "-"??_);_(@_)</c:formatCode>
                <c:ptCount val="5"/>
                <c:pt idx="0">
                  <c:v>1788498.6899999997</c:v>
                </c:pt>
                <c:pt idx="1">
                  <c:v>2394804.0499999989</c:v>
                </c:pt>
                <c:pt idx="2">
                  <c:v>1593171.4400000006</c:v>
                </c:pt>
                <c:pt idx="3">
                  <c:v>1315806.7000000002</c:v>
                </c:pt>
                <c:pt idx="4">
                  <c:v>460625.48000000004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B4-461E-AA72-A3856EA62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1922384"/>
        <c:axId val="451922944"/>
        <c:axId val="0"/>
      </c:bar3DChart>
      <c:catAx>
        <c:axId val="451922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922944"/>
        <c:crosses val="autoZero"/>
        <c:auto val="1"/>
        <c:lblAlgn val="ctr"/>
        <c:lblOffset val="100"/>
        <c:noMultiLvlLbl val="0"/>
      </c:catAx>
      <c:valAx>
        <c:axId val="45192294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192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Cocción'!$Q$106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Cocción'!$P$107:$P$111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Cocción'!$Q$107:$Q$111</c:f>
              <c:numCache>
                <c:formatCode>_(* #,##0_);_(* \(#,##0\);_(* "-"??_);_(@_)</c:formatCode>
                <c:ptCount val="5"/>
                <c:pt idx="0">
                  <c:v>30184</c:v>
                </c:pt>
                <c:pt idx="1">
                  <c:v>31885</c:v>
                </c:pt>
                <c:pt idx="2">
                  <c:v>544</c:v>
                </c:pt>
                <c:pt idx="3">
                  <c:v>0</c:v>
                </c:pt>
                <c:pt idx="4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0AB-8595-14BF7F600FB4}"/>
            </c:ext>
          </c:extLst>
        </c:ser>
        <c:ser>
          <c:idx val="1"/>
          <c:order val="1"/>
          <c:tx>
            <c:strRef>
              <c:f>'EX Cocción'!$R$106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Cocción'!$P$107:$P$111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Cocción'!$R$107:$R$111</c:f>
              <c:numCache>
                <c:formatCode>_(* #,##0_);_(* \(#,##0\);_(* "-"??_);_(@_)</c:formatCode>
                <c:ptCount val="5"/>
                <c:pt idx="0">
                  <c:v>29908</c:v>
                </c:pt>
                <c:pt idx="1">
                  <c:v>43819</c:v>
                </c:pt>
                <c:pt idx="2">
                  <c:v>239</c:v>
                </c:pt>
                <c:pt idx="3">
                  <c:v>0</c:v>
                </c:pt>
                <c:pt idx="4">
                  <c:v>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0AB-8595-14BF7F600FB4}"/>
            </c:ext>
          </c:extLst>
        </c:ser>
        <c:ser>
          <c:idx val="2"/>
          <c:order val="2"/>
          <c:tx>
            <c:strRef>
              <c:f>'EX Cocción'!$S$106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Cocción'!$P$107:$P$111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Cocción'!$S$107:$S$111</c:f>
              <c:numCache>
                <c:formatCode>_(* #,##0_);_(* \(#,##0\);_(* "-"??_);_(@_)</c:formatCode>
                <c:ptCount val="5"/>
                <c:pt idx="0">
                  <c:v>28858</c:v>
                </c:pt>
                <c:pt idx="1">
                  <c:v>15047</c:v>
                </c:pt>
                <c:pt idx="2">
                  <c:v>14</c:v>
                </c:pt>
                <c:pt idx="3">
                  <c:v>0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1-40AB-8595-14BF7F600FB4}"/>
            </c:ext>
          </c:extLst>
        </c:ser>
        <c:ser>
          <c:idx val="3"/>
          <c:order val="3"/>
          <c:tx>
            <c:strRef>
              <c:f>'EX Cocción'!$T$106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Cocción'!$P$107:$P$111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Cocción'!$T$107:$T$111</c:f>
              <c:numCache>
                <c:formatCode>_(* #,##0_);_(* \(#,##0\);_(* "-"??_);_(@_)</c:formatCode>
                <c:ptCount val="5"/>
                <c:pt idx="0">
                  <c:v>42197</c:v>
                </c:pt>
                <c:pt idx="1">
                  <c:v>27320</c:v>
                </c:pt>
                <c:pt idx="2">
                  <c:v>193</c:v>
                </c:pt>
                <c:pt idx="3">
                  <c:v>0</c:v>
                </c:pt>
                <c:pt idx="4">
                  <c:v>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1-40AB-8595-14BF7F600FB4}"/>
            </c:ext>
          </c:extLst>
        </c:ser>
        <c:ser>
          <c:idx val="4"/>
          <c:order val="4"/>
          <c:tx>
            <c:strRef>
              <c:f>'EX Cocción'!$U$106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Cocción'!$P$107:$P$111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Cocción'!$U$107:$U$111</c:f>
              <c:numCache>
                <c:formatCode>_(* #,##0_);_(* \(#,##0\);_(* "-"??_);_(@_)</c:formatCode>
                <c:ptCount val="5"/>
                <c:pt idx="0">
                  <c:v>8864</c:v>
                </c:pt>
                <c:pt idx="1">
                  <c:v>789</c:v>
                </c:pt>
                <c:pt idx="2">
                  <c:v>18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1-40AB-8595-14BF7F600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73024"/>
        <c:axId val="516273584"/>
      </c:barChart>
      <c:catAx>
        <c:axId val="51627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6273584"/>
        <c:crosses val="autoZero"/>
        <c:auto val="1"/>
        <c:lblAlgn val="ctr"/>
        <c:lblOffset val="100"/>
        <c:noMultiLvlLbl val="0"/>
      </c:catAx>
      <c:valAx>
        <c:axId val="5162735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773539316087187E-2"/>
          <c:y val="0.15694480898221055"/>
          <c:w val="0.90507844939652116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Cocción'!$Q$124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Cocción'!$P$125:$P$129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Cocción'!$Q$125:$Q$129</c:f>
              <c:numCache>
                <c:formatCode>_(* #,##0_);_(* \(#,##0\);_(* "-"??_);_(@_)</c:formatCode>
                <c:ptCount val="5"/>
                <c:pt idx="0">
                  <c:v>573907.4</c:v>
                </c:pt>
                <c:pt idx="1">
                  <c:v>1191555.1600000001</c:v>
                </c:pt>
                <c:pt idx="2">
                  <c:v>128209</c:v>
                </c:pt>
                <c:pt idx="3">
                  <c:v>0</c:v>
                </c:pt>
                <c:pt idx="4">
                  <c:v>45853.61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6-4034-A5D6-4C443E643AF2}"/>
            </c:ext>
          </c:extLst>
        </c:ser>
        <c:ser>
          <c:idx val="1"/>
          <c:order val="1"/>
          <c:tx>
            <c:strRef>
              <c:f>'EX Cocción'!$R$124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Cocción'!$P$125:$P$129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Cocción'!$R$125:$R$129</c:f>
              <c:numCache>
                <c:formatCode>_(* #,##0_);_(* \(#,##0\);_(* "-"??_);_(@_)</c:formatCode>
                <c:ptCount val="5"/>
                <c:pt idx="0">
                  <c:v>564019.63000000012</c:v>
                </c:pt>
                <c:pt idx="1">
                  <c:v>2100980.8499999996</c:v>
                </c:pt>
                <c:pt idx="2">
                  <c:v>31105</c:v>
                </c:pt>
                <c:pt idx="3">
                  <c:v>0</c:v>
                </c:pt>
                <c:pt idx="4">
                  <c:v>74904.929999999993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6-4034-A5D6-4C443E643AF2}"/>
            </c:ext>
          </c:extLst>
        </c:ser>
        <c:ser>
          <c:idx val="2"/>
          <c:order val="2"/>
          <c:tx>
            <c:strRef>
              <c:f>'EX Cocción'!$S$124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Cocción'!$P$125:$P$129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Cocción'!$S$125:$S$129</c:f>
              <c:numCache>
                <c:formatCode>_(* #,##0_);_(* \(#,##0\);_(* "-"??_);_(@_)</c:formatCode>
                <c:ptCount val="5"/>
                <c:pt idx="0">
                  <c:v>535953.35</c:v>
                </c:pt>
                <c:pt idx="1">
                  <c:v>441338.33</c:v>
                </c:pt>
                <c:pt idx="2">
                  <c:v>848</c:v>
                </c:pt>
                <c:pt idx="3">
                  <c:v>0</c:v>
                </c:pt>
                <c:pt idx="4">
                  <c:v>11694.34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96-4034-A5D6-4C443E643AF2}"/>
            </c:ext>
          </c:extLst>
        </c:ser>
        <c:ser>
          <c:idx val="3"/>
          <c:order val="3"/>
          <c:tx>
            <c:strRef>
              <c:f>'EX Cocción'!$T$124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Cocción'!$P$125:$P$129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Cocción'!$T$125:$T$129</c:f>
              <c:numCache>
                <c:formatCode>_(* #,##0_);_(* \(#,##0\);_(* "-"??_);_(@_)</c:formatCode>
                <c:ptCount val="5"/>
                <c:pt idx="0">
                  <c:v>784250.97</c:v>
                </c:pt>
                <c:pt idx="1">
                  <c:v>632571.6</c:v>
                </c:pt>
                <c:pt idx="2">
                  <c:v>17766.18</c:v>
                </c:pt>
                <c:pt idx="3">
                  <c:v>0</c:v>
                </c:pt>
                <c:pt idx="4">
                  <c:v>60922.75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96-4034-A5D6-4C443E643AF2}"/>
            </c:ext>
          </c:extLst>
        </c:ser>
        <c:ser>
          <c:idx val="4"/>
          <c:order val="4"/>
          <c:tx>
            <c:strRef>
              <c:f>'EX Cocción'!$U$124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'EX Cocción'!$P$125:$P$129</c:f>
              <c:strCache>
                <c:ptCount val="5"/>
                <c:pt idx="0">
                  <c:v>SOCIEDAD UNIDA DE ELECTRODOMESTICOS S.A. SUDELEC S.A.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SOPORTE ACTIVO EMPRESARIAL SAS</c:v>
                </c:pt>
                <c:pt idx="4">
                  <c:v>OTROS</c:v>
                </c:pt>
              </c:strCache>
            </c:strRef>
          </c:cat>
          <c:val>
            <c:numRef>
              <c:f>'EX Cocción'!$U$125:$U$129</c:f>
              <c:numCache>
                <c:formatCode>_(* #,##0_);_(* \(#,##0\);_(* "-"??_);_(@_)</c:formatCode>
                <c:ptCount val="5"/>
                <c:pt idx="0">
                  <c:v>160900.23000000001</c:v>
                </c:pt>
                <c:pt idx="1">
                  <c:v>17733.099999999999</c:v>
                </c:pt>
                <c:pt idx="2">
                  <c:v>1164</c:v>
                </c:pt>
                <c:pt idx="3">
                  <c:v>10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96-4034-A5D6-4C443E643A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78624"/>
        <c:axId val="516279184"/>
      </c:barChart>
      <c:catAx>
        <c:axId val="51627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6279184"/>
        <c:crosses val="autoZero"/>
        <c:auto val="1"/>
        <c:lblAlgn val="ctr"/>
        <c:lblOffset val="100"/>
        <c:noMultiLvlLbl val="0"/>
      </c:catAx>
      <c:valAx>
        <c:axId val="5162791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7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'!$B$20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'!$A$21:$A$23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l, excepto los eléctricos.</c:v>
                </c:pt>
                <c:pt idx="2">
                  <c:v>Los demás calentadores de agua de acumulacion, excepto los eléctricos.</c:v>
                </c:pt>
              </c:strCache>
            </c:strRef>
          </c:cat>
          <c:val>
            <c:numRef>
              <c:f>'IM Calentadores '!$B$21:$B$23</c:f>
              <c:numCache>
                <c:formatCode>_(* #,##0_);_(* \(#,##0\);_(* "-"??_);_(@_)</c:formatCode>
                <c:ptCount val="3"/>
                <c:pt idx="0">
                  <c:v>161149</c:v>
                </c:pt>
                <c:pt idx="1">
                  <c:v>4833</c:v>
                </c:pt>
                <c:pt idx="2">
                  <c:v>10086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0-4B30-98F0-A338C8F24404}"/>
            </c:ext>
          </c:extLst>
        </c:ser>
        <c:ser>
          <c:idx val="1"/>
          <c:order val="1"/>
          <c:tx>
            <c:strRef>
              <c:f>'IM Calentadores '!$C$20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'!$A$21:$A$23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l, excepto los eléctricos.</c:v>
                </c:pt>
                <c:pt idx="2">
                  <c:v>Los demás calentadores de agua de acumulacion, excepto los eléctricos.</c:v>
                </c:pt>
              </c:strCache>
            </c:strRef>
          </c:cat>
          <c:val>
            <c:numRef>
              <c:f>'IM Calentadores '!$C$21:$C$23</c:f>
              <c:numCache>
                <c:formatCode>_(* #,##0_);_(* \(#,##0\);_(* "-"??_);_(@_)</c:formatCode>
                <c:ptCount val="3"/>
                <c:pt idx="0">
                  <c:v>169691</c:v>
                </c:pt>
                <c:pt idx="1">
                  <c:v>9229</c:v>
                </c:pt>
                <c:pt idx="2">
                  <c:v>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0-4B30-98F0-A338C8F24404}"/>
            </c:ext>
          </c:extLst>
        </c:ser>
        <c:ser>
          <c:idx val="2"/>
          <c:order val="2"/>
          <c:tx>
            <c:strRef>
              <c:f>'IM Calentadores '!$D$20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'!$A$21:$A$23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l, excepto los eléctricos.</c:v>
                </c:pt>
                <c:pt idx="2">
                  <c:v>Los demás calentadores de agua de acumulacion, excepto los eléctricos.</c:v>
                </c:pt>
              </c:strCache>
            </c:strRef>
          </c:cat>
          <c:val>
            <c:numRef>
              <c:f>'IM Calentadores '!$D$21:$D$23</c:f>
              <c:numCache>
                <c:formatCode>_(* #,##0_);_(* \(#,##0\);_(* "-"??_);_(@_)</c:formatCode>
                <c:ptCount val="3"/>
                <c:pt idx="0">
                  <c:v>154873</c:v>
                </c:pt>
                <c:pt idx="1">
                  <c:v>9000</c:v>
                </c:pt>
                <c:pt idx="2">
                  <c:v>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0-4B30-98F0-A338C8F24404}"/>
            </c:ext>
          </c:extLst>
        </c:ser>
        <c:ser>
          <c:idx val="3"/>
          <c:order val="3"/>
          <c:tx>
            <c:strRef>
              <c:f>'IM Calentadores '!$E$20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'!$A$21:$A$23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l, excepto los eléctricos.</c:v>
                </c:pt>
                <c:pt idx="2">
                  <c:v>Los demás calentadores de agua de acumulacion, excepto los eléctricos.</c:v>
                </c:pt>
              </c:strCache>
            </c:strRef>
          </c:cat>
          <c:val>
            <c:numRef>
              <c:f>'IM Calentadores '!$E$21:$E$23</c:f>
              <c:numCache>
                <c:formatCode>_(* #,##0_);_(* \(#,##0\);_(* "-"??_);_(@_)</c:formatCode>
                <c:ptCount val="3"/>
                <c:pt idx="0">
                  <c:v>174604</c:v>
                </c:pt>
                <c:pt idx="1">
                  <c:v>11149</c:v>
                </c:pt>
                <c:pt idx="2">
                  <c:v>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0-4B30-98F0-A338C8F24404}"/>
            </c:ext>
          </c:extLst>
        </c:ser>
        <c:ser>
          <c:idx val="4"/>
          <c:order val="4"/>
          <c:tx>
            <c:strRef>
              <c:f>'IM Calentadores '!$F$20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'!$A$21:$A$23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l, excepto los eléctricos.</c:v>
                </c:pt>
                <c:pt idx="2">
                  <c:v>Los demás calentadores de agua de acumulacion, excepto los eléctricos.</c:v>
                </c:pt>
              </c:strCache>
            </c:strRef>
          </c:cat>
          <c:val>
            <c:numRef>
              <c:f>'IM Calentadores '!$F$21:$F$23</c:f>
              <c:numCache>
                <c:formatCode>_(* #,##0_);_(* \(#,##0\);_(* "-"??_);_(@_)</c:formatCode>
                <c:ptCount val="3"/>
                <c:pt idx="0">
                  <c:v>31201</c:v>
                </c:pt>
                <c:pt idx="1">
                  <c:v>6992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50-4B30-98F0-A338C8F244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6284224"/>
        <c:axId val="517525248"/>
      </c:barChart>
      <c:catAx>
        <c:axId val="516284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25248"/>
        <c:crosses val="autoZero"/>
        <c:auto val="1"/>
        <c:lblAlgn val="ctr"/>
        <c:lblOffset val="100"/>
        <c:noMultiLvlLbl val="0"/>
      </c:catAx>
      <c:valAx>
        <c:axId val="51752524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628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2393151729024302E-2"/>
          <c:y val="0.16157443861184018"/>
          <c:w val="0.91288548291272786"/>
          <c:h val="0.49620151647710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'!$H$20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'!$G$21:$G$23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</c:v>
                </c:pt>
                <c:pt idx="2">
                  <c:v>Los demás calentadores de agua de acumulacion</c:v>
                </c:pt>
              </c:strCache>
            </c:strRef>
          </c:cat>
          <c:val>
            <c:numRef>
              <c:f>'IM Calentadores '!$H$21:$H$23</c:f>
              <c:numCache>
                <c:formatCode>_(* #,##0_);_(* \(#,##0\);_(* "-"??_);_(@_)</c:formatCode>
                <c:ptCount val="3"/>
                <c:pt idx="0">
                  <c:v>13583175.65</c:v>
                </c:pt>
                <c:pt idx="1">
                  <c:v>550400.99000000011</c:v>
                </c:pt>
                <c:pt idx="2">
                  <c:v>1214967.79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4-4940-AFD9-454FB8064988}"/>
            </c:ext>
          </c:extLst>
        </c:ser>
        <c:ser>
          <c:idx val="1"/>
          <c:order val="1"/>
          <c:tx>
            <c:strRef>
              <c:f>'IM Calentadores '!$I$20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'!$G$21:$G$23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</c:v>
                </c:pt>
                <c:pt idx="2">
                  <c:v>Los demás calentadores de agua de acumulacion</c:v>
                </c:pt>
              </c:strCache>
            </c:strRef>
          </c:cat>
          <c:val>
            <c:numRef>
              <c:f>'IM Calentadores '!$I$21:$I$23</c:f>
              <c:numCache>
                <c:formatCode>_(* #,##0_);_(* \(#,##0\);_(* "-"??_);_(@_)</c:formatCode>
                <c:ptCount val="3"/>
                <c:pt idx="0">
                  <c:v>14323231.280000003</c:v>
                </c:pt>
                <c:pt idx="1">
                  <c:v>733264.58</c:v>
                </c:pt>
                <c:pt idx="2">
                  <c:v>572916.00999999989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4-4940-AFD9-454FB8064988}"/>
            </c:ext>
          </c:extLst>
        </c:ser>
        <c:ser>
          <c:idx val="2"/>
          <c:order val="2"/>
          <c:tx>
            <c:strRef>
              <c:f>'IM Calentadores '!$J$20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'!$G$21:$G$23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</c:v>
                </c:pt>
                <c:pt idx="2">
                  <c:v>Los demás calentadores de agua de acumulacion</c:v>
                </c:pt>
              </c:strCache>
            </c:strRef>
          </c:cat>
          <c:val>
            <c:numRef>
              <c:f>'IM Calentadores '!$J$21:$J$23</c:f>
              <c:numCache>
                <c:formatCode>_(* #,##0_);_(* \(#,##0\);_(* "-"??_);_(@_)</c:formatCode>
                <c:ptCount val="3"/>
                <c:pt idx="0">
                  <c:v>11165900.369999995</c:v>
                </c:pt>
                <c:pt idx="1">
                  <c:v>538826.46999999986</c:v>
                </c:pt>
                <c:pt idx="2">
                  <c:v>571052.36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E4-4940-AFD9-454FB8064988}"/>
            </c:ext>
          </c:extLst>
        </c:ser>
        <c:ser>
          <c:idx val="3"/>
          <c:order val="3"/>
          <c:tx>
            <c:strRef>
              <c:f>'IM Calentadores '!$K$20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'!$G$21:$G$23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</c:v>
                </c:pt>
                <c:pt idx="2">
                  <c:v>Los demás calentadores de agua de acumulacion</c:v>
                </c:pt>
              </c:strCache>
            </c:strRef>
          </c:cat>
          <c:val>
            <c:numRef>
              <c:f>'IM Calentadores '!$K$21:$K$23</c:f>
              <c:numCache>
                <c:formatCode>_(* #,##0_);_(* \(#,##0\);_(* "-"??_);_(@_)</c:formatCode>
                <c:ptCount val="3"/>
                <c:pt idx="0">
                  <c:v>13101166.960000006</c:v>
                </c:pt>
                <c:pt idx="1">
                  <c:v>706333.17999999993</c:v>
                </c:pt>
                <c:pt idx="2">
                  <c:v>380360.81999999989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E4-4940-AFD9-454FB8064988}"/>
            </c:ext>
          </c:extLst>
        </c:ser>
        <c:ser>
          <c:idx val="4"/>
          <c:order val="4"/>
          <c:tx>
            <c:strRef>
              <c:f>'IM Calentadores '!$L$20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'!$G$21:$G$23</c:f>
              <c:strCache>
                <c:ptCount val="3"/>
                <c:pt idx="0">
                  <c:v>Calentadores de agua de calentamiento instantáneo, de gas.</c:v>
                </c:pt>
                <c:pt idx="1">
                  <c:v>Calentadores de agua de acumulacion, con capacidad igual o inferior a 120 l</c:v>
                </c:pt>
                <c:pt idx="2">
                  <c:v>Los demás calentadores de agua de acumulacion</c:v>
                </c:pt>
              </c:strCache>
            </c:strRef>
          </c:cat>
          <c:val>
            <c:numRef>
              <c:f>'IM Calentadores '!$L$21:$L$23</c:f>
              <c:numCache>
                <c:formatCode>_(* #,##0_);_(* \(#,##0\);_(* "-"??_);_(@_)</c:formatCode>
                <c:ptCount val="3"/>
                <c:pt idx="0">
                  <c:v>2329701.7499999995</c:v>
                </c:pt>
                <c:pt idx="1">
                  <c:v>353004.77</c:v>
                </c:pt>
                <c:pt idx="2">
                  <c:v>184429.97999999995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E4-4940-AFD9-454FB80649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7530288"/>
        <c:axId val="517530848"/>
      </c:barChart>
      <c:catAx>
        <c:axId val="51753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0848"/>
        <c:crosses val="autoZero"/>
        <c:auto val="1"/>
        <c:lblAlgn val="ctr"/>
        <c:lblOffset val="100"/>
        <c:noMultiLvlLbl val="0"/>
      </c:catAx>
      <c:valAx>
        <c:axId val="51753084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741450281164009E-2"/>
          <c:y val="0.17485612443810247"/>
          <c:w val="0.9231895242546807"/>
          <c:h val="0.6878116456196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'!$P$21</c:f>
              <c:strCache>
                <c:ptCount val="1"/>
                <c:pt idx="0">
                  <c:v>Calentadores eléctricos de agua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'!$Q$20:$U$20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2017*</c:v>
                </c:pt>
              </c:strCache>
            </c:strRef>
          </c:cat>
          <c:val>
            <c:numRef>
              <c:f>'IM Calentadores '!$Q$21:$U$21</c:f>
              <c:numCache>
                <c:formatCode>_(* #,##0_);_(* \(#,##0\);_(* "-"??_);_(@_)</c:formatCode>
                <c:ptCount val="5"/>
                <c:pt idx="0">
                  <c:v>225019</c:v>
                </c:pt>
                <c:pt idx="1">
                  <c:v>215984</c:v>
                </c:pt>
                <c:pt idx="2">
                  <c:v>211084</c:v>
                </c:pt>
                <c:pt idx="3">
                  <c:v>158542</c:v>
                </c:pt>
                <c:pt idx="4">
                  <c:v>154372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E-4ADA-BD68-C542AED0FA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7533648"/>
        <c:axId val="517534208"/>
      </c:barChart>
      <c:catAx>
        <c:axId val="51753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4208"/>
        <c:crosses val="autoZero"/>
        <c:auto val="1"/>
        <c:lblAlgn val="ctr"/>
        <c:lblOffset val="100"/>
        <c:noMultiLvlLbl val="0"/>
      </c:catAx>
      <c:valAx>
        <c:axId val="51753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7796000459402992E-2"/>
          <c:y val="0.16157443861184018"/>
          <c:w val="0.91026601621036285"/>
          <c:h val="0.6867275444736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'!$V$21</c:f>
              <c:strCache>
                <c:ptCount val="1"/>
                <c:pt idx="0">
                  <c:v>Cocinas electrotérmicas de uso doméstico.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'!$W$20:$AA$20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2017*</c:v>
                </c:pt>
              </c:strCache>
            </c:strRef>
          </c:cat>
          <c:val>
            <c:numRef>
              <c:f>'IM Calentadores '!$W$21:$AA$21</c:f>
              <c:numCache>
                <c:formatCode>_(* #,##0_);_(* \(#,##0\);_(* "-"??_);_(@_)</c:formatCode>
                <c:ptCount val="5"/>
                <c:pt idx="0">
                  <c:v>5198000.26</c:v>
                </c:pt>
                <c:pt idx="1">
                  <c:v>4383384.8499999996</c:v>
                </c:pt>
                <c:pt idx="2">
                  <c:v>5410468.8200000003</c:v>
                </c:pt>
                <c:pt idx="3">
                  <c:v>3094674.6</c:v>
                </c:pt>
                <c:pt idx="4">
                  <c:v>3593517.24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0-4BD8-9606-D4D1F295AF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7536448"/>
        <c:axId val="517537008"/>
      </c:barChart>
      <c:catAx>
        <c:axId val="5175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7008"/>
        <c:crosses val="autoZero"/>
        <c:auto val="1"/>
        <c:lblAlgn val="ctr"/>
        <c:lblOffset val="100"/>
        <c:noMultiLvlLbl val="0"/>
      </c:catAx>
      <c:valAx>
        <c:axId val="51753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3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'!$C$64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'!$B$65:$B$68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'!$C$65:$C$68</c:f>
              <c:numCache>
                <c:formatCode>_(* #,##0_);_(* \(#,##0\);_(* "-"??_);_(@_)</c:formatCode>
                <c:ptCount val="4"/>
                <c:pt idx="0">
                  <c:v>82173</c:v>
                </c:pt>
                <c:pt idx="1">
                  <c:v>87185</c:v>
                </c:pt>
                <c:pt idx="2">
                  <c:v>312</c:v>
                </c:pt>
                <c:pt idx="3">
                  <c:v>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6-4AF0-8C37-2EDEC956B4E0}"/>
            </c:ext>
          </c:extLst>
        </c:ser>
        <c:ser>
          <c:idx val="1"/>
          <c:order val="1"/>
          <c:tx>
            <c:strRef>
              <c:f>'IM Calentadores '!$D$64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'!$B$65:$B$68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'!$D$65:$D$68</c:f>
              <c:numCache>
                <c:formatCode>_(* #,##0_);_(* \(#,##0\);_(* "-"??_);_(@_)</c:formatCode>
                <c:ptCount val="4"/>
                <c:pt idx="0">
                  <c:v>81218</c:v>
                </c:pt>
                <c:pt idx="1">
                  <c:v>96050</c:v>
                </c:pt>
                <c:pt idx="2">
                  <c:v>342</c:v>
                </c:pt>
                <c:pt idx="3">
                  <c:v>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6-4AF0-8C37-2EDEC956B4E0}"/>
            </c:ext>
          </c:extLst>
        </c:ser>
        <c:ser>
          <c:idx val="2"/>
          <c:order val="2"/>
          <c:tx>
            <c:strRef>
              <c:f>'IM Calentadores '!$E$64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'!$B$65:$B$68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'!$E$65:$E$68</c:f>
              <c:numCache>
                <c:formatCode>_(* #,##0_);_(* \(#,##0\);_(* "-"??_);_(@_)</c:formatCode>
                <c:ptCount val="4"/>
                <c:pt idx="0">
                  <c:v>72035</c:v>
                </c:pt>
                <c:pt idx="1">
                  <c:v>86589</c:v>
                </c:pt>
                <c:pt idx="2">
                  <c:v>1526</c:v>
                </c:pt>
                <c:pt idx="3">
                  <c:v>7440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36-4AF0-8C37-2EDEC956B4E0}"/>
            </c:ext>
          </c:extLst>
        </c:ser>
        <c:ser>
          <c:idx val="3"/>
          <c:order val="3"/>
          <c:tx>
            <c:strRef>
              <c:f>'IM Calentadores '!$F$64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'!$B$65:$B$68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'!$F$65:$F$68</c:f>
              <c:numCache>
                <c:formatCode>_(* #,##0_);_(* \(#,##0\);_(* "-"??_);_(@_)</c:formatCode>
                <c:ptCount val="4"/>
                <c:pt idx="0">
                  <c:v>86883</c:v>
                </c:pt>
                <c:pt idx="1">
                  <c:v>95566</c:v>
                </c:pt>
                <c:pt idx="2">
                  <c:v>372</c:v>
                </c:pt>
                <c:pt idx="3">
                  <c:v>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36-4AF0-8C37-2EDEC956B4E0}"/>
            </c:ext>
          </c:extLst>
        </c:ser>
        <c:ser>
          <c:idx val="4"/>
          <c:order val="4"/>
          <c:tx>
            <c:strRef>
              <c:f>'IM Calentadores '!$G$64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'!$B$65:$B$68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'!$G$65:$G$68</c:f>
              <c:numCache>
                <c:formatCode>_(* #,##0_);_(* \(#,##0\);_(* "-"??_);_(@_)</c:formatCode>
                <c:ptCount val="4"/>
                <c:pt idx="0">
                  <c:v>15941</c:v>
                </c:pt>
                <c:pt idx="1">
                  <c:v>21365</c:v>
                </c:pt>
                <c:pt idx="2">
                  <c:v>112</c:v>
                </c:pt>
                <c:pt idx="3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36-4AF0-8C37-2EDEC956B4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7541488"/>
        <c:axId val="517542048"/>
      </c:barChart>
      <c:catAx>
        <c:axId val="51754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42048"/>
        <c:crosses val="autoZero"/>
        <c:auto val="1"/>
        <c:lblAlgn val="ctr"/>
        <c:lblOffset val="100"/>
        <c:noMultiLvlLbl val="0"/>
      </c:catAx>
      <c:valAx>
        <c:axId val="51754204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4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'!$C$79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'!$B$80:$B$83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'!$C$80:$C$83</c:f>
              <c:numCache>
                <c:formatCode>_(* #,##0_);_(* \(#,##0\);_(* "-"??_);_(@_)</c:formatCode>
                <c:ptCount val="4"/>
                <c:pt idx="0">
                  <c:v>8065673.7500000019</c:v>
                </c:pt>
                <c:pt idx="1">
                  <c:v>5553299.4499999993</c:v>
                </c:pt>
                <c:pt idx="2">
                  <c:v>322901.85000000003</c:v>
                </c:pt>
                <c:pt idx="3">
                  <c:v>1406669.38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2-4BBE-AEB8-DAF066563977}"/>
            </c:ext>
          </c:extLst>
        </c:ser>
        <c:ser>
          <c:idx val="1"/>
          <c:order val="1"/>
          <c:tx>
            <c:strRef>
              <c:f>'IM Calentadores '!$D$79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'!$B$80:$B$83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'!$D$80:$D$83</c:f>
              <c:numCache>
                <c:formatCode>_(* #,##0_);_(* \(#,##0\);_(* "-"??_);_(@_)</c:formatCode>
                <c:ptCount val="4"/>
                <c:pt idx="0">
                  <c:v>8338754.3199999966</c:v>
                </c:pt>
                <c:pt idx="1">
                  <c:v>6602419.5700000003</c:v>
                </c:pt>
                <c:pt idx="2">
                  <c:v>311941.29000000004</c:v>
                </c:pt>
                <c:pt idx="3">
                  <c:v>376296.69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2-4BBE-AEB8-DAF066563977}"/>
            </c:ext>
          </c:extLst>
        </c:ser>
        <c:ser>
          <c:idx val="2"/>
          <c:order val="2"/>
          <c:tx>
            <c:strRef>
              <c:f>'IM Calentadores '!$E$79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'!$B$80:$B$83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'!$E$80:$E$83</c:f>
              <c:numCache>
                <c:formatCode>_(* #,##0_);_(* \(#,##0\);_(* "-"??_);_(@_)</c:formatCode>
                <c:ptCount val="4"/>
                <c:pt idx="0">
                  <c:v>5798461.9800000023</c:v>
                </c:pt>
                <c:pt idx="1">
                  <c:v>5598240.9999999991</c:v>
                </c:pt>
                <c:pt idx="2">
                  <c:v>446414.32</c:v>
                </c:pt>
                <c:pt idx="3">
                  <c:v>432661.89999999991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2-4BBE-AEB8-DAF066563977}"/>
            </c:ext>
          </c:extLst>
        </c:ser>
        <c:ser>
          <c:idx val="3"/>
          <c:order val="3"/>
          <c:tx>
            <c:strRef>
              <c:f>'IM Calentadores '!$F$79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'!$B$80:$B$83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'!$F$80:$F$83</c:f>
              <c:numCache>
                <c:formatCode>_(* #,##0_);_(* \(#,##0\);_(* "-"??_);_(@_)</c:formatCode>
                <c:ptCount val="4"/>
                <c:pt idx="0">
                  <c:v>7655793.8700000048</c:v>
                </c:pt>
                <c:pt idx="1">
                  <c:v>5741462.3600000013</c:v>
                </c:pt>
                <c:pt idx="2">
                  <c:v>360544.08999999997</c:v>
                </c:pt>
                <c:pt idx="3">
                  <c:v>430060.64000000007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2-4BBE-AEB8-DAF066563977}"/>
            </c:ext>
          </c:extLst>
        </c:ser>
        <c:ser>
          <c:idx val="4"/>
          <c:order val="4"/>
          <c:tx>
            <c:strRef>
              <c:f>'IM Calentadores '!$G$79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'!$B$80:$B$83</c:f>
              <c:strCache>
                <c:ptCount val="4"/>
                <c:pt idx="0">
                  <c:v>BOGOTÁ</c:v>
                </c:pt>
                <c:pt idx="1">
                  <c:v>BUENAVENTURA</c:v>
                </c:pt>
                <c:pt idx="2">
                  <c:v>CALI</c:v>
                </c:pt>
                <c:pt idx="3">
                  <c:v>OTROS</c:v>
                </c:pt>
              </c:strCache>
            </c:strRef>
          </c:cat>
          <c:val>
            <c:numRef>
              <c:f>'IM Calentadores '!$G$80:$G$83</c:f>
              <c:numCache>
                <c:formatCode>_(* #,##0_);_(* \(#,##0\);_(* "-"??_);_(@_)</c:formatCode>
                <c:ptCount val="4"/>
                <c:pt idx="0">
                  <c:v>1391955.9300000002</c:v>
                </c:pt>
                <c:pt idx="1">
                  <c:v>1296566.7200000007</c:v>
                </c:pt>
                <c:pt idx="2">
                  <c:v>113983.83</c:v>
                </c:pt>
                <c:pt idx="3">
                  <c:v>64630.02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2-4BBE-AEB8-DAF0665639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7547088"/>
        <c:axId val="517547648"/>
      </c:barChart>
      <c:catAx>
        <c:axId val="51754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47648"/>
        <c:crosses val="autoZero"/>
        <c:auto val="1"/>
        <c:lblAlgn val="ctr"/>
        <c:lblOffset val="100"/>
        <c:noMultiLvlLbl val="0"/>
      </c:catAx>
      <c:valAx>
        <c:axId val="51754764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754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3938832199241208E-2"/>
          <c:y val="0.18472258675998834"/>
          <c:w val="0.92600369608126054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'!$Q$61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'!$P$62:$P$65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'!$Q$62:$Q$65</c:f>
              <c:numCache>
                <c:formatCode>_(* #,##0_);_(* \(#,##0\);_(* "-"??_);_(@_)</c:formatCode>
                <c:ptCount val="4"/>
                <c:pt idx="0">
                  <c:v>40439</c:v>
                </c:pt>
                <c:pt idx="1">
                  <c:v>125521</c:v>
                </c:pt>
                <c:pt idx="2">
                  <c:v>22601</c:v>
                </c:pt>
                <c:pt idx="3">
                  <c:v>36458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0-4336-BA42-9807D15AAEDB}"/>
            </c:ext>
          </c:extLst>
        </c:ser>
        <c:ser>
          <c:idx val="1"/>
          <c:order val="1"/>
          <c:tx>
            <c:strRef>
              <c:f>'IM Calentadores '!$R$61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'!$P$62:$P$65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'!$R$62:$R$65</c:f>
              <c:numCache>
                <c:formatCode>_(* #,##0_);_(* \(#,##0\);_(* "-"??_);_(@_)</c:formatCode>
                <c:ptCount val="4"/>
                <c:pt idx="0">
                  <c:v>40992</c:v>
                </c:pt>
                <c:pt idx="1">
                  <c:v>84381</c:v>
                </c:pt>
                <c:pt idx="2">
                  <c:v>44623</c:v>
                </c:pt>
                <c:pt idx="3">
                  <c:v>45988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0-4336-BA42-9807D15AAEDB}"/>
            </c:ext>
          </c:extLst>
        </c:ser>
        <c:ser>
          <c:idx val="2"/>
          <c:order val="2"/>
          <c:tx>
            <c:strRef>
              <c:f>'IM Calentadores '!$S$61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'!$P$62:$P$65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'!$S$62:$S$65</c:f>
              <c:numCache>
                <c:formatCode>_(* #,##0_);_(* \(#,##0\);_(* "-"??_);_(@_)</c:formatCode>
                <c:ptCount val="4"/>
                <c:pt idx="0">
                  <c:v>67005</c:v>
                </c:pt>
                <c:pt idx="1">
                  <c:v>79704</c:v>
                </c:pt>
                <c:pt idx="2">
                  <c:v>48202</c:v>
                </c:pt>
                <c:pt idx="3">
                  <c:v>16173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0-4336-BA42-9807D15AAEDB}"/>
            </c:ext>
          </c:extLst>
        </c:ser>
        <c:ser>
          <c:idx val="3"/>
          <c:order val="3"/>
          <c:tx>
            <c:strRef>
              <c:f>'IM Calentadores '!$T$61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'!$P$62:$P$65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'!$T$62:$T$65</c:f>
              <c:numCache>
                <c:formatCode>_(* #,##0_);_(* \(#,##0\);_(* "-"??_);_(@_)</c:formatCode>
                <c:ptCount val="4"/>
                <c:pt idx="0">
                  <c:v>51020</c:v>
                </c:pt>
                <c:pt idx="1">
                  <c:v>60976</c:v>
                </c:pt>
                <c:pt idx="2">
                  <c:v>44717</c:v>
                </c:pt>
                <c:pt idx="3">
                  <c:v>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0-4336-BA42-9807D15AAEDB}"/>
            </c:ext>
          </c:extLst>
        </c:ser>
        <c:ser>
          <c:idx val="4"/>
          <c:order val="4"/>
          <c:tx>
            <c:strRef>
              <c:f>'IM Calentadores '!$U$61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'!$P$62:$P$65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'!$U$62:$U$65</c:f>
              <c:numCache>
                <c:formatCode>_(* #,##0_);_(* \(#,##0\);_(* "-"??_);_(@_)</c:formatCode>
                <c:ptCount val="4"/>
                <c:pt idx="0">
                  <c:v>34123</c:v>
                </c:pt>
                <c:pt idx="1">
                  <c:v>64383</c:v>
                </c:pt>
                <c:pt idx="2">
                  <c:v>45259</c:v>
                </c:pt>
                <c:pt idx="3">
                  <c:v>10607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0-4336-BA42-9807D15AAE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7552688"/>
        <c:axId val="517553248"/>
      </c:barChart>
      <c:catAx>
        <c:axId val="51755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53248"/>
        <c:crosses val="autoZero"/>
        <c:auto val="1"/>
        <c:lblAlgn val="ctr"/>
        <c:lblOffset val="100"/>
        <c:noMultiLvlLbl val="0"/>
      </c:catAx>
      <c:valAx>
        <c:axId val="51755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552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'!$Q$78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'!$P$79:$P$82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'!$Q$79:$Q$82</c:f>
              <c:numCache>
                <c:formatCode>_(* #,##0_);_(* \(#,##0\);_(* "-"??_);_(@_)</c:formatCode>
                <c:ptCount val="4"/>
                <c:pt idx="0">
                  <c:v>2139683.8399999999</c:v>
                </c:pt>
                <c:pt idx="1">
                  <c:v>2015570.64</c:v>
                </c:pt>
                <c:pt idx="2">
                  <c:v>554998.52</c:v>
                </c:pt>
                <c:pt idx="3" formatCode="_(* #,##0_);_(* \(#,##0\);_(* &quot;-&quot;_);_(@_)">
                  <c:v>487747.26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4-49CA-84CF-7C44C2784DF8}"/>
            </c:ext>
          </c:extLst>
        </c:ser>
        <c:ser>
          <c:idx val="1"/>
          <c:order val="1"/>
          <c:tx>
            <c:strRef>
              <c:f>'IM Calentadores '!$R$78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'!$P$79:$P$82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'!$R$79:$R$82</c:f>
              <c:numCache>
                <c:formatCode>_(* #,##0_);_(* \(#,##0\);_(* "-"??_);_(@_)</c:formatCode>
                <c:ptCount val="4"/>
                <c:pt idx="0">
                  <c:v>1649222.33</c:v>
                </c:pt>
                <c:pt idx="1">
                  <c:v>1674407.82</c:v>
                </c:pt>
                <c:pt idx="2">
                  <c:v>709879.3</c:v>
                </c:pt>
                <c:pt idx="3" formatCode="_(* #,##0_);_(* \(#,##0\);_(* &quot;-&quot;_);_(@_)">
                  <c:v>349875.4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4-49CA-84CF-7C44C2784DF8}"/>
            </c:ext>
          </c:extLst>
        </c:ser>
        <c:ser>
          <c:idx val="2"/>
          <c:order val="2"/>
          <c:tx>
            <c:strRef>
              <c:f>'IM Calentadores '!$S$78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'!$P$79:$P$82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'!$S$79:$S$82</c:f>
              <c:numCache>
                <c:formatCode>_(* #,##0_);_(* \(#,##0\);_(* "-"??_);_(@_)</c:formatCode>
                <c:ptCount val="4"/>
                <c:pt idx="0">
                  <c:v>3108920.29</c:v>
                </c:pt>
                <c:pt idx="1">
                  <c:v>1323737.06</c:v>
                </c:pt>
                <c:pt idx="2">
                  <c:v>791055.88</c:v>
                </c:pt>
                <c:pt idx="3" formatCode="_(* #,##0_);_(* \(#,##0\);_(* &quot;-&quot;_);_(@_)">
                  <c:v>186755.59000000003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4-49CA-84CF-7C44C2784DF8}"/>
            </c:ext>
          </c:extLst>
        </c:ser>
        <c:ser>
          <c:idx val="3"/>
          <c:order val="3"/>
          <c:tx>
            <c:strRef>
              <c:f>'IM Calentadores '!$T$78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'!$P$79:$P$82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'!$T$79:$T$82</c:f>
              <c:numCache>
                <c:formatCode>_(* #,##0_);_(* \(#,##0\);_(* "-"??_);_(@_)</c:formatCode>
                <c:ptCount val="4"/>
                <c:pt idx="0">
                  <c:v>1495514.76</c:v>
                </c:pt>
                <c:pt idx="1">
                  <c:v>965171.23</c:v>
                </c:pt>
                <c:pt idx="2">
                  <c:v>591602.91</c:v>
                </c:pt>
                <c:pt idx="3" formatCode="_(* #,##0_);_(* \(#,##0\);_(* &quot;-&quot;_);_(@_)">
                  <c:v>42385.7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4-49CA-84CF-7C44C2784DF8}"/>
            </c:ext>
          </c:extLst>
        </c:ser>
        <c:ser>
          <c:idx val="4"/>
          <c:order val="4"/>
          <c:tx>
            <c:strRef>
              <c:f>'IM Calentadores '!$U$78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'!$P$79:$P$82</c:f>
              <c:strCache>
                <c:ptCount val="4"/>
                <c:pt idx="0">
                  <c:v> BUENAVENTURA </c:v>
                </c:pt>
                <c:pt idx="1">
                  <c:v> BOGOTÁ </c:v>
                </c:pt>
                <c:pt idx="2">
                  <c:v> CARTAGENA </c:v>
                </c:pt>
                <c:pt idx="3">
                  <c:v>OTROS</c:v>
                </c:pt>
              </c:strCache>
            </c:strRef>
          </c:cat>
          <c:val>
            <c:numRef>
              <c:f>'IM Calentadores '!$U$79:$U$82</c:f>
              <c:numCache>
                <c:formatCode>_(* #,##0_);_(* \(#,##0\);_(* "-"??_);_(@_)</c:formatCode>
                <c:ptCount val="4"/>
                <c:pt idx="0">
                  <c:v>1577182.55</c:v>
                </c:pt>
                <c:pt idx="1">
                  <c:v>1381584.13</c:v>
                </c:pt>
                <c:pt idx="2">
                  <c:v>506900.43</c:v>
                </c:pt>
                <c:pt idx="3" formatCode="_(* #,##0_);_(* \(#,##0\);_(* &quot;-&quot;_);_(@_)">
                  <c:v>127850.13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4-49CA-84CF-7C44C2784D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316384"/>
        <c:axId val="518316944"/>
      </c:barChart>
      <c:catAx>
        <c:axId val="5183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16944"/>
        <c:crosses val="autoZero"/>
        <c:auto val="1"/>
        <c:lblAlgn val="ctr"/>
        <c:lblOffset val="100"/>
        <c:noMultiLvlLbl val="0"/>
      </c:catAx>
      <c:valAx>
        <c:axId val="51831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1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072394437672866E-2"/>
          <c:y val="0.1754633275007291"/>
          <c:w val="0.94952450403006194"/>
          <c:h val="0.42837707786526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  <c:extLst xmlns:c15="http://schemas.microsoft.com/office/drawing/2012/chart"/>
            </c:strRef>
          </c:cat>
          <c:val>
            <c:numRef>
              <c:f>'IM Refrigeracion Domestica 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0-43E8-473E-AF72-F53190FE22B4}"/>
            </c:ext>
          </c:extLst>
        </c:ser>
        <c:ser>
          <c:idx val="1"/>
          <c:order val="1"/>
          <c:tx>
            <c:strRef>
              <c:f>'IM Refrigeracion Domestica '!$B$155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'!$B$156:$B$163</c:f>
              <c:numCache>
                <c:formatCode>_(* #,##0_);_(* \(#,##0\);_(* "-"??_);_(@_)</c:formatCode>
                <c:ptCount val="8"/>
                <c:pt idx="0">
                  <c:v>70370</c:v>
                </c:pt>
                <c:pt idx="1">
                  <c:v>93342</c:v>
                </c:pt>
                <c:pt idx="2">
                  <c:v>8485</c:v>
                </c:pt>
                <c:pt idx="3">
                  <c:v>9939</c:v>
                </c:pt>
                <c:pt idx="4">
                  <c:v>9781</c:v>
                </c:pt>
                <c:pt idx="5">
                  <c:v>12440</c:v>
                </c:pt>
                <c:pt idx="6">
                  <c:v>201</c:v>
                </c:pt>
                <c:pt idx="7">
                  <c:v>47694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8-473E-AF72-F53190FE22B4}"/>
            </c:ext>
          </c:extLst>
        </c:ser>
        <c:ser>
          <c:idx val="2"/>
          <c:order val="2"/>
          <c:tx>
            <c:strRef>
              <c:f>'IM Refrigeracion Domestica '!$C$155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'!$C$156:$C$163</c:f>
              <c:numCache>
                <c:formatCode>_(* #,##0_);_(* \(#,##0\);_(* "-"??_);_(@_)</c:formatCode>
                <c:ptCount val="8"/>
                <c:pt idx="0">
                  <c:v>64975</c:v>
                </c:pt>
                <c:pt idx="1">
                  <c:v>74952</c:v>
                </c:pt>
                <c:pt idx="2">
                  <c:v>16291</c:v>
                </c:pt>
                <c:pt idx="3">
                  <c:v>11834</c:v>
                </c:pt>
                <c:pt idx="4">
                  <c:v>20783</c:v>
                </c:pt>
                <c:pt idx="5">
                  <c:v>9168</c:v>
                </c:pt>
                <c:pt idx="6">
                  <c:v>225</c:v>
                </c:pt>
                <c:pt idx="7">
                  <c:v>32785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8-473E-AF72-F53190FE22B4}"/>
            </c:ext>
          </c:extLst>
        </c:ser>
        <c:ser>
          <c:idx val="3"/>
          <c:order val="3"/>
          <c:tx>
            <c:strRef>
              <c:f>'IM Refrigeracion Domestica '!$D$155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'!$D$156:$D$163</c:f>
              <c:numCache>
                <c:formatCode>_(* #,##0_);_(* \(#,##0\);_(* "-"??_);_(@_)</c:formatCode>
                <c:ptCount val="8"/>
                <c:pt idx="0">
                  <c:v>52107</c:v>
                </c:pt>
                <c:pt idx="1">
                  <c:v>79658</c:v>
                </c:pt>
                <c:pt idx="2">
                  <c:v>20205</c:v>
                </c:pt>
                <c:pt idx="3">
                  <c:v>6936</c:v>
                </c:pt>
                <c:pt idx="4">
                  <c:v>22581</c:v>
                </c:pt>
                <c:pt idx="5">
                  <c:v>7906</c:v>
                </c:pt>
                <c:pt idx="6">
                  <c:v>110</c:v>
                </c:pt>
                <c:pt idx="7">
                  <c:v>11478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E8-473E-AF72-F53190FE22B4}"/>
            </c:ext>
          </c:extLst>
        </c:ser>
        <c:ser>
          <c:idx val="4"/>
          <c:order val="4"/>
          <c:tx>
            <c:strRef>
              <c:f>'IM Refrigeracion Domestica '!$E$155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'!$E$156:$E$163</c:f>
              <c:numCache>
                <c:formatCode>_(* #,##0_);_(* \(#,##0\);_(* "-"??_);_(@_)</c:formatCode>
                <c:ptCount val="8"/>
                <c:pt idx="0">
                  <c:v>49468</c:v>
                </c:pt>
                <c:pt idx="1">
                  <c:v>62782</c:v>
                </c:pt>
                <c:pt idx="2">
                  <c:v>23960</c:v>
                </c:pt>
                <c:pt idx="3">
                  <c:v>15994</c:v>
                </c:pt>
                <c:pt idx="4">
                  <c:v>22297</c:v>
                </c:pt>
                <c:pt idx="5">
                  <c:v>7442</c:v>
                </c:pt>
                <c:pt idx="6">
                  <c:v>312</c:v>
                </c:pt>
                <c:pt idx="7">
                  <c:v>18927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E8-473E-AF72-F53190FE22B4}"/>
            </c:ext>
          </c:extLst>
        </c:ser>
        <c:ser>
          <c:idx val="5"/>
          <c:order val="5"/>
          <c:tx>
            <c:strRef>
              <c:f>'IM Refrigeracion Domestica '!$F$155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'!$A$156:$A$163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'!$F$156:$F$163</c:f>
              <c:numCache>
                <c:formatCode>_(* #,##0_);_(* \(#,##0\);_(* "-"??_);_(@_)</c:formatCode>
                <c:ptCount val="8"/>
                <c:pt idx="0">
                  <c:v>16064</c:v>
                </c:pt>
                <c:pt idx="1">
                  <c:v>16318</c:v>
                </c:pt>
                <c:pt idx="2">
                  <c:v>16437</c:v>
                </c:pt>
                <c:pt idx="3">
                  <c:v>2127</c:v>
                </c:pt>
                <c:pt idx="4">
                  <c:v>4968</c:v>
                </c:pt>
                <c:pt idx="5">
                  <c:v>952</c:v>
                </c:pt>
                <c:pt idx="6">
                  <c:v>84</c:v>
                </c:pt>
                <c:pt idx="7">
                  <c:v>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E8-473E-AF72-F53190FE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2181648"/>
        <c:axId val="452182208"/>
        <c:extLst/>
      </c:barChart>
      <c:catAx>
        <c:axId val="45218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182208"/>
        <c:crosses val="autoZero"/>
        <c:auto val="1"/>
        <c:lblAlgn val="ctr"/>
        <c:lblOffset val="100"/>
        <c:noMultiLvlLbl val="0"/>
      </c:catAx>
      <c:valAx>
        <c:axId val="452182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18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2628480449729546E-2"/>
          <c:y val="0.15694480898221055"/>
          <c:w val="0.91996670129357538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'!$Q$105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'!$P$106:$P$109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'!$Q$106:$Q$109</c:f>
              <c:numCache>
                <c:formatCode>_(* #,##0_);_(* \(#,##0\);_(* "-"??_);_(@_)</c:formatCode>
                <c:ptCount val="4"/>
                <c:pt idx="0">
                  <c:v>81271</c:v>
                </c:pt>
                <c:pt idx="1">
                  <c:v>140202</c:v>
                </c:pt>
                <c:pt idx="2">
                  <c:v>216</c:v>
                </c:pt>
                <c:pt idx="3">
                  <c:v>3330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4-4092-929C-7701178D9BA3}"/>
            </c:ext>
          </c:extLst>
        </c:ser>
        <c:ser>
          <c:idx val="1"/>
          <c:order val="1"/>
          <c:tx>
            <c:strRef>
              <c:f>'IM Calentadores '!$R$105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'!$P$106:$P$109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'!$R$106:$R$109</c:f>
              <c:numCache>
                <c:formatCode>_(* #,##0_);_(* \(#,##0\);_(* "-"??_);_(@_)</c:formatCode>
                <c:ptCount val="4"/>
                <c:pt idx="0">
                  <c:v>106940</c:v>
                </c:pt>
                <c:pt idx="1">
                  <c:v>104016</c:v>
                </c:pt>
                <c:pt idx="2">
                  <c:v>132</c:v>
                </c:pt>
                <c:pt idx="3">
                  <c:v>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4-4092-929C-7701178D9BA3}"/>
            </c:ext>
          </c:extLst>
        </c:ser>
        <c:ser>
          <c:idx val="2"/>
          <c:order val="2"/>
          <c:tx>
            <c:strRef>
              <c:f>'IM Calentadores '!$S$105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'!$P$106:$P$109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'!$S$106:$S$109</c:f>
              <c:numCache>
                <c:formatCode>_(* #,##0_);_(* \(#,##0\);_(* "-"??_);_(@_)</c:formatCode>
                <c:ptCount val="4"/>
                <c:pt idx="0">
                  <c:v>90693</c:v>
                </c:pt>
                <c:pt idx="1">
                  <c:v>116862</c:v>
                </c:pt>
                <c:pt idx="2">
                  <c:v>28</c:v>
                </c:pt>
                <c:pt idx="3">
                  <c:v>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4-4092-929C-7701178D9BA3}"/>
            </c:ext>
          </c:extLst>
        </c:ser>
        <c:ser>
          <c:idx val="3"/>
          <c:order val="3"/>
          <c:tx>
            <c:strRef>
              <c:f>'IM Calentadores '!$T$105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'!$P$106:$P$109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'!$T$106:$T$109</c:f>
              <c:numCache>
                <c:formatCode>_(* #,##0_);_(* \(#,##0\);_(* "-"??_);_(@_)</c:formatCode>
                <c:ptCount val="4"/>
                <c:pt idx="0">
                  <c:v>62547</c:v>
                </c:pt>
                <c:pt idx="1">
                  <c:v>93974</c:v>
                </c:pt>
                <c:pt idx="2">
                  <c:v>25</c:v>
                </c:pt>
                <c:pt idx="3">
                  <c:v>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4-4092-929C-7701178D9BA3}"/>
            </c:ext>
          </c:extLst>
        </c:ser>
        <c:ser>
          <c:idx val="4"/>
          <c:order val="4"/>
          <c:tx>
            <c:strRef>
              <c:f>'IM Calentadores '!$U$105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'!$P$106:$P$109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'!$U$106:$U$109</c:f>
              <c:numCache>
                <c:formatCode>_(* #,##0_);_(* \(#,##0\);_(* "-"??_);_(@_)</c:formatCode>
                <c:ptCount val="4"/>
                <c:pt idx="0">
                  <c:v>55128</c:v>
                </c:pt>
                <c:pt idx="1">
                  <c:v>95822</c:v>
                </c:pt>
                <c:pt idx="2">
                  <c:v>1110</c:v>
                </c:pt>
                <c:pt idx="3">
                  <c:v>2312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C4-4092-929C-7701178D9B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321984"/>
        <c:axId val="518322544"/>
      </c:barChart>
      <c:catAx>
        <c:axId val="5183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22544"/>
        <c:crosses val="autoZero"/>
        <c:auto val="1"/>
        <c:lblAlgn val="ctr"/>
        <c:lblOffset val="100"/>
        <c:noMultiLvlLbl val="0"/>
      </c:catAx>
      <c:valAx>
        <c:axId val="51832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2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2139072289205713E-2"/>
          <c:y val="0.16620406824146983"/>
          <c:w val="0.91016154632196877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'!$Q$124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'!$P$125:$P$128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'!$Q$125:$Q$128</c:f>
              <c:numCache>
                <c:formatCode>_(* #,##0_);_(* \(#,##0\);_(* "-"??_);_(@_)</c:formatCode>
                <c:ptCount val="4"/>
                <c:pt idx="0">
                  <c:v>2971355.61</c:v>
                </c:pt>
                <c:pt idx="1">
                  <c:v>1532811.04</c:v>
                </c:pt>
                <c:pt idx="2">
                  <c:v>23103.64</c:v>
                </c:pt>
                <c:pt idx="3">
                  <c:v>670729.9700000002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0-4D00-BDEA-F3D919019F96}"/>
            </c:ext>
          </c:extLst>
        </c:ser>
        <c:ser>
          <c:idx val="1"/>
          <c:order val="1"/>
          <c:tx>
            <c:strRef>
              <c:f>'IM Calentadores '!$R$124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'!$P$125:$P$128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'!$R$125:$R$128</c:f>
              <c:numCache>
                <c:formatCode>_(* #,##0_);_(* \(#,##0\);_(* "-"??_);_(@_)</c:formatCode>
                <c:ptCount val="4"/>
                <c:pt idx="0">
                  <c:v>2585453.35</c:v>
                </c:pt>
                <c:pt idx="1">
                  <c:v>1068767.43</c:v>
                </c:pt>
                <c:pt idx="2">
                  <c:v>45208.09</c:v>
                </c:pt>
                <c:pt idx="3">
                  <c:v>683955.97999999986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0-4D00-BDEA-F3D919019F96}"/>
            </c:ext>
          </c:extLst>
        </c:ser>
        <c:ser>
          <c:idx val="2"/>
          <c:order val="2"/>
          <c:tx>
            <c:strRef>
              <c:f>'IM Calentadores '!$S$124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'!$P$125:$P$128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'!$S$125:$S$128</c:f>
              <c:numCache>
                <c:formatCode>_(* #,##0_);_(* \(#,##0\);_(* "-"??_);_(@_)</c:formatCode>
                <c:ptCount val="4"/>
                <c:pt idx="0">
                  <c:v>3627124.53</c:v>
                </c:pt>
                <c:pt idx="1">
                  <c:v>1236889.6200000001</c:v>
                </c:pt>
                <c:pt idx="2">
                  <c:v>53378.239999999998</c:v>
                </c:pt>
                <c:pt idx="3">
                  <c:v>493076.43000000011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20-4D00-BDEA-F3D919019F96}"/>
            </c:ext>
          </c:extLst>
        </c:ser>
        <c:ser>
          <c:idx val="3"/>
          <c:order val="3"/>
          <c:tx>
            <c:strRef>
              <c:f>'IM Calentadores '!$T$124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'!$P$125:$P$128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'!$T$125:$T$128</c:f>
              <c:numCache>
                <c:formatCode>_(* #,##0_);_(* \(#,##0\);_(* "-"??_);_(@_)</c:formatCode>
                <c:ptCount val="4"/>
                <c:pt idx="0">
                  <c:v>1838686.56</c:v>
                </c:pt>
                <c:pt idx="1">
                  <c:v>930739.28</c:v>
                </c:pt>
                <c:pt idx="2">
                  <c:v>30786.36</c:v>
                </c:pt>
                <c:pt idx="3">
                  <c:v>294462.39999999997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20-4D00-BDEA-F3D919019F96}"/>
            </c:ext>
          </c:extLst>
        </c:ser>
        <c:ser>
          <c:idx val="4"/>
          <c:order val="4"/>
          <c:tx>
            <c:strRef>
              <c:f>'IM Calentadores '!$U$124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Calentadores '!$P$125:$P$128</c:f>
              <c:strCache>
                <c:ptCount val="4"/>
                <c:pt idx="0">
                  <c:v>CHINA</c:v>
                </c:pt>
                <c:pt idx="1">
                  <c:v>BRASIL</c:v>
                </c:pt>
                <c:pt idx="2">
                  <c:v>ALEMANIA</c:v>
                </c:pt>
                <c:pt idx="3">
                  <c:v>OTROS</c:v>
                </c:pt>
              </c:strCache>
            </c:strRef>
          </c:cat>
          <c:val>
            <c:numRef>
              <c:f>'IM Calentadores '!$U$125:$U$128</c:f>
              <c:numCache>
                <c:formatCode>_(* #,##0_);_(* \(#,##0\);_(* "-"??_);_(@_)</c:formatCode>
                <c:ptCount val="4"/>
                <c:pt idx="0">
                  <c:v>2160970.2799999998</c:v>
                </c:pt>
                <c:pt idx="1">
                  <c:v>899573.7</c:v>
                </c:pt>
                <c:pt idx="2">
                  <c:v>187942.98</c:v>
                </c:pt>
                <c:pt idx="3">
                  <c:v>345030.27999999997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20-4D00-BDEA-F3D919019F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327584"/>
        <c:axId val="518328144"/>
      </c:barChart>
      <c:catAx>
        <c:axId val="51832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28144"/>
        <c:crosses val="autoZero"/>
        <c:auto val="1"/>
        <c:lblAlgn val="ctr"/>
        <c:lblOffset val="100"/>
        <c:noMultiLvlLbl val="0"/>
      </c:catAx>
      <c:valAx>
        <c:axId val="51832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2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696050664601419E-2"/>
          <c:y val="0.18408334138595706"/>
          <c:w val="0.92487027343086647"/>
          <c:h val="0.56553467362897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'!$C$106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'!$B$107:$B$111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'!$C$107:$C$111</c:f>
              <c:numCache>
                <c:formatCode>_(* #,##0_);_(* \(#,##0\);_(* "-"??_);_(@_)</c:formatCode>
                <c:ptCount val="5"/>
                <c:pt idx="0">
                  <c:v>148095</c:v>
                </c:pt>
                <c:pt idx="1">
                  <c:v>612</c:v>
                </c:pt>
                <c:pt idx="2">
                  <c:v>3851</c:v>
                </c:pt>
                <c:pt idx="3">
                  <c:v>18170</c:v>
                </c:pt>
                <c:pt idx="4">
                  <c:v>5340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9-4E29-BBBA-4B170657FB88}"/>
            </c:ext>
          </c:extLst>
        </c:ser>
        <c:ser>
          <c:idx val="1"/>
          <c:order val="1"/>
          <c:tx>
            <c:strRef>
              <c:f>'IM Calentadores '!$D$106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'!$B$107:$B$111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'!$D$107:$D$111</c:f>
              <c:numCache>
                <c:formatCode>_(* #,##0_);_(* \(#,##0\);_(* "-"??_);_(@_)</c:formatCode>
                <c:ptCount val="5"/>
                <c:pt idx="0">
                  <c:v>157234</c:v>
                </c:pt>
                <c:pt idx="1">
                  <c:v>750</c:v>
                </c:pt>
                <c:pt idx="2">
                  <c:v>4845</c:v>
                </c:pt>
                <c:pt idx="3">
                  <c:v>17360</c:v>
                </c:pt>
                <c:pt idx="4">
                  <c:v>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9-4E29-BBBA-4B170657FB88}"/>
            </c:ext>
          </c:extLst>
        </c:ser>
        <c:ser>
          <c:idx val="2"/>
          <c:order val="2"/>
          <c:tx>
            <c:strRef>
              <c:f>'IM Calentadores '!$E$106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'!$B$107:$B$111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'!$E$107:$E$111</c:f>
              <c:numCache>
                <c:formatCode>_(* #,##0_);_(* \(#,##0\);_(* "-"??_);_(@_)</c:formatCode>
                <c:ptCount val="5"/>
                <c:pt idx="0">
                  <c:v>144622</c:v>
                </c:pt>
                <c:pt idx="1">
                  <c:v>717</c:v>
                </c:pt>
                <c:pt idx="2">
                  <c:v>3106</c:v>
                </c:pt>
                <c:pt idx="3">
                  <c:v>16386</c:v>
                </c:pt>
                <c:pt idx="4">
                  <c:v>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9-4E29-BBBA-4B170657FB88}"/>
            </c:ext>
          </c:extLst>
        </c:ser>
        <c:ser>
          <c:idx val="3"/>
          <c:order val="3"/>
          <c:tx>
            <c:strRef>
              <c:f>'IM Calentadores '!$F$106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'!$B$107:$B$111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'!$F$107:$F$111</c:f>
              <c:numCache>
                <c:formatCode>_(* #,##0_);_(* \(#,##0\);_(* "-"??_);_(@_)</c:formatCode>
                <c:ptCount val="5"/>
                <c:pt idx="0">
                  <c:v>167655</c:v>
                </c:pt>
                <c:pt idx="1">
                  <c:v>551</c:v>
                </c:pt>
                <c:pt idx="2">
                  <c:v>3195</c:v>
                </c:pt>
                <c:pt idx="3">
                  <c:v>13797</c:v>
                </c:pt>
                <c:pt idx="4">
                  <c:v>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9-4E29-BBBA-4B170657FB88}"/>
            </c:ext>
          </c:extLst>
        </c:ser>
        <c:ser>
          <c:idx val="4"/>
          <c:order val="4"/>
          <c:tx>
            <c:strRef>
              <c:f>'IM Calentadores '!$G$106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'!$B$107:$B$111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'!$G$107:$G$111</c:f>
              <c:numCache>
                <c:formatCode>_(* #,##0_);_(* \(#,##0\);_(* "-"??_);_(@_)</c:formatCode>
                <c:ptCount val="5"/>
                <c:pt idx="0">
                  <c:v>36178</c:v>
                </c:pt>
                <c:pt idx="1">
                  <c:v>245</c:v>
                </c:pt>
                <c:pt idx="2">
                  <c:v>1405</c:v>
                </c:pt>
                <c:pt idx="3">
                  <c:v>923</c:v>
                </c:pt>
                <c:pt idx="4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9-4E29-BBBA-4B170657FB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333184"/>
        <c:axId val="518333744"/>
      </c:barChart>
      <c:catAx>
        <c:axId val="51833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33744"/>
        <c:crosses val="autoZero"/>
        <c:auto val="1"/>
        <c:lblAlgn val="ctr"/>
        <c:lblOffset val="100"/>
        <c:noMultiLvlLbl val="0"/>
      </c:catAx>
      <c:valAx>
        <c:axId val="5183337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33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8301528544634541E-2"/>
          <c:y val="0.15713171020160871"/>
          <c:w val="0.90945803457778851"/>
          <c:h val="0.57601370693936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'!$C$121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'!$B$122:$B$126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'!$C$122:$C$126</c:f>
              <c:numCache>
                <c:formatCode>_(* #,##0_);_(* \(#,##0\);_(* "-"??_);_(@_)</c:formatCode>
                <c:ptCount val="5"/>
                <c:pt idx="0">
                  <c:v>10443077.800000003</c:v>
                </c:pt>
                <c:pt idx="1">
                  <c:v>764400.01</c:v>
                </c:pt>
                <c:pt idx="2">
                  <c:v>728225.8400000002</c:v>
                </c:pt>
                <c:pt idx="3">
                  <c:v>2274176.7800000003</c:v>
                </c:pt>
                <c:pt idx="4">
                  <c:v>1138664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5-4651-BDFD-FCAB0F1B12D2}"/>
            </c:ext>
          </c:extLst>
        </c:ser>
        <c:ser>
          <c:idx val="1"/>
          <c:order val="1"/>
          <c:tx>
            <c:strRef>
              <c:f>'IM Calentadores '!$D$121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'!$B$122:$B$126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'!$D$122:$D$126</c:f>
              <c:numCache>
                <c:formatCode>_(* #,##0_);_(* \(#,##0\);_(* "-"??_);_(@_)</c:formatCode>
                <c:ptCount val="5"/>
                <c:pt idx="0">
                  <c:v>10810938.090000002</c:v>
                </c:pt>
                <c:pt idx="1">
                  <c:v>1100376.21</c:v>
                </c:pt>
                <c:pt idx="2">
                  <c:v>972803.38999999978</c:v>
                </c:pt>
                <c:pt idx="3">
                  <c:v>2654813.7799999993</c:v>
                </c:pt>
                <c:pt idx="4">
                  <c:v>90480.4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5-4651-BDFD-FCAB0F1B12D2}"/>
            </c:ext>
          </c:extLst>
        </c:ser>
        <c:ser>
          <c:idx val="2"/>
          <c:order val="2"/>
          <c:tx>
            <c:strRef>
              <c:f>'IM Calentadores '!$E$121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'!$B$122:$B$126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'!$E$122:$E$126</c:f>
              <c:numCache>
                <c:formatCode>_(* #,##0_);_(* \(#,##0\);_(* "-"??_);_(@_)</c:formatCode>
                <c:ptCount val="5"/>
                <c:pt idx="0">
                  <c:v>9118749.3200000022</c:v>
                </c:pt>
                <c:pt idx="1">
                  <c:v>758772.74</c:v>
                </c:pt>
                <c:pt idx="2">
                  <c:v>627816.09999999986</c:v>
                </c:pt>
                <c:pt idx="3">
                  <c:v>1566230.26</c:v>
                </c:pt>
                <c:pt idx="4">
                  <c:v>204210.78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5-4651-BDFD-FCAB0F1B12D2}"/>
            </c:ext>
          </c:extLst>
        </c:ser>
        <c:ser>
          <c:idx val="3"/>
          <c:order val="3"/>
          <c:tx>
            <c:strRef>
              <c:f>'IM Calentadores '!$F$121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'!$B$122:$B$126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'!$F$122:$F$126</c:f>
              <c:numCache>
                <c:formatCode>_(* #,##0_);_(* \(#,##0\);_(* "-"??_);_(@_)</c:formatCode>
                <c:ptCount val="5"/>
                <c:pt idx="0">
                  <c:v>10767133.529999999</c:v>
                </c:pt>
                <c:pt idx="1">
                  <c:v>661837.1399999999</c:v>
                </c:pt>
                <c:pt idx="2">
                  <c:v>543684.15999999992</c:v>
                </c:pt>
                <c:pt idx="3">
                  <c:v>1783970.2999999996</c:v>
                </c:pt>
                <c:pt idx="4">
                  <c:v>431235.83000000007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F5-4651-BDFD-FCAB0F1B12D2}"/>
            </c:ext>
          </c:extLst>
        </c:ser>
        <c:ser>
          <c:idx val="4"/>
          <c:order val="4"/>
          <c:tx>
            <c:strRef>
              <c:f>'IM Calentadores '!$G$121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'!$B$122:$B$126</c:f>
              <c:strCache>
                <c:ptCount val="5"/>
                <c:pt idx="0">
                  <c:v>CHINA</c:v>
                </c:pt>
                <c:pt idx="1">
                  <c:v>ESTADOS UNIDOS</c:v>
                </c:pt>
                <c:pt idx="2">
                  <c:v>MEXICO</c:v>
                </c:pt>
                <c:pt idx="3">
                  <c:v>PORTUGAL</c:v>
                </c:pt>
                <c:pt idx="4">
                  <c:v>OTROS</c:v>
                </c:pt>
              </c:strCache>
            </c:strRef>
          </c:cat>
          <c:val>
            <c:numRef>
              <c:f>'IM Calentadores '!$G$122:$G$126</c:f>
              <c:numCache>
                <c:formatCode>_(* #,##0_);_(* \(#,##0\);_(* "-"??_);_(@_)</c:formatCode>
                <c:ptCount val="5"/>
                <c:pt idx="0">
                  <c:v>2145533.3600000003</c:v>
                </c:pt>
                <c:pt idx="1">
                  <c:v>242828.61000000002</c:v>
                </c:pt>
                <c:pt idx="2">
                  <c:v>238746.01</c:v>
                </c:pt>
                <c:pt idx="3">
                  <c:v>187859.91999999998</c:v>
                </c:pt>
                <c:pt idx="4">
                  <c:v>52168.6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5-4651-BDFD-FCAB0F1B12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338784"/>
        <c:axId val="518339344"/>
      </c:barChart>
      <c:catAx>
        <c:axId val="51833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39344"/>
        <c:crosses val="autoZero"/>
        <c:auto val="1"/>
        <c:lblAlgn val="ctr"/>
        <c:lblOffset val="100"/>
        <c:noMultiLvlLbl val="0"/>
      </c:catAx>
      <c:valAx>
        <c:axId val="5183393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33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775162696029508E-2"/>
          <c:y val="0.15694480898221055"/>
          <c:w val="0.93100339273210442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'!$C$150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'!$B$151:$B$156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'!$C$151:$C$156</c:f>
              <c:numCache>
                <c:formatCode>_(* #,##0_);_(* \(#,##0\);_(* "-"??_);_(@_)</c:formatCode>
                <c:ptCount val="6"/>
                <c:pt idx="0">
                  <c:v>54133</c:v>
                </c:pt>
                <c:pt idx="1">
                  <c:v>52313</c:v>
                </c:pt>
                <c:pt idx="2">
                  <c:v>29985</c:v>
                </c:pt>
                <c:pt idx="3">
                  <c:v>6233</c:v>
                </c:pt>
                <c:pt idx="4">
                  <c:v>3298</c:v>
                </c:pt>
                <c:pt idx="5">
                  <c:v>30106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9-4FB3-A269-2E78E7E58698}"/>
            </c:ext>
          </c:extLst>
        </c:ser>
        <c:ser>
          <c:idx val="1"/>
          <c:order val="1"/>
          <c:tx>
            <c:strRef>
              <c:f>'IM Calentadores '!$D$150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'!$B$151:$B$156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'!$D$151:$D$156</c:f>
              <c:numCache>
                <c:formatCode>_(* #,##0_);_(* \(#,##0\);_(* "-"??_);_(@_)</c:formatCode>
                <c:ptCount val="6"/>
                <c:pt idx="0">
                  <c:v>57224</c:v>
                </c:pt>
                <c:pt idx="1">
                  <c:v>71724</c:v>
                </c:pt>
                <c:pt idx="2">
                  <c:v>23754</c:v>
                </c:pt>
                <c:pt idx="3">
                  <c:v>6744</c:v>
                </c:pt>
                <c:pt idx="4">
                  <c:v>5007</c:v>
                </c:pt>
                <c:pt idx="5">
                  <c:v>16964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99-4FB3-A269-2E78E7E58698}"/>
            </c:ext>
          </c:extLst>
        </c:ser>
        <c:ser>
          <c:idx val="2"/>
          <c:order val="2"/>
          <c:tx>
            <c:strRef>
              <c:f>'IM Calentadores '!$E$150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'!$B$151:$B$156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'!$E$151:$E$156</c:f>
              <c:numCache>
                <c:formatCode>_(* #,##0_);_(* \(#,##0\);_(* "-"??_);_(@_)</c:formatCode>
                <c:ptCount val="6"/>
                <c:pt idx="0">
                  <c:v>44756</c:v>
                </c:pt>
                <c:pt idx="1">
                  <c:v>68920</c:v>
                </c:pt>
                <c:pt idx="2">
                  <c:v>26446</c:v>
                </c:pt>
                <c:pt idx="3">
                  <c:v>7496</c:v>
                </c:pt>
                <c:pt idx="4">
                  <c:v>5637</c:v>
                </c:pt>
                <c:pt idx="5">
                  <c:v>14335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99-4FB3-A269-2E78E7E58698}"/>
            </c:ext>
          </c:extLst>
        </c:ser>
        <c:ser>
          <c:idx val="3"/>
          <c:order val="3"/>
          <c:tx>
            <c:strRef>
              <c:f>'IM Calentadores '!$F$150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'!$B$151:$B$156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'!$F$151:$F$156</c:f>
              <c:numCache>
                <c:formatCode>_(* #,##0_);_(* \(#,##0\);_(* "-"??_);_(@_)</c:formatCode>
                <c:ptCount val="6"/>
                <c:pt idx="0">
                  <c:v>52086</c:v>
                </c:pt>
                <c:pt idx="1">
                  <c:v>58280</c:v>
                </c:pt>
                <c:pt idx="2">
                  <c:v>32099</c:v>
                </c:pt>
                <c:pt idx="3">
                  <c:v>9345</c:v>
                </c:pt>
                <c:pt idx="4">
                  <c:v>10199</c:v>
                </c:pt>
                <c:pt idx="5">
                  <c:v>26238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99-4FB3-A269-2E78E7E58698}"/>
            </c:ext>
          </c:extLst>
        </c:ser>
        <c:ser>
          <c:idx val="4"/>
          <c:order val="4"/>
          <c:tx>
            <c:strRef>
              <c:f>'IM Calentadores '!$G$150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'!$B$151:$B$156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'!$G$151:$G$156</c:f>
              <c:numCache>
                <c:formatCode>_(* #,##0_);_(* \(#,##0\);_(* "-"??_);_(@_)</c:formatCode>
                <c:ptCount val="6"/>
                <c:pt idx="0">
                  <c:v>10494</c:v>
                </c:pt>
                <c:pt idx="1">
                  <c:v>7070</c:v>
                </c:pt>
                <c:pt idx="2">
                  <c:v>5350</c:v>
                </c:pt>
                <c:pt idx="3">
                  <c:v>6627</c:v>
                </c:pt>
                <c:pt idx="4">
                  <c:v>1600</c:v>
                </c:pt>
                <c:pt idx="5">
                  <c:v>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99-4FB3-A269-2E78E7E586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344384"/>
        <c:axId val="518344944"/>
      </c:barChart>
      <c:catAx>
        <c:axId val="51834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344944"/>
        <c:crosses val="autoZero"/>
        <c:auto val="1"/>
        <c:lblAlgn val="ctr"/>
        <c:lblOffset val="100"/>
        <c:noMultiLvlLbl val="0"/>
      </c:catAx>
      <c:valAx>
        <c:axId val="5183449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34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'!$C$167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'!$B$168:$B$173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'!$C$168:$C$173</c:f>
              <c:numCache>
                <c:formatCode>_(* #,##0_);_(* \(#,##0\);_(* "-"??_);_(@_)</c:formatCode>
                <c:ptCount val="6"/>
                <c:pt idx="0">
                  <c:v>5427566.620000002</c:v>
                </c:pt>
                <c:pt idx="1">
                  <c:v>3549398.04</c:v>
                </c:pt>
                <c:pt idx="2">
                  <c:v>2543547.8899999997</c:v>
                </c:pt>
                <c:pt idx="3">
                  <c:v>333288.62</c:v>
                </c:pt>
                <c:pt idx="4">
                  <c:v>473072.32999999996</c:v>
                </c:pt>
                <c:pt idx="5">
                  <c:v>3021670.9299999997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4-46FB-B347-9FF722ED4832}"/>
            </c:ext>
          </c:extLst>
        </c:ser>
        <c:ser>
          <c:idx val="1"/>
          <c:order val="1"/>
          <c:tx>
            <c:strRef>
              <c:f>'IM Calentadores '!$D$167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'!$B$168:$B$173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'!$D$168:$D$173</c:f>
              <c:numCache>
                <c:formatCode>_(* #,##0_);_(* \(#,##0\);_(* "-"??_);_(@_)</c:formatCode>
                <c:ptCount val="6"/>
                <c:pt idx="0">
                  <c:v>5855330.0999999996</c:v>
                </c:pt>
                <c:pt idx="1">
                  <c:v>4558969.5399999982</c:v>
                </c:pt>
                <c:pt idx="2">
                  <c:v>1827585.7899999998</c:v>
                </c:pt>
                <c:pt idx="3">
                  <c:v>299991.40000000002</c:v>
                </c:pt>
                <c:pt idx="4">
                  <c:v>854592.38</c:v>
                </c:pt>
                <c:pt idx="5">
                  <c:v>2232942.6599999992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4-46FB-B347-9FF722ED4832}"/>
            </c:ext>
          </c:extLst>
        </c:ser>
        <c:ser>
          <c:idx val="2"/>
          <c:order val="2"/>
          <c:tx>
            <c:strRef>
              <c:f>'IM Calentadores '!$E$167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'!$B$168:$B$173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'!$E$168:$E$173</c:f>
              <c:numCache>
                <c:formatCode>_(* #,##0_);_(* \(#,##0\);_(* "-"??_);_(@_)</c:formatCode>
                <c:ptCount val="6"/>
                <c:pt idx="0">
                  <c:v>3763651.1699999995</c:v>
                </c:pt>
                <c:pt idx="1">
                  <c:v>4204136.5599999987</c:v>
                </c:pt>
                <c:pt idx="2">
                  <c:v>1654943.63</c:v>
                </c:pt>
                <c:pt idx="3">
                  <c:v>304099.37</c:v>
                </c:pt>
                <c:pt idx="4">
                  <c:v>739588.03999999992</c:v>
                </c:pt>
                <c:pt idx="5">
                  <c:v>1609360.4299999997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4-46FB-B347-9FF722ED4832}"/>
            </c:ext>
          </c:extLst>
        </c:ser>
        <c:ser>
          <c:idx val="3"/>
          <c:order val="3"/>
          <c:tx>
            <c:strRef>
              <c:f>'IM Calentadores '!$F$167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'!$B$168:$B$173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'!$F$168:$F$173</c:f>
              <c:numCache>
                <c:formatCode>_(* #,##0_);_(* \(#,##0\);_(* "-"??_);_(@_)</c:formatCode>
                <c:ptCount val="6"/>
                <c:pt idx="0">
                  <c:v>4788283.8000000007</c:v>
                </c:pt>
                <c:pt idx="1">
                  <c:v>3282667.68</c:v>
                </c:pt>
                <c:pt idx="2">
                  <c:v>2396282.3900000006</c:v>
                </c:pt>
                <c:pt idx="3">
                  <c:v>406425.53</c:v>
                </c:pt>
                <c:pt idx="4">
                  <c:v>930996.26000000013</c:v>
                </c:pt>
                <c:pt idx="5">
                  <c:v>2383205.2999999998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4-46FB-B347-9FF722ED4832}"/>
            </c:ext>
          </c:extLst>
        </c:ser>
        <c:ser>
          <c:idx val="4"/>
          <c:order val="4"/>
          <c:tx>
            <c:strRef>
              <c:f>'IM Calentadores '!$G$167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'!$B$168:$B$173</c:f>
              <c:strCache>
                <c:ptCount val="6"/>
                <c:pt idx="0">
                  <c:v>ROBERT BOSCH LTDA</c:v>
                </c:pt>
                <c:pt idx="1">
                  <c:v>INDUSTRIAS HACEB S A</c:v>
                </c:pt>
                <c:pt idx="2">
                  <c:v>CHALLENGER S A S</c:v>
                </c:pt>
                <c:pt idx="3">
                  <c:v>COBRETEC S.A.</c:v>
                </c:pt>
                <c:pt idx="4">
                  <c:v>MABE COLOMBIA S.A.S</c:v>
                </c:pt>
                <c:pt idx="5">
                  <c:v>OTROS</c:v>
                </c:pt>
              </c:strCache>
            </c:strRef>
          </c:cat>
          <c:val>
            <c:numRef>
              <c:f>'IM Calentadores '!$G$168:$G$173</c:f>
              <c:numCache>
                <c:formatCode>_(* #,##0_);_(* \(#,##0\);_(* "-"??_);_(@_)</c:formatCode>
                <c:ptCount val="6"/>
                <c:pt idx="0">
                  <c:v>846769.48999999987</c:v>
                </c:pt>
                <c:pt idx="1">
                  <c:v>532558.67000000004</c:v>
                </c:pt>
                <c:pt idx="2">
                  <c:v>415639.24</c:v>
                </c:pt>
                <c:pt idx="3">
                  <c:v>289961.53000000003</c:v>
                </c:pt>
                <c:pt idx="4">
                  <c:v>145286.28</c:v>
                </c:pt>
                <c:pt idx="5">
                  <c:v>636921.29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D4-46FB-B347-9FF722ED48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522304"/>
        <c:axId val="518522864"/>
      </c:barChart>
      <c:catAx>
        <c:axId val="51852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22864"/>
        <c:crosses val="autoZero"/>
        <c:auto val="1"/>
        <c:lblAlgn val="ctr"/>
        <c:lblOffset val="100"/>
        <c:noMultiLvlLbl val="0"/>
      </c:catAx>
      <c:valAx>
        <c:axId val="5185228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5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Calentadores '!$Q$156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'!$P$157:$P$169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'!$Q$157:$Q$169</c:f>
              <c:numCache>
                <c:formatCode>_(* #,##0_);_(* \(#,##0\);_(* "-"??_);_(@_)</c:formatCode>
                <c:ptCount val="13"/>
                <c:pt idx="0">
                  <c:v>21601</c:v>
                </c:pt>
                <c:pt idx="1">
                  <c:v>52597</c:v>
                </c:pt>
                <c:pt idx="2">
                  <c:v>0</c:v>
                </c:pt>
                <c:pt idx="3">
                  <c:v>0</c:v>
                </c:pt>
                <c:pt idx="4">
                  <c:v>2320</c:v>
                </c:pt>
                <c:pt idx="5">
                  <c:v>29007</c:v>
                </c:pt>
                <c:pt idx="6">
                  <c:v>5904</c:v>
                </c:pt>
                <c:pt idx="7">
                  <c:v>47382</c:v>
                </c:pt>
                <c:pt idx="8">
                  <c:v>11035</c:v>
                </c:pt>
                <c:pt idx="9">
                  <c:v>1748</c:v>
                </c:pt>
                <c:pt idx="10">
                  <c:v>1100</c:v>
                </c:pt>
                <c:pt idx="11">
                  <c:v>0</c:v>
                </c:pt>
                <c:pt idx="12">
                  <c:v>52325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5-4672-A21F-8F579790A344}"/>
            </c:ext>
          </c:extLst>
        </c:ser>
        <c:ser>
          <c:idx val="1"/>
          <c:order val="1"/>
          <c:tx>
            <c:strRef>
              <c:f>'IM Calentadores '!$R$156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'!$P$157:$P$169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'!$R$157:$R$169</c:f>
              <c:numCache>
                <c:formatCode>_(* #,##0_);_(* \(#,##0\);_(* "-"??_);_(@_)</c:formatCode>
                <c:ptCount val="13"/>
                <c:pt idx="0">
                  <c:v>8460</c:v>
                </c:pt>
                <c:pt idx="1">
                  <c:v>33381</c:v>
                </c:pt>
                <c:pt idx="2">
                  <c:v>0</c:v>
                </c:pt>
                <c:pt idx="3">
                  <c:v>170</c:v>
                </c:pt>
                <c:pt idx="4">
                  <c:v>2533</c:v>
                </c:pt>
                <c:pt idx="5">
                  <c:v>25667</c:v>
                </c:pt>
                <c:pt idx="6">
                  <c:v>8565</c:v>
                </c:pt>
                <c:pt idx="7">
                  <c:v>44968</c:v>
                </c:pt>
                <c:pt idx="8">
                  <c:v>5845</c:v>
                </c:pt>
                <c:pt idx="9">
                  <c:v>8412</c:v>
                </c:pt>
                <c:pt idx="10">
                  <c:v>2300</c:v>
                </c:pt>
                <c:pt idx="11">
                  <c:v>0</c:v>
                </c:pt>
                <c:pt idx="12">
                  <c:v>75683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5-4672-A21F-8F579790A344}"/>
            </c:ext>
          </c:extLst>
        </c:ser>
        <c:ser>
          <c:idx val="2"/>
          <c:order val="2"/>
          <c:tx>
            <c:strRef>
              <c:f>'IM Calentadores '!$S$156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'!$P$157:$P$169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'!$S$157:$S$169</c:f>
              <c:numCache>
                <c:formatCode>_(* #,##0_);_(* \(#,##0\);_(* "-"??_);_(@_)</c:formatCode>
                <c:ptCount val="13"/>
                <c:pt idx="0">
                  <c:v>19154</c:v>
                </c:pt>
                <c:pt idx="1">
                  <c:v>48756</c:v>
                </c:pt>
                <c:pt idx="2">
                  <c:v>5618</c:v>
                </c:pt>
                <c:pt idx="3">
                  <c:v>21</c:v>
                </c:pt>
                <c:pt idx="4">
                  <c:v>1260</c:v>
                </c:pt>
                <c:pt idx="5">
                  <c:v>34584</c:v>
                </c:pt>
                <c:pt idx="6">
                  <c:v>10812</c:v>
                </c:pt>
                <c:pt idx="7">
                  <c:v>32111</c:v>
                </c:pt>
                <c:pt idx="8">
                  <c:v>6616</c:v>
                </c:pt>
                <c:pt idx="9">
                  <c:v>4356</c:v>
                </c:pt>
                <c:pt idx="10">
                  <c:v>0</c:v>
                </c:pt>
                <c:pt idx="11">
                  <c:v>2820</c:v>
                </c:pt>
                <c:pt idx="12">
                  <c:v>44976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C5-4672-A21F-8F579790A344}"/>
            </c:ext>
          </c:extLst>
        </c:ser>
        <c:ser>
          <c:idx val="3"/>
          <c:order val="3"/>
          <c:tx>
            <c:strRef>
              <c:f>'IM Calentadores '!$T$156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'!$P$157:$P$169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'!$T$157:$T$169</c:f>
              <c:numCache>
                <c:formatCode>_(* #,##0_);_(* \(#,##0\);_(* "-"??_);_(@_)</c:formatCode>
                <c:ptCount val="13"/>
                <c:pt idx="0">
                  <c:v>10147</c:v>
                </c:pt>
                <c:pt idx="1">
                  <c:v>45897</c:v>
                </c:pt>
                <c:pt idx="2">
                  <c:v>396</c:v>
                </c:pt>
                <c:pt idx="3">
                  <c:v>15</c:v>
                </c:pt>
                <c:pt idx="4">
                  <c:v>2285</c:v>
                </c:pt>
                <c:pt idx="5">
                  <c:v>27748</c:v>
                </c:pt>
                <c:pt idx="6">
                  <c:v>4401</c:v>
                </c:pt>
                <c:pt idx="7">
                  <c:v>14493</c:v>
                </c:pt>
                <c:pt idx="8">
                  <c:v>4688</c:v>
                </c:pt>
                <c:pt idx="9">
                  <c:v>3474</c:v>
                </c:pt>
                <c:pt idx="10">
                  <c:v>0</c:v>
                </c:pt>
                <c:pt idx="11">
                  <c:v>2427</c:v>
                </c:pt>
                <c:pt idx="12">
                  <c:v>42571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C5-4672-A21F-8F579790A344}"/>
            </c:ext>
          </c:extLst>
        </c:ser>
        <c:ser>
          <c:idx val="4"/>
          <c:order val="4"/>
          <c:tx>
            <c:strRef>
              <c:f>'IM Calentadores '!$U$156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'!$P$157:$P$169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'!$U$157:$U$169</c:f>
              <c:numCache>
                <c:formatCode>_(* #,##0_);_(* \(#,##0\);_(* "-"??_);_(@_)</c:formatCode>
                <c:ptCount val="13"/>
                <c:pt idx="0">
                  <c:v>14130</c:v>
                </c:pt>
                <c:pt idx="1">
                  <c:v>36804</c:v>
                </c:pt>
                <c:pt idx="2">
                  <c:v>5222</c:v>
                </c:pt>
                <c:pt idx="3">
                  <c:v>2494</c:v>
                </c:pt>
                <c:pt idx="4">
                  <c:v>6050</c:v>
                </c:pt>
                <c:pt idx="5">
                  <c:v>33062</c:v>
                </c:pt>
                <c:pt idx="6">
                  <c:v>3745</c:v>
                </c:pt>
                <c:pt idx="7">
                  <c:v>25956</c:v>
                </c:pt>
                <c:pt idx="8">
                  <c:v>2847</c:v>
                </c:pt>
                <c:pt idx="9">
                  <c:v>2178</c:v>
                </c:pt>
                <c:pt idx="10">
                  <c:v>1100</c:v>
                </c:pt>
                <c:pt idx="11">
                  <c:v>2239</c:v>
                </c:pt>
                <c:pt idx="12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C5-4672-A21F-8F579790A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527904"/>
        <c:axId val="518528464"/>
      </c:barChart>
      <c:catAx>
        <c:axId val="51852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28464"/>
        <c:crosses val="autoZero"/>
        <c:auto val="1"/>
        <c:lblAlgn val="ctr"/>
        <c:lblOffset val="100"/>
        <c:noMultiLvlLbl val="0"/>
      </c:catAx>
      <c:valAx>
        <c:axId val="5185284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52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8583404734542844E-2"/>
          <c:y val="0.11615752233099813"/>
          <c:w val="0.92770836788487621"/>
          <c:h val="0.35207750072907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Calentadores '!$Q$171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'!$P$172:$P$184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'!$Q$172:$Q$184</c:f>
              <c:numCache>
                <c:formatCode>_(* #,##0_);_(* \(#,##0\);_(* "-"??_);_(@_)</c:formatCode>
                <c:ptCount val="13"/>
                <c:pt idx="0">
                  <c:v>1078900.31</c:v>
                </c:pt>
                <c:pt idx="1">
                  <c:v>596874.23999999999</c:v>
                </c:pt>
                <c:pt idx="2">
                  <c:v>0</c:v>
                </c:pt>
                <c:pt idx="3">
                  <c:v>0</c:v>
                </c:pt>
                <c:pt idx="4">
                  <c:v>140179.46</c:v>
                </c:pt>
                <c:pt idx="5">
                  <c:v>273523.49</c:v>
                </c:pt>
                <c:pt idx="6">
                  <c:v>328112.64000000001</c:v>
                </c:pt>
                <c:pt idx="7">
                  <c:v>519701.48</c:v>
                </c:pt>
                <c:pt idx="8">
                  <c:v>778374.21</c:v>
                </c:pt>
                <c:pt idx="9">
                  <c:v>100720.97</c:v>
                </c:pt>
                <c:pt idx="10">
                  <c:v>121889.93</c:v>
                </c:pt>
                <c:pt idx="11">
                  <c:v>0</c:v>
                </c:pt>
                <c:pt idx="12">
                  <c:v>1259723.5299999996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1-4B7C-844E-FD7F3492255F}"/>
            </c:ext>
          </c:extLst>
        </c:ser>
        <c:ser>
          <c:idx val="1"/>
          <c:order val="1"/>
          <c:tx>
            <c:strRef>
              <c:f>'IM Calentadores '!$R$171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'!$P$172:$P$184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'!$R$172:$R$184</c:f>
              <c:numCache>
                <c:formatCode>_(* #,##0_);_(* \(#,##0\);_(* "-"??_);_(@_)</c:formatCode>
                <c:ptCount val="13"/>
                <c:pt idx="0">
                  <c:v>315860.03999999998</c:v>
                </c:pt>
                <c:pt idx="1">
                  <c:v>415041.52</c:v>
                </c:pt>
                <c:pt idx="2">
                  <c:v>0</c:v>
                </c:pt>
                <c:pt idx="3">
                  <c:v>39634.980000000003</c:v>
                </c:pt>
                <c:pt idx="4">
                  <c:v>162861.07</c:v>
                </c:pt>
                <c:pt idx="5">
                  <c:v>239398.48</c:v>
                </c:pt>
                <c:pt idx="6">
                  <c:v>475408.75</c:v>
                </c:pt>
                <c:pt idx="7">
                  <c:v>414327.43</c:v>
                </c:pt>
                <c:pt idx="8">
                  <c:v>416070.63</c:v>
                </c:pt>
                <c:pt idx="9">
                  <c:v>449679.74</c:v>
                </c:pt>
                <c:pt idx="10">
                  <c:v>255302.42</c:v>
                </c:pt>
                <c:pt idx="11">
                  <c:v>0</c:v>
                </c:pt>
                <c:pt idx="12">
                  <c:v>1199799.79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1-4B7C-844E-FD7F3492255F}"/>
            </c:ext>
          </c:extLst>
        </c:ser>
        <c:ser>
          <c:idx val="2"/>
          <c:order val="2"/>
          <c:tx>
            <c:strRef>
              <c:f>'IM Calentadores '!$S$171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'!$P$172:$P$184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'!$S$172:$S$184</c:f>
              <c:numCache>
                <c:formatCode>_(* #,##0_);_(* \(#,##0\);_(* "-"??_);_(@_)</c:formatCode>
                <c:ptCount val="13"/>
                <c:pt idx="0">
                  <c:v>1046538.72</c:v>
                </c:pt>
                <c:pt idx="1">
                  <c:v>539533.63</c:v>
                </c:pt>
                <c:pt idx="2">
                  <c:v>412044.85</c:v>
                </c:pt>
                <c:pt idx="3">
                  <c:v>14275.89</c:v>
                </c:pt>
                <c:pt idx="4">
                  <c:v>106806.87</c:v>
                </c:pt>
                <c:pt idx="5">
                  <c:v>279853.89</c:v>
                </c:pt>
                <c:pt idx="6">
                  <c:v>581448.24</c:v>
                </c:pt>
                <c:pt idx="7">
                  <c:v>380823.06</c:v>
                </c:pt>
                <c:pt idx="8">
                  <c:v>434899.43</c:v>
                </c:pt>
                <c:pt idx="9">
                  <c:v>282624.15999999997</c:v>
                </c:pt>
                <c:pt idx="10">
                  <c:v>0</c:v>
                </c:pt>
                <c:pt idx="11">
                  <c:v>167125.48000000001</c:v>
                </c:pt>
                <c:pt idx="12">
                  <c:v>1164494.6000000001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1-4B7C-844E-FD7F3492255F}"/>
            </c:ext>
          </c:extLst>
        </c:ser>
        <c:ser>
          <c:idx val="3"/>
          <c:order val="3"/>
          <c:tx>
            <c:strRef>
              <c:f>'IM Calentadores '!$T$171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'!$P$172:$P$184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'!$T$172:$T$184</c:f>
              <c:numCache>
                <c:formatCode>_(* #,##0_);_(* \(#,##0\);_(* "-"??_);_(@_)</c:formatCode>
                <c:ptCount val="13"/>
                <c:pt idx="0">
                  <c:v>453420.44</c:v>
                </c:pt>
                <c:pt idx="1">
                  <c:v>585210.73</c:v>
                </c:pt>
                <c:pt idx="2">
                  <c:v>31482.52</c:v>
                </c:pt>
                <c:pt idx="3">
                  <c:v>1708.81</c:v>
                </c:pt>
                <c:pt idx="4">
                  <c:v>149710.26</c:v>
                </c:pt>
                <c:pt idx="5">
                  <c:v>186115.78</c:v>
                </c:pt>
                <c:pt idx="6">
                  <c:v>228146.78</c:v>
                </c:pt>
                <c:pt idx="7">
                  <c:v>119706.73</c:v>
                </c:pt>
                <c:pt idx="8">
                  <c:v>283941.94</c:v>
                </c:pt>
                <c:pt idx="9">
                  <c:v>216715.79</c:v>
                </c:pt>
                <c:pt idx="10">
                  <c:v>0</c:v>
                </c:pt>
                <c:pt idx="11">
                  <c:v>116053.35</c:v>
                </c:pt>
                <c:pt idx="12">
                  <c:v>722461.47000000044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1-4B7C-844E-FD7F3492255F}"/>
            </c:ext>
          </c:extLst>
        </c:ser>
        <c:ser>
          <c:idx val="4"/>
          <c:order val="4"/>
          <c:tx>
            <c:strRef>
              <c:f>'IM Calentadores '!$U$171</c:f>
              <c:strCache>
                <c:ptCount val="1"/>
                <c:pt idx="0">
                  <c:v>2018*MARZO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Calentadores '!$P$172:$P$184</c:f>
              <c:strCache>
                <c:ptCount val="13"/>
                <c:pt idx="0">
                  <c:v> COLOMBIANA DE COMERCIO S.A. </c:v>
                </c:pt>
                <c:pt idx="1">
                  <c:v> FERRETERIA NURUENA S.A.S. </c:v>
                </c:pt>
                <c:pt idx="2">
                  <c:v> INDUSTRIA DE ELECTRODOMESTICOS S.A. INDUSEL S.A. </c:v>
                </c:pt>
                <c:pt idx="3">
                  <c:v> IMPORTACIONES ALEMANAS SAS </c:v>
                </c:pt>
                <c:pt idx="4">
                  <c:v> ROBERT BOSCH LTDA </c:v>
                </c:pt>
                <c:pt idx="5">
                  <c:v> GOTTA DE COLOMBIA S A S </c:v>
                </c:pt>
                <c:pt idx="6">
                  <c:v> INDUSTRIAS HACEB S A </c:v>
                </c:pt>
                <c:pt idx="7">
                  <c:v> COMPANIA COLOMBIANA DE CERAMICA S.A. COLCERAMICA S.A </c:v>
                </c:pt>
                <c:pt idx="8">
                  <c:v> MABE COLOMBIA S.A.S </c:v>
                </c:pt>
                <c:pt idx="9">
                  <c:v> ELECTROLUX S. A. </c:v>
                </c:pt>
                <c:pt idx="10">
                  <c:v> CHALLENGER S A S </c:v>
                </c:pt>
                <c:pt idx="11">
                  <c:v> WHIRLPOOL COLOMBIA   S.A. S </c:v>
                </c:pt>
                <c:pt idx="12">
                  <c:v>OTROS</c:v>
                </c:pt>
              </c:strCache>
            </c:strRef>
          </c:cat>
          <c:val>
            <c:numRef>
              <c:f>'IM Calentadores '!$U$172:$U$184</c:f>
              <c:numCache>
                <c:formatCode>_(* #,##0_);_(* \(#,##0\);_(* "-"??_);_(@_)</c:formatCode>
                <c:ptCount val="13"/>
                <c:pt idx="0">
                  <c:v>697537.02</c:v>
                </c:pt>
                <c:pt idx="1">
                  <c:v>467480.57</c:v>
                </c:pt>
                <c:pt idx="2">
                  <c:v>335809.3</c:v>
                </c:pt>
                <c:pt idx="3">
                  <c:v>285831.33</c:v>
                </c:pt>
                <c:pt idx="4">
                  <c:v>282253.38</c:v>
                </c:pt>
                <c:pt idx="5">
                  <c:v>250509.96</c:v>
                </c:pt>
                <c:pt idx="6">
                  <c:v>196094.91</c:v>
                </c:pt>
                <c:pt idx="7">
                  <c:v>181583.17</c:v>
                </c:pt>
                <c:pt idx="8">
                  <c:v>134314.32</c:v>
                </c:pt>
                <c:pt idx="9">
                  <c:v>128781.65</c:v>
                </c:pt>
                <c:pt idx="10">
                  <c:v>116243.8</c:v>
                </c:pt>
                <c:pt idx="11">
                  <c:v>92144.84</c:v>
                </c:pt>
                <c:pt idx="12">
                  <c:v>424932.99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1-4B7C-844E-FD7F349225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18533504"/>
        <c:axId val="518534064"/>
      </c:barChart>
      <c:catAx>
        <c:axId val="51853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34064"/>
        <c:crosses val="autoZero"/>
        <c:auto val="1"/>
        <c:lblAlgn val="ctr"/>
        <c:lblOffset val="100"/>
        <c:noMultiLvlLbl val="0"/>
      </c:catAx>
      <c:valAx>
        <c:axId val="5185340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185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5481409039129383E-2"/>
          <c:y val="2.849815524982802E-2"/>
          <c:w val="0.94408182146108666"/>
          <c:h val="0.7789427377915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'!$D$20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'!$C$21:$C$23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'!$D$21:$D$23</c:f>
              <c:numCache>
                <c:formatCode>_(* #,##0_);_(* \(#,##0\);_(* "-"??_);_(@_)</c:formatCode>
                <c:ptCount val="3"/>
                <c:pt idx="0">
                  <c:v>5</c:v>
                </c:pt>
                <c:pt idx="1">
                  <c:v>250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2-4687-B031-CC922477D8F8}"/>
            </c:ext>
          </c:extLst>
        </c:ser>
        <c:ser>
          <c:idx val="1"/>
          <c:order val="1"/>
          <c:tx>
            <c:strRef>
              <c:f>'EX Calentadores '!$E$20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'!$C$21:$C$23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'!$E$21:$E$23</c:f>
              <c:numCache>
                <c:formatCode>_(* #,##0_);_(* \(#,##0\);_(* "-"??_);_(@_)</c:formatCode>
                <c:ptCount val="3"/>
                <c:pt idx="0">
                  <c:v>8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2-4687-B031-CC922477D8F8}"/>
            </c:ext>
          </c:extLst>
        </c:ser>
        <c:ser>
          <c:idx val="2"/>
          <c:order val="2"/>
          <c:tx>
            <c:strRef>
              <c:f>'EX Calentadores '!$F$20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'!$C$21:$C$23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'!$F$21:$F$23</c:f>
              <c:numCache>
                <c:formatCode>_(* #,##0_);_(* \(#,##0\);_(* "-"??_);_(@_)</c:formatCode>
                <c:ptCount val="3"/>
                <c:pt idx="0">
                  <c:v>15</c:v>
                </c:pt>
                <c:pt idx="1">
                  <c:v>14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92-4687-B031-CC922477D8F8}"/>
            </c:ext>
          </c:extLst>
        </c:ser>
        <c:ser>
          <c:idx val="3"/>
          <c:order val="3"/>
          <c:tx>
            <c:strRef>
              <c:f>'EX Calentadores '!$G$20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'!$C$21:$C$23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'!$G$21:$G$23</c:f>
              <c:numCache>
                <c:formatCode>_(* #,##0_);_(* \(#,##0\);_(* "-"??_);_(@_)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92-4687-B031-CC922477D8F8}"/>
            </c:ext>
          </c:extLst>
        </c:ser>
        <c:ser>
          <c:idx val="4"/>
          <c:order val="4"/>
          <c:tx>
            <c:strRef>
              <c:f>'EX Calentadores '!$H$20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'!$C$21:$C$23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'!$H$21:$H$23</c:f>
              <c:numCache>
                <c:formatCode>_(* #,##0_);_(* \(#,##0\);_(* "-"??_);_(@_)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92-4687-B031-CC922477D8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539104"/>
        <c:axId val="518539664"/>
      </c:barChart>
      <c:catAx>
        <c:axId val="5185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39664"/>
        <c:crosses val="autoZero"/>
        <c:auto val="1"/>
        <c:lblAlgn val="ctr"/>
        <c:lblOffset val="100"/>
        <c:noMultiLvlLbl val="0"/>
      </c:catAx>
      <c:valAx>
        <c:axId val="51853966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3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501385070861879"/>
          <c:y val="0.91498821128918328"/>
          <c:w val="0.31730214091035103"/>
          <c:h val="6.83451264186019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7676613039972341E-2"/>
          <c:y val="0.14283222194713968"/>
          <c:w val="0.9213418496248349"/>
          <c:h val="0.52891570371885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'!$D$25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'!$C$26:$C$28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'!$D$26:$D$28</c:f>
              <c:numCache>
                <c:formatCode>_(* #,##0_);_(* \(#,##0\);_(* "-"??_);_(@_)</c:formatCode>
                <c:ptCount val="3"/>
                <c:pt idx="0">
                  <c:v>47337.21</c:v>
                </c:pt>
                <c:pt idx="1">
                  <c:v>116460.62</c:v>
                </c:pt>
                <c:pt idx="2">
                  <c:v>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B-4D71-89A2-9D7086A0C083}"/>
            </c:ext>
          </c:extLst>
        </c:ser>
        <c:ser>
          <c:idx val="1"/>
          <c:order val="1"/>
          <c:tx>
            <c:strRef>
              <c:f>'EX Calentadores '!$E$25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'!$C$26:$C$28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'!$E$26:$E$28</c:f>
              <c:numCache>
                <c:formatCode>_(* #,##0_);_(* \(#,##0\);_(* "-"??_);_(@_)</c:formatCode>
                <c:ptCount val="3"/>
                <c:pt idx="0">
                  <c:v>1539.06</c:v>
                </c:pt>
                <c:pt idx="1">
                  <c:v>58000</c:v>
                </c:pt>
                <c:pt idx="2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B-4D71-89A2-9D7086A0C083}"/>
            </c:ext>
          </c:extLst>
        </c:ser>
        <c:ser>
          <c:idx val="2"/>
          <c:order val="2"/>
          <c:tx>
            <c:strRef>
              <c:f>'EX Calentadores '!$F$25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'!$C$26:$C$28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'!$F$26:$F$28</c:f>
              <c:numCache>
                <c:formatCode>_(* #,##0_);_(* \(#,##0\);_(* "-"??_);_(@_)</c:formatCode>
                <c:ptCount val="3"/>
                <c:pt idx="0">
                  <c:v>10103.280000000001</c:v>
                </c:pt>
                <c:pt idx="1">
                  <c:v>14877.26</c:v>
                </c:pt>
                <c:pt idx="2">
                  <c:v>4226.01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B-4D71-89A2-9D7086A0C083}"/>
            </c:ext>
          </c:extLst>
        </c:ser>
        <c:ser>
          <c:idx val="3"/>
          <c:order val="3"/>
          <c:tx>
            <c:strRef>
              <c:f>'EX Calentadores '!$G$25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'!$C$26:$C$28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'!$G$26:$G$28</c:f>
              <c:numCache>
                <c:formatCode>_(* #,##0_);_(* \(#,##0\);_(* "-"??_);_(@_)</c:formatCode>
                <c:ptCount val="3"/>
                <c:pt idx="0">
                  <c:v>5614.74</c:v>
                </c:pt>
                <c:pt idx="1">
                  <c:v>3897.41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B-4D71-89A2-9D7086A0C083}"/>
            </c:ext>
          </c:extLst>
        </c:ser>
        <c:ser>
          <c:idx val="4"/>
          <c:order val="4"/>
          <c:tx>
            <c:strRef>
              <c:f>'EX Calentadores '!$H$25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'!$C$26:$C$28</c:f>
              <c:strCache>
                <c:ptCount val="3"/>
                <c:pt idx="0">
                  <c:v>Calentadores de agua </c:v>
                </c:pt>
                <c:pt idx="1">
                  <c:v>Los demás calentadores de agua de acumulacion</c:v>
                </c:pt>
                <c:pt idx="2">
                  <c:v>Calentadores  con capacidad igual o inferior a 120 l</c:v>
                </c:pt>
              </c:strCache>
            </c:strRef>
          </c:cat>
          <c:val>
            <c:numRef>
              <c:f>'EX Calentadores '!$H$26:$H$28</c:f>
              <c:numCache>
                <c:formatCode>_(* #,##0_);_(* \(#,##0\);_(* "-"??_);_(@_)</c:formatCode>
                <c:ptCount val="3"/>
                <c:pt idx="0">
                  <c:v>600</c:v>
                </c:pt>
                <c:pt idx="1">
                  <c:v>206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B-4D71-89A2-9D7086A0C0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544704"/>
        <c:axId val="518545264"/>
      </c:barChart>
      <c:catAx>
        <c:axId val="51854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45264"/>
        <c:crosses val="autoZero"/>
        <c:auto val="1"/>
        <c:lblAlgn val="ctr"/>
        <c:lblOffset val="100"/>
        <c:noMultiLvlLbl val="0"/>
      </c:catAx>
      <c:valAx>
        <c:axId val="51854526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4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1650129503151402E-2"/>
          <c:y val="0.1754633275007291"/>
          <c:w val="0.92199067386304623"/>
          <c:h val="0.42837707786526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  <c:extLst xmlns:c15="http://schemas.microsoft.com/office/drawing/2012/chart"/>
            </c:strRef>
          </c:cat>
          <c:val>
            <c:numRef>
              <c:f>'IM Refrigeracion Domestica 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0-8060-443A-A8A9-557B3BEDC86B}"/>
            </c:ext>
          </c:extLst>
        </c:ser>
        <c:ser>
          <c:idx val="1"/>
          <c:order val="1"/>
          <c:tx>
            <c:strRef>
              <c:f>'IM Refrigeracion Domestica '!$B$170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'!$B$171:$B$178</c:f>
              <c:numCache>
                <c:formatCode>_(* #,##0_);_(* \(#,##0\);_(* "-"_);_(@_)</c:formatCode>
                <c:ptCount val="8"/>
                <c:pt idx="0">
                  <c:v>30943111.969999995</c:v>
                </c:pt>
                <c:pt idx="1">
                  <c:v>34694139.32</c:v>
                </c:pt>
                <c:pt idx="2">
                  <c:v>1811974.3099999998</c:v>
                </c:pt>
                <c:pt idx="3">
                  <c:v>4708046.9600000009</c:v>
                </c:pt>
                <c:pt idx="4">
                  <c:v>2714849.3</c:v>
                </c:pt>
                <c:pt idx="5">
                  <c:v>7846497.6599999983</c:v>
                </c:pt>
                <c:pt idx="6">
                  <c:v>452489.11999999994</c:v>
                </c:pt>
                <c:pt idx="7">
                  <c:v>14026957.829999998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0-443A-A8A9-557B3BEDC86B}"/>
            </c:ext>
          </c:extLst>
        </c:ser>
        <c:ser>
          <c:idx val="2"/>
          <c:order val="2"/>
          <c:tx>
            <c:strRef>
              <c:f>'IM Refrigeracion Domestica '!$C$170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'!$C$171:$C$178</c:f>
              <c:numCache>
                <c:formatCode>_(* #,##0_);_(* \(#,##0\);_(* "-"_);_(@_)</c:formatCode>
                <c:ptCount val="8"/>
                <c:pt idx="0">
                  <c:v>24835356.810000002</c:v>
                </c:pt>
                <c:pt idx="1">
                  <c:v>26136735.720000006</c:v>
                </c:pt>
                <c:pt idx="2">
                  <c:v>2284161.7100000004</c:v>
                </c:pt>
                <c:pt idx="3">
                  <c:v>5338354.509999997</c:v>
                </c:pt>
                <c:pt idx="4">
                  <c:v>5589201.79</c:v>
                </c:pt>
                <c:pt idx="5">
                  <c:v>5856173.2500000009</c:v>
                </c:pt>
                <c:pt idx="6">
                  <c:v>482811.98000000004</c:v>
                </c:pt>
                <c:pt idx="7">
                  <c:v>8164433.1399999997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0-443A-A8A9-557B3BEDC86B}"/>
            </c:ext>
          </c:extLst>
        </c:ser>
        <c:ser>
          <c:idx val="3"/>
          <c:order val="3"/>
          <c:tx>
            <c:strRef>
              <c:f>'IM Refrigeracion Domestica '!$D$170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'!$D$171:$D$178</c:f>
              <c:numCache>
                <c:formatCode>_(* #,##0_);_(* \(#,##0\);_(* "-"_);_(@_)</c:formatCode>
                <c:ptCount val="8"/>
                <c:pt idx="0">
                  <c:v>24411876.320000004</c:v>
                </c:pt>
                <c:pt idx="1">
                  <c:v>29046146.180000003</c:v>
                </c:pt>
                <c:pt idx="2">
                  <c:v>2567614.459999999</c:v>
                </c:pt>
                <c:pt idx="3">
                  <c:v>2926831.76</c:v>
                </c:pt>
                <c:pt idx="4">
                  <c:v>4526320.1700000018</c:v>
                </c:pt>
                <c:pt idx="5">
                  <c:v>4518677.2500000009</c:v>
                </c:pt>
                <c:pt idx="6">
                  <c:v>267254.46000000002</c:v>
                </c:pt>
                <c:pt idx="7">
                  <c:v>3437338.5199999996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0-443A-A8A9-557B3BEDC86B}"/>
            </c:ext>
          </c:extLst>
        </c:ser>
        <c:ser>
          <c:idx val="4"/>
          <c:order val="4"/>
          <c:tx>
            <c:strRef>
              <c:f>'IM Refrigeracion Domestica '!$E$170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'!$E$171:$E$178</c:f>
              <c:numCache>
                <c:formatCode>_(* #,##0_);_(* \(#,##0\);_(* "-"_);_(@_)</c:formatCode>
                <c:ptCount val="8"/>
                <c:pt idx="0">
                  <c:v>21957086.190000005</c:v>
                </c:pt>
                <c:pt idx="1">
                  <c:v>26064598.160000034</c:v>
                </c:pt>
                <c:pt idx="2">
                  <c:v>2931322.2000000007</c:v>
                </c:pt>
                <c:pt idx="3">
                  <c:v>5415791.6800000006</c:v>
                </c:pt>
                <c:pt idx="4">
                  <c:v>4695707.2899999991</c:v>
                </c:pt>
                <c:pt idx="5">
                  <c:v>3808125.3699999992</c:v>
                </c:pt>
                <c:pt idx="6">
                  <c:v>555690.51000000024</c:v>
                </c:pt>
                <c:pt idx="7">
                  <c:v>5679865.3699999992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0-443A-A8A9-557B3BEDC86B}"/>
            </c:ext>
          </c:extLst>
        </c:ser>
        <c:ser>
          <c:idx val="5"/>
          <c:order val="5"/>
          <c:tx>
            <c:strRef>
              <c:f>'IM Refrigeracion Domestica '!$F$170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'!$A$171:$A$178</c:f>
              <c:strCache>
                <c:ptCount val="8"/>
                <c:pt idx="0">
                  <c:v> LG ELECTRONICS COLOMBIA LTDA. </c:v>
                </c:pt>
                <c:pt idx="1">
                  <c:v> SAMSUNG ELECTRONICS COLOMBIA S.A. </c:v>
                </c:pt>
                <c:pt idx="2">
                  <c:v> INDUSTRIA DE ELECTRODOMESTICOS S.A. INDUSEL S.A. </c:v>
                </c:pt>
                <c:pt idx="3">
                  <c:v> MABE COLOMBIA S.A.S </c:v>
                </c:pt>
                <c:pt idx="4">
                  <c:v> ELECTROLUX S. A. </c:v>
                </c:pt>
                <c:pt idx="5">
                  <c:v> WHIRLPOOL COLOMBIA   S.A. S </c:v>
                </c:pt>
                <c:pt idx="6">
                  <c:v> L.C.I. DISTRIBUTORS COLOMBIA S.A.S </c:v>
                </c:pt>
                <c:pt idx="7">
                  <c:v> OTROS </c:v>
                </c:pt>
              </c:strCache>
            </c:strRef>
          </c:cat>
          <c:val>
            <c:numRef>
              <c:f>'IM Refrigeracion Domestica '!$F$171:$F$178</c:f>
              <c:numCache>
                <c:formatCode>_(* #,##0_);_(* \(#,##0\);_(* "-"_);_(@_)</c:formatCode>
                <c:ptCount val="8"/>
                <c:pt idx="0">
                  <c:v>7510500.0800000019</c:v>
                </c:pt>
                <c:pt idx="1">
                  <c:v>6932200.4199999999</c:v>
                </c:pt>
                <c:pt idx="2">
                  <c:v>2385587.5599999996</c:v>
                </c:pt>
                <c:pt idx="3">
                  <c:v>823416.00999999978</c:v>
                </c:pt>
                <c:pt idx="4">
                  <c:v>693272.69</c:v>
                </c:pt>
                <c:pt idx="5">
                  <c:v>597696.96</c:v>
                </c:pt>
                <c:pt idx="6">
                  <c:v>143244.87</c:v>
                </c:pt>
                <c:pt idx="7">
                  <c:v>378792.66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60-443A-A8A9-557B3BEDC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52699680"/>
        <c:axId val="452700240"/>
        <c:extLst/>
      </c:barChart>
      <c:catAx>
        <c:axId val="45269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2700240"/>
        <c:crosses val="autoZero"/>
        <c:auto val="1"/>
        <c:lblAlgn val="ctr"/>
        <c:lblOffset val="100"/>
        <c:noMultiLvlLbl val="0"/>
      </c:catAx>
      <c:valAx>
        <c:axId val="452700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69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7888074860207692E-2"/>
          <c:y val="0.20324110527850689"/>
          <c:w val="0.93935830195138648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'!$C$62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'!$B$63:$B$66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'!$C$63:$C$66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165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B-4284-851A-5112C3A68CD7}"/>
            </c:ext>
          </c:extLst>
        </c:ser>
        <c:ser>
          <c:idx val="1"/>
          <c:order val="1"/>
          <c:tx>
            <c:strRef>
              <c:f>'EX Calentadores '!$D$62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'!$B$63:$B$66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'!$D$63:$D$66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B-4284-851A-5112C3A68CD7}"/>
            </c:ext>
          </c:extLst>
        </c:ser>
        <c:ser>
          <c:idx val="2"/>
          <c:order val="2"/>
          <c:tx>
            <c:strRef>
              <c:f>'EX Calentadores '!$E$62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'!$B$63:$B$66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'!$E$63:$E$66</c:f>
              <c:numCache>
                <c:formatCode>_(* #,##0_);_(* \(#,##0\);_(* "-"??_);_(@_)</c:formatCode>
                <c:ptCount val="4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8B-4284-851A-5112C3A68CD7}"/>
            </c:ext>
          </c:extLst>
        </c:ser>
        <c:ser>
          <c:idx val="3"/>
          <c:order val="3"/>
          <c:tx>
            <c:strRef>
              <c:f>'EX Calentadores '!$F$62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'!$B$63:$B$66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'!$F$63:$F$66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8B-4284-851A-5112C3A68CD7}"/>
            </c:ext>
          </c:extLst>
        </c:ser>
        <c:ser>
          <c:idx val="4"/>
          <c:order val="4"/>
          <c:tx>
            <c:strRef>
              <c:f>'EX Calentadores '!$G$62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'!$B$63:$B$66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'!$G$63:$G$66</c:f>
              <c:numCache>
                <c:formatCode>_(* #,##0_);_(* \(#,##0\);_(* "-"??_);_(@_)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8B-4284-851A-5112C3A68C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8550304"/>
        <c:axId val="518550864"/>
      </c:barChart>
      <c:catAx>
        <c:axId val="5185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50864"/>
        <c:crosses val="autoZero"/>
        <c:auto val="1"/>
        <c:lblAlgn val="ctr"/>
        <c:lblOffset val="100"/>
        <c:noMultiLvlLbl val="0"/>
      </c:catAx>
      <c:valAx>
        <c:axId val="51855086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855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2729643935611793E-2"/>
          <c:y val="0.18009295713035869"/>
          <c:w val="0.91448496710073235"/>
          <c:h val="0.57561643336249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'!$C$70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'!$B$71:$B$74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'!$C$71:$C$74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82409.62</c:v>
                </c:pt>
                <c:pt idx="2">
                  <c:v>19929</c:v>
                </c:pt>
                <c:pt idx="3">
                  <c:v>62785.21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E-4C5D-9505-2DF55395E4F7}"/>
            </c:ext>
          </c:extLst>
        </c:ser>
        <c:ser>
          <c:idx val="1"/>
          <c:order val="1"/>
          <c:tx>
            <c:strRef>
              <c:f>'EX Calentadores '!$D$70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'!$B$71:$B$74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'!$D$71:$D$74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848</c:v>
                </c:pt>
                <c:pt idx="3">
                  <c:v>59341.06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E-4C5D-9505-2DF55395E4F7}"/>
            </c:ext>
          </c:extLst>
        </c:ser>
        <c:ser>
          <c:idx val="2"/>
          <c:order val="2"/>
          <c:tx>
            <c:strRef>
              <c:f>'EX Calentadores '!$E$70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'!$B$71:$B$74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'!$E$71:$E$74</c:f>
              <c:numCache>
                <c:formatCode>_(* #,##0_);_(* \(#,##0\);_(* "-"??_);_(@_)</c:formatCode>
                <c:ptCount val="4"/>
                <c:pt idx="0">
                  <c:v>1323.28</c:v>
                </c:pt>
                <c:pt idx="1">
                  <c:v>1611</c:v>
                </c:pt>
                <c:pt idx="2">
                  <c:v>0</c:v>
                </c:pt>
                <c:pt idx="3">
                  <c:v>26272.27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BE-4C5D-9505-2DF55395E4F7}"/>
            </c:ext>
          </c:extLst>
        </c:ser>
        <c:ser>
          <c:idx val="3"/>
          <c:order val="3"/>
          <c:tx>
            <c:strRef>
              <c:f>'EX Calentadores '!$F$70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'!$B$71:$B$74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'!$F$71:$F$74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4950</c:v>
                </c:pt>
                <c:pt idx="2">
                  <c:v>0</c:v>
                </c:pt>
                <c:pt idx="3">
                  <c:v>4562.1499999999996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BE-4C5D-9505-2DF55395E4F7}"/>
            </c:ext>
          </c:extLst>
        </c:ser>
        <c:ser>
          <c:idx val="4"/>
          <c:order val="4"/>
          <c:tx>
            <c:strRef>
              <c:f>'EX Calentadores '!$G$70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'!$B$71:$B$74</c:f>
              <c:strCache>
                <c:ptCount val="4"/>
                <c:pt idx="0">
                  <c:v>CURAZAO</c:v>
                </c:pt>
                <c:pt idx="1">
                  <c:v>ECUADOR</c:v>
                </c:pt>
                <c:pt idx="2">
                  <c:v>PANAMA</c:v>
                </c:pt>
                <c:pt idx="3">
                  <c:v>OTROS</c:v>
                </c:pt>
              </c:strCache>
            </c:strRef>
          </c:cat>
          <c:val>
            <c:numRef>
              <c:f>'EX Calentadores '!$G$71:$G$74</c:f>
              <c:numCache>
                <c:formatCode>_(* #,##0_);_(* \(#,##0\);_(* "-"??_);_(@_)</c:formatCode>
                <c:ptCount val="4"/>
                <c:pt idx="0">
                  <c:v>600</c:v>
                </c:pt>
                <c:pt idx="1">
                  <c:v>206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BE-4C5D-9505-2DF55395E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73120"/>
        <c:axId val="515273680"/>
      </c:barChart>
      <c:catAx>
        <c:axId val="5152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73680"/>
        <c:crosses val="autoZero"/>
        <c:auto val="1"/>
        <c:lblAlgn val="ctr"/>
        <c:lblOffset val="100"/>
        <c:noMultiLvlLbl val="0"/>
      </c:catAx>
      <c:valAx>
        <c:axId val="51527368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7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7888079232051052E-2"/>
          <c:y val="0.18009295713035869"/>
          <c:w val="0.93935829641522739"/>
          <c:h val="0.550137066200058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'!$C$103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'!$B$104:$B$107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'!$C$104:$C$107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F-449C-9879-229866C2A6FE}"/>
            </c:ext>
          </c:extLst>
        </c:ser>
        <c:ser>
          <c:idx val="1"/>
          <c:order val="1"/>
          <c:tx>
            <c:strRef>
              <c:f>'EX Calentadores '!$D$103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'!$B$104:$B$107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'!$D$104:$D$107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F-449C-9879-229866C2A6FE}"/>
            </c:ext>
          </c:extLst>
        </c:ser>
        <c:ser>
          <c:idx val="2"/>
          <c:order val="2"/>
          <c:tx>
            <c:strRef>
              <c:f>'EX Calentadores '!$E$103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'!$B$104:$B$107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'!$E$104:$E$107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3F-449C-9879-229866C2A6FE}"/>
            </c:ext>
          </c:extLst>
        </c:ser>
        <c:ser>
          <c:idx val="3"/>
          <c:order val="3"/>
          <c:tx>
            <c:strRef>
              <c:f>'EX Calentadores '!$F$103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'!$B$104:$B$107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'!$F$104:$F$107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3F-449C-9879-229866C2A6FE}"/>
            </c:ext>
          </c:extLst>
        </c:ser>
        <c:ser>
          <c:idx val="4"/>
          <c:order val="4"/>
          <c:tx>
            <c:strRef>
              <c:f>'EX Calentadores '!$G$103</c:f>
              <c:strCache>
                <c:ptCount val="1"/>
                <c:pt idx="0">
                  <c:v>2018*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'!$B$104:$B$107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'!$G$104:$G$107</c:f>
              <c:numCache>
                <c:formatCode>_(* #,##0_);_(* \(#,##0\);_(* "-"??_);_(@_)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3F-449C-9879-229866C2A6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78720"/>
        <c:axId val="515279280"/>
      </c:barChart>
      <c:catAx>
        <c:axId val="51527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79280"/>
        <c:crosses val="autoZero"/>
        <c:auto val="1"/>
        <c:lblAlgn val="ctr"/>
        <c:lblOffset val="100"/>
        <c:noMultiLvlLbl val="0"/>
      </c:catAx>
      <c:valAx>
        <c:axId val="51527928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7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Calentadores '!$C$123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'!$B$124:$B$127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'!$C$124:$C$127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6340</c:v>
                </c:pt>
                <c:pt idx="3">
                  <c:v>158783.82999999999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C-42B4-9738-0AC99A3A4A9D}"/>
            </c:ext>
          </c:extLst>
        </c:ser>
        <c:ser>
          <c:idx val="1"/>
          <c:order val="1"/>
          <c:tx>
            <c:strRef>
              <c:f>'EX Calentadores '!$D$123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'!$B$124:$B$127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'!$D$124:$D$127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60189.06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C-42B4-9738-0AC99A3A4A9D}"/>
            </c:ext>
          </c:extLst>
        </c:ser>
        <c:ser>
          <c:idx val="2"/>
          <c:order val="2"/>
          <c:tx>
            <c:strRef>
              <c:f>'EX Calentadores '!$E$123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'!$B$124:$B$127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'!$E$124:$E$127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29206.550000000003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C-42B4-9738-0AC99A3A4A9D}"/>
            </c:ext>
          </c:extLst>
        </c:ser>
        <c:ser>
          <c:idx val="3"/>
          <c:order val="3"/>
          <c:tx>
            <c:strRef>
              <c:f>'EX Calentadores '!$F$123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'!$B$124:$B$127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'!$F$124:$F$127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1569</c:v>
                </c:pt>
                <c:pt idx="2">
                  <c:v>0</c:v>
                </c:pt>
                <c:pt idx="3">
                  <c:v>7943.15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C-42B4-9738-0AC99A3A4A9D}"/>
            </c:ext>
          </c:extLst>
        </c:ser>
        <c:ser>
          <c:idx val="4"/>
          <c:order val="4"/>
          <c:tx>
            <c:strRef>
              <c:f>'EX Calentadores '!$G$123</c:f>
              <c:strCache>
                <c:ptCount val="1"/>
                <c:pt idx="0">
                  <c:v>2018*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'!$B$124:$B$127</c:f>
              <c:strCache>
                <c:ptCount val="4"/>
                <c:pt idx="0">
                  <c:v>COLCUR LTDA</c:v>
                </c:pt>
                <c:pt idx="1">
                  <c:v>CHALLENGER S A S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'!$G$124:$G$127</c:f>
              <c:numCache>
                <c:formatCode>_(* #,##0_);_(* \(#,##0\);_(* "-"??_);_(@_)</c:formatCode>
                <c:ptCount val="4"/>
                <c:pt idx="0">
                  <c:v>600</c:v>
                </c:pt>
                <c:pt idx="1">
                  <c:v>206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C-42B4-9738-0AC99A3A4A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84320"/>
        <c:axId val="515284880"/>
      </c:barChart>
      <c:catAx>
        <c:axId val="5152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84880"/>
        <c:crosses val="autoZero"/>
        <c:auto val="1"/>
        <c:lblAlgn val="ctr"/>
        <c:lblOffset val="100"/>
        <c:noMultiLvlLbl val="0"/>
      </c:catAx>
      <c:valAx>
        <c:axId val="51528488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8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Calentadores '!$P$63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'!$O$64:$O$67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'!$P$64:$P$67</c:f>
              <c:numCache>
                <c:formatCode>_(* #,##0_);_(* \(#,##0\);_(* "-"??_);_(@_)</c:formatCode>
                <c:ptCount val="4"/>
                <c:pt idx="0">
                  <c:v>46886</c:v>
                </c:pt>
                <c:pt idx="1">
                  <c:v>18624</c:v>
                </c:pt>
                <c:pt idx="2">
                  <c:v>15573</c:v>
                </c:pt>
                <c:pt idx="3">
                  <c:v>51008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5-4FD8-9A33-C7577AA4F8CC}"/>
            </c:ext>
          </c:extLst>
        </c:ser>
        <c:ser>
          <c:idx val="1"/>
          <c:order val="1"/>
          <c:tx>
            <c:strRef>
              <c:f>'EX Calentadores '!$Q$63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'!$O$64:$O$67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'!$Q$64:$Q$67</c:f>
              <c:numCache>
                <c:formatCode>_(* #,##0_);_(* \(#,##0\);_(* "-"??_);_(@_)</c:formatCode>
                <c:ptCount val="4"/>
                <c:pt idx="0">
                  <c:v>46204</c:v>
                </c:pt>
                <c:pt idx="1">
                  <c:v>37471</c:v>
                </c:pt>
                <c:pt idx="2">
                  <c:v>15604</c:v>
                </c:pt>
                <c:pt idx="3">
                  <c:v>41337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5-4FD8-9A33-C7577AA4F8CC}"/>
            </c:ext>
          </c:extLst>
        </c:ser>
        <c:ser>
          <c:idx val="2"/>
          <c:order val="2"/>
          <c:tx>
            <c:strRef>
              <c:f>'EX Calentadores '!$R$63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'!$O$64:$O$67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'!$R$64:$R$67</c:f>
              <c:numCache>
                <c:formatCode>_(* #,##0_);_(* \(#,##0\);_(* "-"??_);_(@_)</c:formatCode>
                <c:ptCount val="4"/>
                <c:pt idx="0">
                  <c:v>48576</c:v>
                </c:pt>
                <c:pt idx="1">
                  <c:v>36124</c:v>
                </c:pt>
                <c:pt idx="2">
                  <c:v>7897</c:v>
                </c:pt>
                <c:pt idx="3">
                  <c:v>35106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5-4FD8-9A33-C7577AA4F8CC}"/>
            </c:ext>
          </c:extLst>
        </c:ser>
        <c:ser>
          <c:idx val="3"/>
          <c:order val="3"/>
          <c:tx>
            <c:strRef>
              <c:f>'EX Calentadores '!$S$63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'!$O$64:$O$67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'!$S$64:$S$67</c:f>
              <c:numCache>
                <c:formatCode>_(* #,##0_);_(* \(#,##0\);_(* "-"??_);_(@_)</c:formatCode>
                <c:ptCount val="4"/>
                <c:pt idx="0">
                  <c:v>53854</c:v>
                </c:pt>
                <c:pt idx="1">
                  <c:v>37260</c:v>
                </c:pt>
                <c:pt idx="2">
                  <c:v>5923</c:v>
                </c:pt>
                <c:pt idx="3">
                  <c:v>14768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65-4FD8-9A33-C7577AA4F8CC}"/>
            </c:ext>
          </c:extLst>
        </c:ser>
        <c:ser>
          <c:idx val="4"/>
          <c:order val="4"/>
          <c:tx>
            <c:strRef>
              <c:f>'EX Calentadores '!$T$63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'!$O$64:$O$67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'!$T$64:$T$67</c:f>
              <c:numCache>
                <c:formatCode>_(* #,##0_);_(* \(#,##0\);_(* "-"??_);_(@_)</c:formatCode>
                <c:ptCount val="4"/>
                <c:pt idx="0">
                  <c:v>10224</c:v>
                </c:pt>
                <c:pt idx="1">
                  <c:v>9264</c:v>
                </c:pt>
                <c:pt idx="2">
                  <c:v>7090</c:v>
                </c:pt>
                <c:pt idx="3">
                  <c:v>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65-4FD8-9A33-C7577AA4F8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89920"/>
        <c:axId val="515290480"/>
      </c:barChart>
      <c:catAx>
        <c:axId val="5152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90480"/>
        <c:crosses val="autoZero"/>
        <c:auto val="1"/>
        <c:lblAlgn val="ctr"/>
        <c:lblOffset val="100"/>
        <c:noMultiLvlLbl val="0"/>
      </c:catAx>
      <c:valAx>
        <c:axId val="51529048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3319420742217839E-2"/>
          <c:y val="0.18472258675998834"/>
          <c:w val="0.91646160167766466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'!$P$76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'!$O$77:$O$80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'!$P$77:$P$80</c:f>
              <c:numCache>
                <c:formatCode>_(* #,##0_);_(* \(#,##0\);_(* "-"??_);_(@_)</c:formatCode>
                <c:ptCount val="4"/>
                <c:pt idx="0">
                  <c:v>363912.37</c:v>
                </c:pt>
                <c:pt idx="1">
                  <c:v>145974.12</c:v>
                </c:pt>
                <c:pt idx="2">
                  <c:v>154749.91999999998</c:v>
                </c:pt>
                <c:pt idx="3">
                  <c:v>438146.68000000005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1-4ABF-AF7E-54DC0F4E2137}"/>
            </c:ext>
          </c:extLst>
        </c:ser>
        <c:ser>
          <c:idx val="1"/>
          <c:order val="1"/>
          <c:tx>
            <c:strRef>
              <c:f>'EX Calentadores '!$Q$76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'!$O$77:$O$80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'!$Q$77:$Q$80</c:f>
              <c:numCache>
                <c:formatCode>_(* #,##0_);_(* \(#,##0\);_(* "-"??_);_(@_)</c:formatCode>
                <c:ptCount val="4"/>
                <c:pt idx="0">
                  <c:v>322070.43</c:v>
                </c:pt>
                <c:pt idx="1">
                  <c:v>235661.90000000002</c:v>
                </c:pt>
                <c:pt idx="2">
                  <c:v>147401.23000000001</c:v>
                </c:pt>
                <c:pt idx="3">
                  <c:v>361185.98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1-4ABF-AF7E-54DC0F4E2137}"/>
            </c:ext>
          </c:extLst>
        </c:ser>
        <c:ser>
          <c:idx val="2"/>
          <c:order val="2"/>
          <c:tx>
            <c:strRef>
              <c:f>'EX Calentadores '!$R$76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'!$O$77:$O$80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'!$R$77:$R$80</c:f>
              <c:numCache>
                <c:formatCode>_(* #,##0_);_(* \(#,##0\);_(* "-"??_);_(@_)</c:formatCode>
                <c:ptCount val="4"/>
                <c:pt idx="0">
                  <c:v>335384.54000000004</c:v>
                </c:pt>
                <c:pt idx="1">
                  <c:v>251634.03999999998</c:v>
                </c:pt>
                <c:pt idx="2">
                  <c:v>67599.12999999999</c:v>
                </c:pt>
                <c:pt idx="3">
                  <c:v>250806.98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1-4ABF-AF7E-54DC0F4E2137}"/>
            </c:ext>
          </c:extLst>
        </c:ser>
        <c:ser>
          <c:idx val="3"/>
          <c:order val="3"/>
          <c:tx>
            <c:strRef>
              <c:f>'EX Calentadores '!$S$76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'!$O$77:$O$80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'!$S$77:$S$80</c:f>
              <c:numCache>
                <c:formatCode>_(* #,##0_);_(* \(#,##0\);_(* "-"??_);_(@_)</c:formatCode>
                <c:ptCount val="4"/>
                <c:pt idx="0">
                  <c:v>357721.17</c:v>
                </c:pt>
                <c:pt idx="1">
                  <c:v>244911.35999999999</c:v>
                </c:pt>
                <c:pt idx="2">
                  <c:v>51541.58</c:v>
                </c:pt>
                <c:pt idx="3">
                  <c:v>166577.31999999998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1-4ABF-AF7E-54DC0F4E2137}"/>
            </c:ext>
          </c:extLst>
        </c:ser>
        <c:ser>
          <c:idx val="4"/>
          <c:order val="4"/>
          <c:tx>
            <c:strRef>
              <c:f>'EX Calentadores '!$T$76</c:f>
              <c:strCache>
                <c:ptCount val="1"/>
                <c:pt idx="0">
                  <c:v>2018*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'!$O$77:$O$80</c:f>
              <c:strCache>
                <c:ptCount val="4"/>
                <c:pt idx="0">
                  <c:v>ECUADOR</c:v>
                </c:pt>
                <c:pt idx="1">
                  <c:v>PERU</c:v>
                </c:pt>
                <c:pt idx="2">
                  <c:v>GUATEMALA</c:v>
                </c:pt>
                <c:pt idx="3">
                  <c:v>OTROS</c:v>
                </c:pt>
              </c:strCache>
            </c:strRef>
          </c:cat>
          <c:val>
            <c:numRef>
              <c:f>'EX Calentadores '!$T$77:$T$80</c:f>
              <c:numCache>
                <c:formatCode>_(* #,##0_);_(* \(#,##0\);_(* "-"??_);_(@_)</c:formatCode>
                <c:ptCount val="4"/>
                <c:pt idx="0">
                  <c:v>74930.16</c:v>
                </c:pt>
                <c:pt idx="1">
                  <c:v>61961.88</c:v>
                </c:pt>
                <c:pt idx="2">
                  <c:v>57861.759999999995</c:v>
                </c:pt>
                <c:pt idx="3">
                  <c:v>32492.899999999998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A1-4ABF-AF7E-54DC0F4E2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95520"/>
        <c:axId val="515296080"/>
      </c:barChart>
      <c:catAx>
        <c:axId val="5152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96080"/>
        <c:crosses val="autoZero"/>
        <c:auto val="1"/>
        <c:lblAlgn val="ctr"/>
        <c:lblOffset val="100"/>
        <c:noMultiLvlLbl val="0"/>
      </c:catAx>
      <c:valAx>
        <c:axId val="51529608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9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CANTIDAD</a:t>
            </a:r>
          </a:p>
        </c:rich>
      </c:tx>
      <c:layout>
        <c:manualLayout>
          <c:xMode val="edge"/>
          <c:yMode val="edge"/>
          <c:x val="0.4628579253680246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6270820495264185E-2"/>
          <c:y val="7.7244367138912015E-2"/>
          <c:w val="0.93303703255085102"/>
          <c:h val="0.85331321723470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'!$O$22</c:f>
              <c:strCache>
                <c:ptCount val="1"/>
                <c:pt idx="0">
                  <c:v>Calentadores eléctricos de agua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'!$P$21:$T$21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'EX Calentadores '!$P$22:$T$22</c:f>
              <c:numCache>
                <c:formatCode>_(* #,##0_);_(* \(#,##0\);_(* "-"??_);_(@_)</c:formatCode>
                <c:ptCount val="5"/>
                <c:pt idx="0">
                  <c:v>132091</c:v>
                </c:pt>
                <c:pt idx="1">
                  <c:v>140616</c:v>
                </c:pt>
                <c:pt idx="2">
                  <c:v>127703</c:v>
                </c:pt>
                <c:pt idx="3">
                  <c:v>111805</c:v>
                </c:pt>
                <c:pt idx="4">
                  <c:v>28261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4-420B-8772-ACE699C4B9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298880"/>
        <c:axId val="515299440"/>
      </c:barChart>
      <c:catAx>
        <c:axId val="5152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99440"/>
        <c:crosses val="autoZero"/>
        <c:auto val="1"/>
        <c:lblAlgn val="ctr"/>
        <c:lblOffset val="100"/>
        <c:noMultiLvlLbl val="0"/>
      </c:catAx>
      <c:valAx>
        <c:axId val="5152994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29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2868096111229788E-2"/>
          <c:y val="0.16245370370370371"/>
          <c:w val="0.92598096842625799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'!$O$29</c:f>
              <c:strCache>
                <c:ptCount val="1"/>
                <c:pt idx="0">
                  <c:v>Calentadores eléctricos de agua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'!$P$28:$T$28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</c:v>
                </c:pt>
              </c:strCache>
            </c:strRef>
          </c:cat>
          <c:val>
            <c:numRef>
              <c:f>'EX Calentadores '!$P$29:$T$29</c:f>
              <c:numCache>
                <c:formatCode>_(* #,##0_);_(* \(#,##0\);_(* "-"??_);_(@_)</c:formatCode>
                <c:ptCount val="5"/>
                <c:pt idx="0">
                  <c:v>1102783.0899999999</c:v>
                </c:pt>
                <c:pt idx="1">
                  <c:v>1066319.5399999998</c:v>
                </c:pt>
                <c:pt idx="2">
                  <c:v>905424.68999999971</c:v>
                </c:pt>
                <c:pt idx="3">
                  <c:v>820751.43</c:v>
                </c:pt>
                <c:pt idx="4">
                  <c:v>227246.69999999998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8-4F87-98D7-BD1DC40038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301680"/>
        <c:axId val="515302240"/>
      </c:barChart>
      <c:catAx>
        <c:axId val="51530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302240"/>
        <c:crosses val="autoZero"/>
        <c:auto val="1"/>
        <c:lblAlgn val="ctr"/>
        <c:lblOffset val="100"/>
        <c:noMultiLvlLbl val="0"/>
      </c:catAx>
      <c:valAx>
        <c:axId val="5153022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530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 Calentadores '!$P$104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'!$O$105:$O$108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'!$P$105:$P$108</c:f>
              <c:numCache>
                <c:formatCode>_(* #,##0_);_(* \(#,##0\);_(* "-"??_);_(@_)</c:formatCode>
                <c:ptCount val="4"/>
                <c:pt idx="0">
                  <c:v>112923</c:v>
                </c:pt>
                <c:pt idx="1">
                  <c:v>1296</c:v>
                </c:pt>
                <c:pt idx="2">
                  <c:v>843</c:v>
                </c:pt>
                <c:pt idx="3">
                  <c:v>17029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7-40C4-8668-A57FAAF6503C}"/>
            </c:ext>
          </c:extLst>
        </c:ser>
        <c:ser>
          <c:idx val="1"/>
          <c:order val="1"/>
          <c:tx>
            <c:strRef>
              <c:f>'EX Calentadores '!$Q$104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'!$O$105:$O$108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'!$Q$105:$Q$108</c:f>
              <c:numCache>
                <c:formatCode>_(* #,##0_);_(* \(#,##0\);_(* "-"??_);_(@_)</c:formatCode>
                <c:ptCount val="4"/>
                <c:pt idx="0">
                  <c:v>115519</c:v>
                </c:pt>
                <c:pt idx="1">
                  <c:v>5560</c:v>
                </c:pt>
                <c:pt idx="2">
                  <c:v>1385</c:v>
                </c:pt>
                <c:pt idx="3">
                  <c:v>18152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7-40C4-8668-A57FAAF6503C}"/>
            </c:ext>
          </c:extLst>
        </c:ser>
        <c:ser>
          <c:idx val="2"/>
          <c:order val="2"/>
          <c:tx>
            <c:strRef>
              <c:f>'EX Calentadores '!$R$104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'!$O$105:$O$108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'!$R$105:$R$108</c:f>
              <c:numCache>
                <c:formatCode>_(* #,##0_);_(* \(#,##0\);_(* "-"??_);_(@_)</c:formatCode>
                <c:ptCount val="4"/>
                <c:pt idx="0">
                  <c:v>112488</c:v>
                </c:pt>
                <c:pt idx="1">
                  <c:v>5016</c:v>
                </c:pt>
                <c:pt idx="2">
                  <c:v>70</c:v>
                </c:pt>
                <c:pt idx="3">
                  <c:v>10129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7-40C4-8668-A57FAAF6503C}"/>
            </c:ext>
          </c:extLst>
        </c:ser>
        <c:ser>
          <c:idx val="3"/>
          <c:order val="3"/>
          <c:tx>
            <c:strRef>
              <c:f>'EX Calentadores '!$S$104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'!$O$105:$O$108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'!$S$105:$S$108</c:f>
              <c:numCache>
                <c:formatCode>_(* #,##0_);_(* \(#,##0\);_(* "-"??_);_(@_)</c:formatCode>
                <c:ptCount val="4"/>
                <c:pt idx="0">
                  <c:v>86910</c:v>
                </c:pt>
                <c:pt idx="1">
                  <c:v>7254</c:v>
                </c:pt>
                <c:pt idx="2">
                  <c:v>0</c:v>
                </c:pt>
                <c:pt idx="3">
                  <c:v>17641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7-40C4-8668-A57FAAF6503C}"/>
            </c:ext>
          </c:extLst>
        </c:ser>
        <c:ser>
          <c:idx val="4"/>
          <c:order val="4"/>
          <c:tx>
            <c:strRef>
              <c:f>'EX Calentadores '!$T$104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'!$O$105:$O$108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'!$T$105:$T$108</c:f>
              <c:numCache>
                <c:formatCode>_(* #,##0_);_(* \(#,##0\);_(* "-"??_);_(@_)</c:formatCode>
                <c:ptCount val="4"/>
                <c:pt idx="0">
                  <c:v>23232</c:v>
                </c:pt>
                <c:pt idx="1">
                  <c:v>4640</c:v>
                </c:pt>
                <c:pt idx="2">
                  <c:v>377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87-40C4-8668-A57FAAF650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469648"/>
        <c:axId val="520470208"/>
      </c:barChart>
      <c:catAx>
        <c:axId val="52046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70208"/>
        <c:crosses val="autoZero"/>
        <c:auto val="1"/>
        <c:lblAlgn val="ctr"/>
        <c:lblOffset val="100"/>
        <c:noMultiLvlLbl val="0"/>
      </c:catAx>
      <c:valAx>
        <c:axId val="52047020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6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868314438514665E-2"/>
          <c:y val="0.16620406824146983"/>
          <c:w val="0.90657236473398595"/>
          <c:h val="0.5640259550889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 Calentadores '!$P$119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'!$O$120:$O$123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'!$P$120:$P$123</c:f>
              <c:numCache>
                <c:formatCode>_(* #,##0_);_(* \(#,##0\);_(* "-"??_);_(@_)</c:formatCode>
                <c:ptCount val="4"/>
                <c:pt idx="0">
                  <c:v>921244.65000000014</c:v>
                </c:pt>
                <c:pt idx="1">
                  <c:v>14825.68</c:v>
                </c:pt>
                <c:pt idx="2">
                  <c:v>15197</c:v>
                </c:pt>
                <c:pt idx="3">
                  <c:v>151515.75999999998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9-4F11-A76A-DE386B9DA921}"/>
            </c:ext>
          </c:extLst>
        </c:ser>
        <c:ser>
          <c:idx val="1"/>
          <c:order val="1"/>
          <c:tx>
            <c:strRef>
              <c:f>'EX Calentadores '!$Q$119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'!$O$120:$O$123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'!$Q$120:$Q$123</c:f>
              <c:numCache>
                <c:formatCode>_(* #,##0_);_(* \(#,##0\);_(* "-"??_);_(@_)</c:formatCode>
                <c:ptCount val="4"/>
                <c:pt idx="0">
                  <c:v>889618.06</c:v>
                </c:pt>
                <c:pt idx="1">
                  <c:v>55909.2</c:v>
                </c:pt>
                <c:pt idx="2">
                  <c:v>13136</c:v>
                </c:pt>
                <c:pt idx="3">
                  <c:v>107656.28000000001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9-4F11-A76A-DE386B9DA921}"/>
            </c:ext>
          </c:extLst>
        </c:ser>
        <c:ser>
          <c:idx val="2"/>
          <c:order val="2"/>
          <c:tx>
            <c:strRef>
              <c:f>'EX Calentadores '!$R$119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'!$O$120:$O$123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'!$R$120:$R$123</c:f>
              <c:numCache>
                <c:formatCode>_(* #,##0_);_(* \(#,##0\);_(* "-"??_);_(@_)</c:formatCode>
                <c:ptCount val="4"/>
                <c:pt idx="0">
                  <c:v>793607.23999999987</c:v>
                </c:pt>
                <c:pt idx="1">
                  <c:v>45553.29</c:v>
                </c:pt>
                <c:pt idx="2">
                  <c:v>350</c:v>
                </c:pt>
                <c:pt idx="3">
                  <c:v>65914.159999999989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69-4F11-A76A-DE386B9DA921}"/>
            </c:ext>
          </c:extLst>
        </c:ser>
        <c:ser>
          <c:idx val="3"/>
          <c:order val="3"/>
          <c:tx>
            <c:strRef>
              <c:f>'EX Calentadores '!$S$119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'!$O$120:$O$123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'!$S$120:$S$123</c:f>
              <c:numCache>
                <c:formatCode>_(* #,##0_);_(* \(#,##0\);_(* "-"??_);_(@_)</c:formatCode>
                <c:ptCount val="4"/>
                <c:pt idx="0">
                  <c:v>618368.7300000001</c:v>
                </c:pt>
                <c:pt idx="1">
                  <c:v>65528.9</c:v>
                </c:pt>
                <c:pt idx="2">
                  <c:v>0</c:v>
                </c:pt>
                <c:pt idx="3">
                  <c:v>136853.79999999999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69-4F11-A76A-DE386B9DA921}"/>
            </c:ext>
          </c:extLst>
        </c:ser>
        <c:ser>
          <c:idx val="4"/>
          <c:order val="4"/>
          <c:tx>
            <c:strRef>
              <c:f>'EX Calentadores '!$T$119</c:f>
              <c:strCache>
                <c:ptCount val="1"/>
                <c:pt idx="0">
                  <c:v>2018*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 Calentadores '!$O$120:$O$123</c:f>
              <c:strCache>
                <c:ptCount val="4"/>
                <c:pt idx="0">
                  <c:v>BOCCHERINI S A</c:v>
                </c:pt>
                <c:pt idx="1">
                  <c:v>INDUSTRIAS KONTIKI LTDA</c:v>
                </c:pt>
                <c:pt idx="2">
                  <c:v>AQUA TRADING S.A.S</c:v>
                </c:pt>
                <c:pt idx="3">
                  <c:v>OTROS</c:v>
                </c:pt>
              </c:strCache>
            </c:strRef>
          </c:cat>
          <c:val>
            <c:numRef>
              <c:f>'EX Calentadores '!$T$120:$T$123</c:f>
              <c:numCache>
                <c:formatCode>_(* #,##0_);_(* \(#,##0\);_(* "-"??_);_(@_)</c:formatCode>
                <c:ptCount val="4"/>
                <c:pt idx="0">
                  <c:v>163212.35999999999</c:v>
                </c:pt>
                <c:pt idx="1">
                  <c:v>53683.44</c:v>
                </c:pt>
                <c:pt idx="2">
                  <c:v>8285.2999999999993</c:v>
                </c:pt>
                <c:pt idx="3">
                  <c:v>2065.6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69-4F11-A76A-DE386B9DA9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475248"/>
        <c:axId val="520475808"/>
      </c:barChart>
      <c:catAx>
        <c:axId val="52047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75808"/>
        <c:crosses val="autoZero"/>
        <c:auto val="1"/>
        <c:lblAlgn val="ctr"/>
        <c:lblOffset val="100"/>
        <c:noMultiLvlLbl val="0"/>
      </c:catAx>
      <c:valAx>
        <c:axId val="52047580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7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4457877648160757E-2"/>
          <c:y val="0.11208730694386566"/>
          <c:w val="0.8859326409247047"/>
          <c:h val="0.7545444756376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Refrigeracion Domestica '!$B$21</c:f>
              <c:strCache>
                <c:ptCount val="1"/>
                <c:pt idx="0">
                  <c:v>Refrigeración Domestica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Refrigeracion Domestica '!$C$20:$H$20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2017* MARZO</c:v>
                </c:pt>
                <c:pt idx="5">
                  <c:v>2018* MARZO</c:v>
                </c:pt>
              </c:strCache>
            </c:strRef>
          </c:cat>
          <c:val>
            <c:numRef>
              <c:f>'IM Refrigeracion Domestica '!$C$21:$H$21</c:f>
              <c:numCache>
                <c:formatCode>_(* #,##0_);_(* \(#,##0\);_(* "-"??_);_(@_)</c:formatCode>
                <c:ptCount val="6"/>
                <c:pt idx="0">
                  <c:v>252252</c:v>
                </c:pt>
                <c:pt idx="1">
                  <c:v>231013</c:v>
                </c:pt>
                <c:pt idx="2">
                  <c:v>200981</c:v>
                </c:pt>
                <c:pt idx="3">
                  <c:v>201182</c:v>
                </c:pt>
                <c:pt idx="4">
                  <c:v>8918</c:v>
                </c:pt>
                <c:pt idx="5">
                  <c:v>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6-4F36-B21D-85FEFD3014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53040304"/>
        <c:axId val="453040864"/>
      </c:barChart>
      <c:catAx>
        <c:axId val="4530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40864"/>
        <c:crosses val="autoZero"/>
        <c:auto val="1"/>
        <c:lblAlgn val="ctr"/>
        <c:lblOffset val="100"/>
        <c:noMultiLvlLbl val="0"/>
      </c:catAx>
      <c:valAx>
        <c:axId val="45304086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304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Licuadoras'!$B$19</c:f>
              <c:strCache>
                <c:ptCount val="1"/>
                <c:pt idx="0">
                  <c:v>Ventiladores de mesa, pie, pared, cielo raso, techo o  ventana, con motor eléctrico incorporado de potencia inferior o igual a 125 W.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Licuadoras'!$C$18:$G$18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Ventiladores y Licuadoras'!$C$19:$G$19</c:f>
              <c:numCache>
                <c:formatCode>_(* #,##0_);_(* \(#,##0\);_(* "-"??_);_(@_)</c:formatCode>
                <c:ptCount val="5"/>
                <c:pt idx="0">
                  <c:v>2451877</c:v>
                </c:pt>
                <c:pt idx="1">
                  <c:v>2350906</c:v>
                </c:pt>
                <c:pt idx="2">
                  <c:v>2589046</c:v>
                </c:pt>
                <c:pt idx="3">
                  <c:v>1748541</c:v>
                </c:pt>
                <c:pt idx="4">
                  <c:v>549085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B-40B9-9BC9-D080667893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478608"/>
        <c:axId val="520479168"/>
      </c:barChart>
      <c:catAx>
        <c:axId val="52047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79168"/>
        <c:crosses val="autoZero"/>
        <c:auto val="1"/>
        <c:lblAlgn val="ctr"/>
        <c:lblOffset val="100"/>
        <c:noMultiLvlLbl val="0"/>
      </c:catAx>
      <c:valAx>
        <c:axId val="52047916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7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 </a:t>
            </a:r>
          </a:p>
        </c:rich>
      </c:tx>
      <c:layout>
        <c:manualLayout>
          <c:xMode val="edge"/>
          <c:yMode val="edge"/>
          <c:x val="0.41048600174978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8732092684262687E-2"/>
          <c:y val="0.16760978391497272"/>
          <c:w val="0.89871634438110459"/>
          <c:h val="0.675025771227133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Licuadoras'!$B$27</c:f>
              <c:strCache>
                <c:ptCount val="1"/>
                <c:pt idx="0">
                  <c:v>Ventiladores de mesa, pie, pared, cielo raso, techo o  ventana, con motor eléctrico incorporado de potencia inferior o igual a 125 W.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Licuadoras'!$C$26:$G$26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2018* MARZO</c:v>
                </c:pt>
              </c:strCache>
            </c:strRef>
          </c:cat>
          <c:val>
            <c:numRef>
              <c:f>'IM Ventiladores y Licuadoras'!$C$27:$G$27</c:f>
              <c:numCache>
                <c:formatCode>_(* #,##0_);_(* \(#,##0\);_(* "-"??_);_(@_)</c:formatCode>
                <c:ptCount val="5"/>
                <c:pt idx="0">
                  <c:v>26979664.050000001</c:v>
                </c:pt>
                <c:pt idx="1">
                  <c:v>24073038.240000024</c:v>
                </c:pt>
                <c:pt idx="2">
                  <c:v>23360444.729999974</c:v>
                </c:pt>
                <c:pt idx="3">
                  <c:v>14707274.76999999</c:v>
                </c:pt>
                <c:pt idx="4">
                  <c:v>5035544.0399999991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6-45EF-BD6F-C230BB990F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481408"/>
        <c:axId val="520481968"/>
      </c:barChart>
      <c:catAx>
        <c:axId val="5204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81968"/>
        <c:crosses val="autoZero"/>
        <c:auto val="1"/>
        <c:lblAlgn val="ctr"/>
        <c:lblOffset val="100"/>
        <c:noMultiLvlLbl val="0"/>
      </c:catAx>
      <c:valAx>
        <c:axId val="52048196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8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Licuadoras'!$C$69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Licuadoras'!$B$70:$B$77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Licuadoras'!$C$70:$C$77</c:f>
              <c:numCache>
                <c:formatCode>_(* #,##0_);_(* \(#,##0\);_(* "-"??_);_(@_)</c:formatCode>
                <c:ptCount val="8"/>
                <c:pt idx="0">
                  <c:v>1255067</c:v>
                </c:pt>
                <c:pt idx="1">
                  <c:v>417263</c:v>
                </c:pt>
                <c:pt idx="2">
                  <c:v>126590</c:v>
                </c:pt>
                <c:pt idx="3">
                  <c:v>35356</c:v>
                </c:pt>
                <c:pt idx="4">
                  <c:v>84004</c:v>
                </c:pt>
                <c:pt idx="5">
                  <c:v>199302</c:v>
                </c:pt>
                <c:pt idx="6">
                  <c:v>33693</c:v>
                </c:pt>
                <c:pt idx="7">
                  <c:v>300602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9-417F-81BA-B6ED747EBE9E}"/>
            </c:ext>
          </c:extLst>
        </c:ser>
        <c:ser>
          <c:idx val="1"/>
          <c:order val="1"/>
          <c:tx>
            <c:strRef>
              <c:f>'IM Ventiladores y Licuadoras'!$D$69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Licuadoras'!$B$70:$B$77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Licuadoras'!$D$70:$D$77</c:f>
              <c:numCache>
                <c:formatCode>_(* #,##0_);_(* \(#,##0\);_(* "-"??_);_(@_)</c:formatCode>
                <c:ptCount val="8"/>
                <c:pt idx="0">
                  <c:v>1207913</c:v>
                </c:pt>
                <c:pt idx="1">
                  <c:v>535629</c:v>
                </c:pt>
                <c:pt idx="2">
                  <c:v>110046</c:v>
                </c:pt>
                <c:pt idx="3">
                  <c:v>40455</c:v>
                </c:pt>
                <c:pt idx="4">
                  <c:v>98258</c:v>
                </c:pt>
                <c:pt idx="5">
                  <c:v>175013</c:v>
                </c:pt>
                <c:pt idx="6">
                  <c:v>41282</c:v>
                </c:pt>
                <c:pt idx="7">
                  <c:v>142310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9-417F-81BA-B6ED747EBE9E}"/>
            </c:ext>
          </c:extLst>
        </c:ser>
        <c:ser>
          <c:idx val="2"/>
          <c:order val="2"/>
          <c:tx>
            <c:strRef>
              <c:f>'IM Ventiladores y Licuadoras'!$E$69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Licuadoras'!$B$70:$B$77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Licuadoras'!$E$70:$E$77</c:f>
              <c:numCache>
                <c:formatCode>_(* #,##0_);_(* \(#,##0\);_(* "-"??_);_(@_)</c:formatCode>
                <c:ptCount val="8"/>
                <c:pt idx="0">
                  <c:v>1320316</c:v>
                </c:pt>
                <c:pt idx="1">
                  <c:v>649506</c:v>
                </c:pt>
                <c:pt idx="2">
                  <c:v>159194</c:v>
                </c:pt>
                <c:pt idx="3">
                  <c:v>60752</c:v>
                </c:pt>
                <c:pt idx="4">
                  <c:v>66361</c:v>
                </c:pt>
                <c:pt idx="5">
                  <c:v>181303</c:v>
                </c:pt>
                <c:pt idx="6">
                  <c:v>48476</c:v>
                </c:pt>
                <c:pt idx="7">
                  <c:v>103138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E9-417F-81BA-B6ED747EBE9E}"/>
            </c:ext>
          </c:extLst>
        </c:ser>
        <c:ser>
          <c:idx val="3"/>
          <c:order val="3"/>
          <c:tx>
            <c:strRef>
              <c:f>'IM Ventiladores y Licuadoras'!$F$69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Licuadoras'!$B$70:$B$77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Licuadoras'!$F$70:$F$77</c:f>
              <c:numCache>
                <c:formatCode>_(* #,##0_);_(* \(#,##0\);_(* "-"??_);_(@_)</c:formatCode>
                <c:ptCount val="8"/>
                <c:pt idx="0">
                  <c:v>964374</c:v>
                </c:pt>
                <c:pt idx="1">
                  <c:v>435239</c:v>
                </c:pt>
                <c:pt idx="2">
                  <c:v>103159</c:v>
                </c:pt>
                <c:pt idx="3">
                  <c:v>61549</c:v>
                </c:pt>
                <c:pt idx="4">
                  <c:v>37328</c:v>
                </c:pt>
                <c:pt idx="5">
                  <c:v>91377</c:v>
                </c:pt>
                <c:pt idx="6">
                  <c:v>21674</c:v>
                </c:pt>
                <c:pt idx="7">
                  <c:v>33841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E9-417F-81BA-B6ED747EBE9E}"/>
            </c:ext>
          </c:extLst>
        </c:ser>
        <c:ser>
          <c:idx val="4"/>
          <c:order val="4"/>
          <c:tx>
            <c:strRef>
              <c:f>'IM Ventiladores y Licuadoras'!$G$69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Licuadoras'!$B$70:$B$77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Licuadoras'!$G$70:$G$77</c:f>
              <c:numCache>
                <c:formatCode>_(* #,##0_);_(* \(#,##0\);_(* "-"??_);_(@_)</c:formatCode>
                <c:ptCount val="8"/>
                <c:pt idx="0">
                  <c:v>255533</c:v>
                </c:pt>
                <c:pt idx="1">
                  <c:v>126985</c:v>
                </c:pt>
                <c:pt idx="2">
                  <c:v>56244</c:v>
                </c:pt>
                <c:pt idx="3">
                  <c:v>36228</c:v>
                </c:pt>
                <c:pt idx="4">
                  <c:v>26311</c:v>
                </c:pt>
                <c:pt idx="5">
                  <c:v>22934</c:v>
                </c:pt>
                <c:pt idx="6">
                  <c:v>6612</c:v>
                </c:pt>
                <c:pt idx="7">
                  <c:v>18238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E9-417F-81BA-B6ED747EBE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486448"/>
        <c:axId val="520487008"/>
      </c:barChart>
      <c:catAx>
        <c:axId val="52048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87008"/>
        <c:crosses val="autoZero"/>
        <c:auto val="1"/>
        <c:lblAlgn val="ctr"/>
        <c:lblOffset val="100"/>
        <c:noMultiLvlLbl val="0"/>
      </c:catAx>
      <c:valAx>
        <c:axId val="5204870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48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Licuadoras'!$B$84:$B$91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Licuadoras'!$C$84:$C$91</c:f>
              <c:numCache>
                <c:formatCode>_(* #,##0_);_(* \(#,##0\);_(* "-"??_);_(@_)</c:formatCode>
                <c:ptCount val="8"/>
                <c:pt idx="0">
                  <c:v>10895120.680000002</c:v>
                </c:pt>
                <c:pt idx="1">
                  <c:v>6401453.3599999947</c:v>
                </c:pt>
                <c:pt idx="2">
                  <c:v>2108177.6300000008</c:v>
                </c:pt>
                <c:pt idx="3">
                  <c:v>862536.78</c:v>
                </c:pt>
                <c:pt idx="4">
                  <c:v>1584500.34</c:v>
                </c:pt>
                <c:pt idx="5">
                  <c:v>1955309.4500000004</c:v>
                </c:pt>
                <c:pt idx="6">
                  <c:v>490843.02</c:v>
                </c:pt>
                <c:pt idx="7">
                  <c:v>2681722.7900000005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C-41E4-9C08-FE6E619F33E3}"/>
            </c:ext>
          </c:extLst>
        </c:ser>
        <c:ser>
          <c:idx val="1"/>
          <c:order val="1"/>
          <c:tx>
            <c:strRef>
              <c:f>'IM Ventiladores y Licuadoras'!$D$83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Licuadoras'!$B$84:$B$91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Licuadoras'!$D$84:$D$91</c:f>
              <c:numCache>
                <c:formatCode>_(* #,##0_);_(* \(#,##0\);_(* "-"??_);_(@_)</c:formatCode>
                <c:ptCount val="8"/>
                <c:pt idx="0">
                  <c:v>8569673.4600000046</c:v>
                </c:pt>
                <c:pt idx="1">
                  <c:v>7188247.9400000004</c:v>
                </c:pt>
                <c:pt idx="2">
                  <c:v>1522898.4299999997</c:v>
                </c:pt>
                <c:pt idx="3">
                  <c:v>735552.39</c:v>
                </c:pt>
                <c:pt idx="4">
                  <c:v>1685573.8099999991</c:v>
                </c:pt>
                <c:pt idx="5">
                  <c:v>2666056.9300000006</c:v>
                </c:pt>
                <c:pt idx="6">
                  <c:v>383413.75</c:v>
                </c:pt>
                <c:pt idx="7">
                  <c:v>1321621.53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C-41E4-9C08-FE6E619F33E3}"/>
            </c:ext>
          </c:extLst>
        </c:ser>
        <c:ser>
          <c:idx val="2"/>
          <c:order val="2"/>
          <c:tx>
            <c:strRef>
              <c:f>'IM Ventiladores y Licuadoras'!$E$83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Licuadoras'!$B$84:$B$91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Licuadoras'!$E$84:$E$91</c:f>
              <c:numCache>
                <c:formatCode>_(* #,##0_);_(* \(#,##0\);_(* "-"??_);_(@_)</c:formatCode>
                <c:ptCount val="8"/>
                <c:pt idx="0">
                  <c:v>8976843.4700000007</c:v>
                </c:pt>
                <c:pt idx="1">
                  <c:v>6152633.6300000027</c:v>
                </c:pt>
                <c:pt idx="2">
                  <c:v>2037389.8300000008</c:v>
                </c:pt>
                <c:pt idx="3">
                  <c:v>1072440.1200000001</c:v>
                </c:pt>
                <c:pt idx="4">
                  <c:v>1512993.86</c:v>
                </c:pt>
                <c:pt idx="5">
                  <c:v>2445203.3600000003</c:v>
                </c:pt>
                <c:pt idx="6">
                  <c:v>514007.06000000006</c:v>
                </c:pt>
                <c:pt idx="7">
                  <c:v>648933.39999999979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C-41E4-9C08-FE6E619F33E3}"/>
            </c:ext>
          </c:extLst>
        </c:ser>
        <c:ser>
          <c:idx val="3"/>
          <c:order val="3"/>
          <c:tx>
            <c:strRef>
              <c:f>'IM Ventiladores y Licuadoras'!$F$83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Licuadoras'!$B$84:$B$91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Licuadoras'!$F$84:$F$91</c:f>
              <c:numCache>
                <c:formatCode>_(* #,##0_);_(* \(#,##0\);_(* "-"??_);_(@_)</c:formatCode>
                <c:ptCount val="8"/>
                <c:pt idx="0">
                  <c:v>6309245.5500000007</c:v>
                </c:pt>
                <c:pt idx="1">
                  <c:v>3481976.4799999981</c:v>
                </c:pt>
                <c:pt idx="2">
                  <c:v>1626618.9200000002</c:v>
                </c:pt>
                <c:pt idx="3">
                  <c:v>956586.96000000054</c:v>
                </c:pt>
                <c:pt idx="4">
                  <c:v>765997.27999999991</c:v>
                </c:pt>
                <c:pt idx="5">
                  <c:v>1181646.8500000001</c:v>
                </c:pt>
                <c:pt idx="6">
                  <c:v>239890.73</c:v>
                </c:pt>
                <c:pt idx="7">
                  <c:v>145312.00000000003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C-41E4-9C08-FE6E619F33E3}"/>
            </c:ext>
          </c:extLst>
        </c:ser>
        <c:ser>
          <c:idx val="4"/>
          <c:order val="4"/>
          <c:tx>
            <c:strRef>
              <c:f>'IM Ventiladores y Licuadoras'!$G$83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Licuadoras'!$B$84:$B$91</c:f>
              <c:strCache>
                <c:ptCount val="8"/>
                <c:pt idx="0">
                  <c:v> MAICAO </c:v>
                </c:pt>
                <c:pt idx="1">
                  <c:v> BUENAVENTURA </c:v>
                </c:pt>
                <c:pt idx="2">
                  <c:v> BARRANQUILLA </c:v>
                </c:pt>
                <c:pt idx="3">
                  <c:v> CARTAGENA </c:v>
                </c:pt>
                <c:pt idx="4">
                  <c:v> CALI </c:v>
                </c:pt>
                <c:pt idx="5">
                  <c:v> BOGOTÁ </c:v>
                </c:pt>
                <c:pt idx="6">
                  <c:v> PEREIRA </c:v>
                </c:pt>
                <c:pt idx="7">
                  <c:v>OTROS</c:v>
                </c:pt>
              </c:strCache>
            </c:strRef>
          </c:cat>
          <c:val>
            <c:numRef>
              <c:f>'IM Ventiladores y Licuadoras'!$G$84:$G$91</c:f>
              <c:numCache>
                <c:formatCode>_(* #,##0_);_(* \(#,##0\);_(* "-"??_);_(@_)</c:formatCode>
                <c:ptCount val="8"/>
                <c:pt idx="0">
                  <c:v>1748457.4300000004</c:v>
                </c:pt>
                <c:pt idx="1">
                  <c:v>1153064.8499999996</c:v>
                </c:pt>
                <c:pt idx="2">
                  <c:v>797487.79000000027</c:v>
                </c:pt>
                <c:pt idx="3">
                  <c:v>527229.5</c:v>
                </c:pt>
                <c:pt idx="4">
                  <c:v>361961.78</c:v>
                </c:pt>
                <c:pt idx="5">
                  <c:v>294347.98</c:v>
                </c:pt>
                <c:pt idx="6">
                  <c:v>99681.78</c:v>
                </c:pt>
                <c:pt idx="7">
                  <c:v>53312.930000000008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6C-41E4-9C08-FE6E619F33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492048"/>
        <c:axId val="520492608"/>
      </c:barChart>
      <c:catAx>
        <c:axId val="52049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0492608"/>
        <c:crosses val="autoZero"/>
        <c:auto val="1"/>
        <c:lblAlgn val="ctr"/>
        <c:lblOffset val="100"/>
        <c:noMultiLvlLbl val="0"/>
      </c:catAx>
      <c:valAx>
        <c:axId val="520492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49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318960529904355E-2"/>
          <c:y val="0.14359697506676319"/>
          <c:w val="0.91404867977370818"/>
          <c:h val="0.54774086738047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Licuadoras'!$C$113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Licuadoras'!$B$114:$B$122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 ESPA?A 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Licuadoras'!$C$114:$C$122</c:f>
              <c:numCache>
                <c:formatCode>_(* #,##0_);_(* \(#,##0\);_(* "-"??_);_(@_)</c:formatCode>
                <c:ptCount val="9"/>
                <c:pt idx="0">
                  <c:v>1294053</c:v>
                </c:pt>
                <c:pt idx="1">
                  <c:v>1026880</c:v>
                </c:pt>
                <c:pt idx="2">
                  <c:v>3264</c:v>
                </c:pt>
                <c:pt idx="3">
                  <c:v>70065</c:v>
                </c:pt>
                <c:pt idx="4">
                  <c:v>21646</c:v>
                </c:pt>
                <c:pt idx="5">
                  <c:v>3</c:v>
                </c:pt>
                <c:pt idx="6">
                  <c:v>6150</c:v>
                </c:pt>
                <c:pt idx="7">
                  <c:v>5419</c:v>
                </c:pt>
                <c:pt idx="8">
                  <c:v>24397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E-44E8-A1F9-A3633D03357E}"/>
            </c:ext>
          </c:extLst>
        </c:ser>
        <c:ser>
          <c:idx val="1"/>
          <c:order val="1"/>
          <c:tx>
            <c:strRef>
              <c:f>'IM Ventiladores y Licuadoras'!$D$113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Licuadoras'!$B$114:$B$122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 ESPA?A 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Licuadoras'!$D$114:$D$122</c:f>
              <c:numCache>
                <c:formatCode>_(* #,##0_);_(* \(#,##0\);_(* "-"??_);_(@_)</c:formatCode>
                <c:ptCount val="9"/>
                <c:pt idx="0">
                  <c:v>1193186</c:v>
                </c:pt>
                <c:pt idx="1">
                  <c:v>1089620</c:v>
                </c:pt>
                <c:pt idx="2">
                  <c:v>3410</c:v>
                </c:pt>
                <c:pt idx="3">
                  <c:v>30602</c:v>
                </c:pt>
                <c:pt idx="4">
                  <c:v>11109</c:v>
                </c:pt>
                <c:pt idx="5">
                  <c:v>1</c:v>
                </c:pt>
                <c:pt idx="6">
                  <c:v>0</c:v>
                </c:pt>
                <c:pt idx="7">
                  <c:v>4130</c:v>
                </c:pt>
                <c:pt idx="8">
                  <c:v>18848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E-44E8-A1F9-A3633D03357E}"/>
            </c:ext>
          </c:extLst>
        </c:ser>
        <c:ser>
          <c:idx val="2"/>
          <c:order val="2"/>
          <c:tx>
            <c:strRef>
              <c:f>'IM Ventiladores y Licuadoras'!$E$113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Licuadoras'!$B$114:$B$122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 ESPA?A 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Licuadoras'!$E$114:$E$122</c:f>
              <c:numCache>
                <c:formatCode>_(* #,##0_);_(* \(#,##0\);_(* "-"??_);_(@_)</c:formatCode>
                <c:ptCount val="9"/>
                <c:pt idx="0">
                  <c:v>1306064</c:v>
                </c:pt>
                <c:pt idx="1">
                  <c:v>1226848</c:v>
                </c:pt>
                <c:pt idx="2">
                  <c:v>6179</c:v>
                </c:pt>
                <c:pt idx="3">
                  <c:v>18697</c:v>
                </c:pt>
                <c:pt idx="4">
                  <c:v>15088</c:v>
                </c:pt>
                <c:pt idx="5">
                  <c:v>346</c:v>
                </c:pt>
                <c:pt idx="6">
                  <c:v>0</c:v>
                </c:pt>
                <c:pt idx="7">
                  <c:v>4263</c:v>
                </c:pt>
                <c:pt idx="8">
                  <c:v>11561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AE-44E8-A1F9-A3633D03357E}"/>
            </c:ext>
          </c:extLst>
        </c:ser>
        <c:ser>
          <c:idx val="3"/>
          <c:order val="3"/>
          <c:tx>
            <c:strRef>
              <c:f>'IM Ventiladores y Licuadoras'!$F$113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Licuadoras'!$B$114:$B$122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 ESPA?A 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Licuadoras'!$F$114:$F$122</c:f>
              <c:numCache>
                <c:formatCode>_(* #,##0_);_(* \(#,##0\);_(* "-"??_);_(@_)</c:formatCode>
                <c:ptCount val="9"/>
                <c:pt idx="0">
                  <c:v>705357</c:v>
                </c:pt>
                <c:pt idx="1">
                  <c:v>858929</c:v>
                </c:pt>
                <c:pt idx="2">
                  <c:v>9810</c:v>
                </c:pt>
                <c:pt idx="3">
                  <c:v>15492</c:v>
                </c:pt>
                <c:pt idx="4">
                  <c:v>9366</c:v>
                </c:pt>
                <c:pt idx="5">
                  <c:v>7147</c:v>
                </c:pt>
                <c:pt idx="6">
                  <c:v>918</c:v>
                </c:pt>
                <c:pt idx="7">
                  <c:v>2346</c:v>
                </c:pt>
                <c:pt idx="8">
                  <c:v>139176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AE-44E8-A1F9-A3633D03357E}"/>
            </c:ext>
          </c:extLst>
        </c:ser>
        <c:ser>
          <c:idx val="4"/>
          <c:order val="4"/>
          <c:tx>
            <c:strRef>
              <c:f>'IM Ventiladores y Licuadoras'!$G$113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Licuadoras'!$B$114:$B$122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 ESPA?A 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Licuadoras'!$G$114:$G$122</c:f>
              <c:numCache>
                <c:formatCode>_(* #,##0_);_(* \(#,##0\);_(* "-"??_);_(@_)</c:formatCode>
                <c:ptCount val="9"/>
                <c:pt idx="0">
                  <c:v>262203</c:v>
                </c:pt>
                <c:pt idx="1">
                  <c:v>254671</c:v>
                </c:pt>
                <c:pt idx="2">
                  <c:v>14825</c:v>
                </c:pt>
                <c:pt idx="3">
                  <c:v>7587</c:v>
                </c:pt>
                <c:pt idx="4">
                  <c:v>2486</c:v>
                </c:pt>
                <c:pt idx="5">
                  <c:v>3803</c:v>
                </c:pt>
                <c:pt idx="6">
                  <c:v>1940</c:v>
                </c:pt>
                <c:pt idx="7">
                  <c:v>866</c:v>
                </c:pt>
                <c:pt idx="8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AE-44E8-A1F9-A3633D0335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0497648"/>
        <c:axId val="522665408"/>
      </c:barChart>
      <c:catAx>
        <c:axId val="52049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65408"/>
        <c:crosses val="autoZero"/>
        <c:auto val="1"/>
        <c:lblAlgn val="ctr"/>
        <c:lblOffset val="100"/>
        <c:noMultiLvlLbl val="0"/>
      </c:catAx>
      <c:valAx>
        <c:axId val="5226654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049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Licuadoras'!$C$128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Licuadoras'!$B$129:$B$137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ESPA?A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Licuadoras'!$C$129:$C$137</c:f>
              <c:numCache>
                <c:formatCode>_(* #,##0_);_(* \(#,##0\);_(* "-"??_);_(@_)</c:formatCode>
                <c:ptCount val="9"/>
                <c:pt idx="0">
                  <c:v>16674696.530000007</c:v>
                </c:pt>
                <c:pt idx="1">
                  <c:v>7049384.570000005</c:v>
                </c:pt>
                <c:pt idx="2">
                  <c:v>60898.99</c:v>
                </c:pt>
                <c:pt idx="3">
                  <c:v>1657580.8000000005</c:v>
                </c:pt>
                <c:pt idx="4">
                  <c:v>882581.4</c:v>
                </c:pt>
                <c:pt idx="5">
                  <c:v>2297.3599999999997</c:v>
                </c:pt>
                <c:pt idx="6">
                  <c:v>117719.38</c:v>
                </c:pt>
                <c:pt idx="7">
                  <c:v>94449.210000000021</c:v>
                </c:pt>
                <c:pt idx="8">
                  <c:v>440055.81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8-4541-A86A-F5B3A3ACDBEA}"/>
            </c:ext>
          </c:extLst>
        </c:ser>
        <c:ser>
          <c:idx val="1"/>
          <c:order val="1"/>
          <c:tx>
            <c:strRef>
              <c:f>'IM Ventiladores y Licuadoras'!$D$128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Licuadoras'!$B$129:$B$137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ESPA?A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Licuadoras'!$D$129:$D$137</c:f>
              <c:numCache>
                <c:formatCode>_(* #,##0_);_(* \(#,##0\);_(* "-"??_);_(@_)</c:formatCode>
                <c:ptCount val="9"/>
                <c:pt idx="0">
                  <c:v>16249183.360000011</c:v>
                </c:pt>
                <c:pt idx="1">
                  <c:v>6118569.2200000053</c:v>
                </c:pt>
                <c:pt idx="2">
                  <c:v>62112.079999999994</c:v>
                </c:pt>
                <c:pt idx="3">
                  <c:v>818903.24</c:v>
                </c:pt>
                <c:pt idx="4">
                  <c:v>407362.8600000001</c:v>
                </c:pt>
                <c:pt idx="5">
                  <c:v>410.2</c:v>
                </c:pt>
                <c:pt idx="6">
                  <c:v>0</c:v>
                </c:pt>
                <c:pt idx="7">
                  <c:v>69636.010000000009</c:v>
                </c:pt>
                <c:pt idx="8">
                  <c:v>346861.26999999996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8-4541-A86A-F5B3A3ACDBEA}"/>
            </c:ext>
          </c:extLst>
        </c:ser>
        <c:ser>
          <c:idx val="2"/>
          <c:order val="2"/>
          <c:tx>
            <c:strRef>
              <c:f>'IM Ventiladores y Licuadoras'!$E$128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Licuadoras'!$B$129:$B$137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ESPA?A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Licuadoras'!$E$129:$E$137</c:f>
              <c:numCache>
                <c:formatCode>_(* #,##0_);_(* \(#,##0\);_(* "-"??_);_(@_)</c:formatCode>
                <c:ptCount val="9"/>
                <c:pt idx="0">
                  <c:v>14639038.929999989</c:v>
                </c:pt>
                <c:pt idx="1">
                  <c:v>7130386.4299999978</c:v>
                </c:pt>
                <c:pt idx="2">
                  <c:v>120915.32999999999</c:v>
                </c:pt>
                <c:pt idx="3">
                  <c:v>492120.61999999994</c:v>
                </c:pt>
                <c:pt idx="4">
                  <c:v>460552.82</c:v>
                </c:pt>
                <c:pt idx="5">
                  <c:v>8983.49</c:v>
                </c:pt>
                <c:pt idx="6">
                  <c:v>0</c:v>
                </c:pt>
                <c:pt idx="7">
                  <c:v>87047.89</c:v>
                </c:pt>
                <c:pt idx="8">
                  <c:v>421399.22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8-4541-A86A-F5B3A3ACDBEA}"/>
            </c:ext>
          </c:extLst>
        </c:ser>
        <c:ser>
          <c:idx val="3"/>
          <c:order val="3"/>
          <c:tx>
            <c:strRef>
              <c:f>'IM Ventiladores y Licuadoras'!$F$128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Licuadoras'!$B$129:$B$137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ESPA?A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Licuadoras'!$F$129:$F$137</c:f>
              <c:numCache>
                <c:formatCode>_(* #,##0_);_(* \(#,##0\);_(* "-"??_);_(@_)</c:formatCode>
                <c:ptCount val="9"/>
                <c:pt idx="0">
                  <c:v>7478886.5200000033</c:v>
                </c:pt>
                <c:pt idx="1">
                  <c:v>5137886.1300000036</c:v>
                </c:pt>
                <c:pt idx="2">
                  <c:v>159224.48000000001</c:v>
                </c:pt>
                <c:pt idx="3">
                  <c:v>424403.38</c:v>
                </c:pt>
                <c:pt idx="4">
                  <c:v>291479.41000000009</c:v>
                </c:pt>
                <c:pt idx="5">
                  <c:v>79411.98</c:v>
                </c:pt>
                <c:pt idx="6">
                  <c:v>19327.48</c:v>
                </c:pt>
                <c:pt idx="7">
                  <c:v>74051.649999999994</c:v>
                </c:pt>
                <c:pt idx="8">
                  <c:v>1042603.7400000005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8-4541-A86A-F5B3A3ACDBEA}"/>
            </c:ext>
          </c:extLst>
        </c:ser>
        <c:ser>
          <c:idx val="4"/>
          <c:order val="4"/>
          <c:tx>
            <c:strRef>
              <c:f>'IM Ventiladores y Licuadoras'!$G$128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Licuadoras'!$B$129:$B$137</c:f>
              <c:strCache>
                <c:ptCount val="9"/>
                <c:pt idx="0">
                  <c:v>CHINA</c:v>
                </c:pt>
                <c:pt idx="1">
                  <c:v>TAIWAN</c:v>
                </c:pt>
                <c:pt idx="2">
                  <c:v>MEXICO</c:v>
                </c:pt>
                <c:pt idx="3">
                  <c:v>MALAYSIA</c:v>
                </c:pt>
                <c:pt idx="4">
                  <c:v>ESTADOS UNIDOS</c:v>
                </c:pt>
                <c:pt idx="5">
                  <c:v>ITALIA</c:v>
                </c:pt>
                <c:pt idx="6">
                  <c:v>VIET NAM</c:v>
                </c:pt>
                <c:pt idx="7">
                  <c:v>ESPA?A</c:v>
                </c:pt>
                <c:pt idx="8">
                  <c:v>OTROS</c:v>
                </c:pt>
              </c:strCache>
            </c:strRef>
          </c:cat>
          <c:val>
            <c:numRef>
              <c:f>'IM Ventiladores y Licuadoras'!$G$129:$G$137</c:f>
              <c:numCache>
                <c:formatCode>_(* #,##0_);_(* \(#,##0\);_(* "-"??_);_(@_)</c:formatCode>
                <c:ptCount val="9"/>
                <c:pt idx="0">
                  <c:v>2877373.4499999979</c:v>
                </c:pt>
                <c:pt idx="1">
                  <c:v>1488491.5100000002</c:v>
                </c:pt>
                <c:pt idx="2">
                  <c:v>239510.49</c:v>
                </c:pt>
                <c:pt idx="3">
                  <c:v>227974.06</c:v>
                </c:pt>
                <c:pt idx="4">
                  <c:v>78218.48000000001</c:v>
                </c:pt>
                <c:pt idx="5">
                  <c:v>55466.14</c:v>
                </c:pt>
                <c:pt idx="6">
                  <c:v>41802.75</c:v>
                </c:pt>
                <c:pt idx="7">
                  <c:v>14796.330000000002</c:v>
                </c:pt>
                <c:pt idx="8">
                  <c:v>11910.830000000002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8-4541-A86A-F5B3A3ACDB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2670448"/>
        <c:axId val="522671008"/>
      </c:barChart>
      <c:catAx>
        <c:axId val="522670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71008"/>
        <c:crosses val="autoZero"/>
        <c:auto val="1"/>
        <c:lblAlgn val="ctr"/>
        <c:lblOffset val="100"/>
        <c:noMultiLvlLbl val="0"/>
      </c:catAx>
      <c:valAx>
        <c:axId val="5226710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267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Licuadoras'!$C$168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Licuadoras'!$B$169:$B$183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Licuadoras'!$C$169:$C$183</c:f>
              <c:numCache>
                <c:formatCode>_(* #,##0_);_(* \(#,##0\);_(* "-"??_);_(@_)</c:formatCode>
                <c:ptCount val="15"/>
                <c:pt idx="0">
                  <c:v>143498</c:v>
                </c:pt>
                <c:pt idx="1">
                  <c:v>166298</c:v>
                </c:pt>
                <c:pt idx="2">
                  <c:v>0</c:v>
                </c:pt>
                <c:pt idx="3">
                  <c:v>4945</c:v>
                </c:pt>
                <c:pt idx="4">
                  <c:v>0</c:v>
                </c:pt>
                <c:pt idx="5">
                  <c:v>0</c:v>
                </c:pt>
                <c:pt idx="6">
                  <c:v>74717</c:v>
                </c:pt>
                <c:pt idx="7">
                  <c:v>73976</c:v>
                </c:pt>
                <c:pt idx="8">
                  <c:v>30006</c:v>
                </c:pt>
                <c:pt idx="9">
                  <c:v>0</c:v>
                </c:pt>
                <c:pt idx="10">
                  <c:v>14626</c:v>
                </c:pt>
                <c:pt idx="11">
                  <c:v>0</c:v>
                </c:pt>
                <c:pt idx="12">
                  <c:v>0</c:v>
                </c:pt>
                <c:pt idx="13">
                  <c:v>22794</c:v>
                </c:pt>
                <c:pt idx="14">
                  <c:v>1921017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2-4491-AA2A-9C3329D76BA4}"/>
            </c:ext>
          </c:extLst>
        </c:ser>
        <c:ser>
          <c:idx val="1"/>
          <c:order val="1"/>
          <c:tx>
            <c:strRef>
              <c:f>'IM Ventiladores y Licuadoras'!$D$168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Licuadoras'!$B$169:$B$183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Licuadoras'!$D$169:$D$183</c:f>
              <c:numCache>
                <c:formatCode>_(* #,##0_);_(* \(#,##0\);_(* "-"??_);_(@_)</c:formatCode>
                <c:ptCount val="15"/>
                <c:pt idx="0">
                  <c:v>212095</c:v>
                </c:pt>
                <c:pt idx="1">
                  <c:v>171292</c:v>
                </c:pt>
                <c:pt idx="2">
                  <c:v>321445</c:v>
                </c:pt>
                <c:pt idx="3">
                  <c:v>1605</c:v>
                </c:pt>
                <c:pt idx="4">
                  <c:v>0</c:v>
                </c:pt>
                <c:pt idx="5">
                  <c:v>26424</c:v>
                </c:pt>
                <c:pt idx="6">
                  <c:v>76217</c:v>
                </c:pt>
                <c:pt idx="7">
                  <c:v>101566</c:v>
                </c:pt>
                <c:pt idx="8">
                  <c:v>61354</c:v>
                </c:pt>
                <c:pt idx="9">
                  <c:v>0</c:v>
                </c:pt>
                <c:pt idx="10">
                  <c:v>10058</c:v>
                </c:pt>
                <c:pt idx="11">
                  <c:v>0</c:v>
                </c:pt>
                <c:pt idx="12">
                  <c:v>0</c:v>
                </c:pt>
                <c:pt idx="13">
                  <c:v>18600</c:v>
                </c:pt>
                <c:pt idx="14">
                  <c:v>1350250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2-4491-AA2A-9C3329D76BA4}"/>
            </c:ext>
          </c:extLst>
        </c:ser>
        <c:ser>
          <c:idx val="2"/>
          <c:order val="2"/>
          <c:tx>
            <c:strRef>
              <c:f>'IM Ventiladores y Licuadoras'!$E$168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Licuadoras'!$B$169:$B$183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Licuadoras'!$E$169:$E$183</c:f>
              <c:numCache>
                <c:formatCode>_(* #,##0_);_(* \(#,##0\);_(* "-"??_);_(@_)</c:formatCode>
                <c:ptCount val="15"/>
                <c:pt idx="0">
                  <c:v>155902</c:v>
                </c:pt>
                <c:pt idx="1">
                  <c:v>139544</c:v>
                </c:pt>
                <c:pt idx="2">
                  <c:v>167404</c:v>
                </c:pt>
                <c:pt idx="3">
                  <c:v>5305</c:v>
                </c:pt>
                <c:pt idx="4">
                  <c:v>0</c:v>
                </c:pt>
                <c:pt idx="5">
                  <c:v>268179</c:v>
                </c:pt>
                <c:pt idx="6">
                  <c:v>62720</c:v>
                </c:pt>
                <c:pt idx="7">
                  <c:v>100597</c:v>
                </c:pt>
                <c:pt idx="8">
                  <c:v>94519</c:v>
                </c:pt>
                <c:pt idx="9">
                  <c:v>6550</c:v>
                </c:pt>
                <c:pt idx="10">
                  <c:v>11219</c:v>
                </c:pt>
                <c:pt idx="11">
                  <c:v>0</c:v>
                </c:pt>
                <c:pt idx="12">
                  <c:v>0</c:v>
                </c:pt>
                <c:pt idx="13">
                  <c:v>28559</c:v>
                </c:pt>
                <c:pt idx="14">
                  <c:v>1548548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E2-4491-AA2A-9C3329D76BA4}"/>
            </c:ext>
          </c:extLst>
        </c:ser>
        <c:ser>
          <c:idx val="3"/>
          <c:order val="3"/>
          <c:tx>
            <c:strRef>
              <c:f>'IM Ventiladores y Licuadoras'!$F$168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Licuadoras'!$B$169:$B$183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Licuadoras'!$F$169:$F$183</c:f>
              <c:numCache>
                <c:formatCode>_(* #,##0_);_(* \(#,##0\);_(* "-"??_);_(@_)</c:formatCode>
                <c:ptCount val="15"/>
                <c:pt idx="0">
                  <c:v>72289</c:v>
                </c:pt>
                <c:pt idx="1">
                  <c:v>40643</c:v>
                </c:pt>
                <c:pt idx="2">
                  <c:v>98789</c:v>
                </c:pt>
                <c:pt idx="3">
                  <c:v>5550</c:v>
                </c:pt>
                <c:pt idx="4">
                  <c:v>9000</c:v>
                </c:pt>
                <c:pt idx="5">
                  <c:v>264414</c:v>
                </c:pt>
                <c:pt idx="6">
                  <c:v>57151</c:v>
                </c:pt>
                <c:pt idx="7">
                  <c:v>51133</c:v>
                </c:pt>
                <c:pt idx="8">
                  <c:v>8797</c:v>
                </c:pt>
                <c:pt idx="9">
                  <c:v>12680</c:v>
                </c:pt>
                <c:pt idx="10">
                  <c:v>6917</c:v>
                </c:pt>
                <c:pt idx="11">
                  <c:v>2328</c:v>
                </c:pt>
                <c:pt idx="12">
                  <c:v>30828</c:v>
                </c:pt>
                <c:pt idx="13">
                  <c:v>12915</c:v>
                </c:pt>
                <c:pt idx="14">
                  <c:v>1075107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E2-4491-AA2A-9C3329D76BA4}"/>
            </c:ext>
          </c:extLst>
        </c:ser>
        <c:ser>
          <c:idx val="4"/>
          <c:order val="4"/>
          <c:tx>
            <c:strRef>
              <c:f>'IM Ventiladores y Licuadoras'!$G$168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Licuadoras'!$B$169:$B$183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Licuadoras'!$G$169:$G$183</c:f>
              <c:numCache>
                <c:formatCode>_(* #,##0_);_(* \(#,##0\);_(* "-"??_);_(@_)</c:formatCode>
                <c:ptCount val="15"/>
                <c:pt idx="0">
                  <c:v>37869</c:v>
                </c:pt>
                <c:pt idx="1">
                  <c:v>37292</c:v>
                </c:pt>
                <c:pt idx="2">
                  <c:v>96282</c:v>
                </c:pt>
                <c:pt idx="3">
                  <c:v>14807</c:v>
                </c:pt>
                <c:pt idx="4">
                  <c:v>46744</c:v>
                </c:pt>
                <c:pt idx="5">
                  <c:v>32808</c:v>
                </c:pt>
                <c:pt idx="6">
                  <c:v>9112</c:v>
                </c:pt>
                <c:pt idx="7">
                  <c:v>14920</c:v>
                </c:pt>
                <c:pt idx="8">
                  <c:v>20499</c:v>
                </c:pt>
                <c:pt idx="9">
                  <c:v>8610</c:v>
                </c:pt>
                <c:pt idx="10">
                  <c:v>3608</c:v>
                </c:pt>
                <c:pt idx="11">
                  <c:v>11596</c:v>
                </c:pt>
                <c:pt idx="12">
                  <c:v>16560</c:v>
                </c:pt>
                <c:pt idx="13">
                  <c:v>4844</c:v>
                </c:pt>
                <c:pt idx="14">
                  <c:v>193534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E2-4491-AA2A-9C3329D76B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2676048"/>
        <c:axId val="522676608"/>
      </c:barChart>
      <c:catAx>
        <c:axId val="52267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76608"/>
        <c:crosses val="autoZero"/>
        <c:auto val="1"/>
        <c:lblAlgn val="ctr"/>
        <c:lblOffset val="100"/>
        <c:noMultiLvlLbl val="0"/>
      </c:catAx>
      <c:valAx>
        <c:axId val="522676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267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Licuadoras'!$C$190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Licuadoras'!$B$191:$B$205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Licuadoras'!$C$191:$C$205</c:f>
              <c:numCache>
                <c:formatCode>_(* #,##0_);_(* \(#,##0\);_(* "-"??_);_(@_)</c:formatCode>
                <c:ptCount val="15"/>
                <c:pt idx="0">
                  <c:v>3153079.5200000005</c:v>
                </c:pt>
                <c:pt idx="1">
                  <c:v>1924586.3200000003</c:v>
                </c:pt>
                <c:pt idx="2">
                  <c:v>0</c:v>
                </c:pt>
                <c:pt idx="3">
                  <c:v>122061.32999999999</c:v>
                </c:pt>
                <c:pt idx="4">
                  <c:v>0</c:v>
                </c:pt>
                <c:pt idx="5">
                  <c:v>0</c:v>
                </c:pt>
                <c:pt idx="6">
                  <c:v>1575935.9800000004</c:v>
                </c:pt>
                <c:pt idx="7">
                  <c:v>1281047.1000000001</c:v>
                </c:pt>
                <c:pt idx="8">
                  <c:v>511659.69999999984</c:v>
                </c:pt>
                <c:pt idx="9">
                  <c:v>0</c:v>
                </c:pt>
                <c:pt idx="10">
                  <c:v>622056.32999999984</c:v>
                </c:pt>
                <c:pt idx="11">
                  <c:v>0</c:v>
                </c:pt>
                <c:pt idx="12">
                  <c:v>0</c:v>
                </c:pt>
                <c:pt idx="13">
                  <c:v>465648.25999999989</c:v>
                </c:pt>
                <c:pt idx="14">
                  <c:v>17323589.509999983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2-4865-BD08-BAFD1D61E7C4}"/>
            </c:ext>
          </c:extLst>
        </c:ser>
        <c:ser>
          <c:idx val="1"/>
          <c:order val="1"/>
          <c:tx>
            <c:strRef>
              <c:f>'IM Ventiladores y Licuadoras'!$D$190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Licuadoras'!$B$191:$B$205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Licuadoras'!$D$191:$D$205</c:f>
              <c:numCache>
                <c:formatCode>_(* #,##0_);_(* \(#,##0\);_(* "-"??_);_(@_)</c:formatCode>
                <c:ptCount val="15"/>
                <c:pt idx="0">
                  <c:v>4842268.1099999975</c:v>
                </c:pt>
                <c:pt idx="1">
                  <c:v>2017025.5000000002</c:v>
                </c:pt>
                <c:pt idx="2">
                  <c:v>1813679.0600000003</c:v>
                </c:pt>
                <c:pt idx="3">
                  <c:v>32575.25</c:v>
                </c:pt>
                <c:pt idx="4">
                  <c:v>0</c:v>
                </c:pt>
                <c:pt idx="5">
                  <c:v>125923.26999999999</c:v>
                </c:pt>
                <c:pt idx="6">
                  <c:v>1678205.3099999994</c:v>
                </c:pt>
                <c:pt idx="7">
                  <c:v>1682833.8</c:v>
                </c:pt>
                <c:pt idx="8">
                  <c:v>609914.31000000006</c:v>
                </c:pt>
                <c:pt idx="9">
                  <c:v>0</c:v>
                </c:pt>
                <c:pt idx="10">
                  <c:v>427723.54999999981</c:v>
                </c:pt>
                <c:pt idx="11">
                  <c:v>0</c:v>
                </c:pt>
                <c:pt idx="12">
                  <c:v>0</c:v>
                </c:pt>
                <c:pt idx="13">
                  <c:v>306367.03999999998</c:v>
                </c:pt>
                <c:pt idx="14">
                  <c:v>10536523.040000003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2-4865-BD08-BAFD1D61E7C4}"/>
            </c:ext>
          </c:extLst>
        </c:ser>
        <c:ser>
          <c:idx val="2"/>
          <c:order val="2"/>
          <c:tx>
            <c:strRef>
              <c:f>'IM Ventiladores y Licuadoras'!$E$190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Licuadoras'!$B$191:$B$205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Licuadoras'!$E$191:$E$205</c:f>
              <c:numCache>
                <c:formatCode>_(* #,##0_);_(* \(#,##0\);_(* "-"??_);_(@_)</c:formatCode>
                <c:ptCount val="15"/>
                <c:pt idx="0">
                  <c:v>3138132.4499999983</c:v>
                </c:pt>
                <c:pt idx="1">
                  <c:v>1516201.8399999999</c:v>
                </c:pt>
                <c:pt idx="2">
                  <c:v>917641.6599999998</c:v>
                </c:pt>
                <c:pt idx="3">
                  <c:v>79257.899999999994</c:v>
                </c:pt>
                <c:pt idx="4">
                  <c:v>0</c:v>
                </c:pt>
                <c:pt idx="5">
                  <c:v>1669283.31</c:v>
                </c:pt>
                <c:pt idx="6">
                  <c:v>1368613.8199999998</c:v>
                </c:pt>
                <c:pt idx="7">
                  <c:v>1586478.3299999998</c:v>
                </c:pt>
                <c:pt idx="8">
                  <c:v>825997.94999999984</c:v>
                </c:pt>
                <c:pt idx="9">
                  <c:v>122142.66</c:v>
                </c:pt>
                <c:pt idx="10">
                  <c:v>417946.68</c:v>
                </c:pt>
                <c:pt idx="11">
                  <c:v>0</c:v>
                </c:pt>
                <c:pt idx="12">
                  <c:v>0</c:v>
                </c:pt>
                <c:pt idx="13">
                  <c:v>329286.81999999995</c:v>
                </c:pt>
                <c:pt idx="14">
                  <c:v>11389461.309999997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42-4865-BD08-BAFD1D61E7C4}"/>
            </c:ext>
          </c:extLst>
        </c:ser>
        <c:ser>
          <c:idx val="3"/>
          <c:order val="3"/>
          <c:tx>
            <c:strRef>
              <c:f>'IM Ventiladores y Licuadoras'!$F$190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Licuadoras'!$B$191:$B$205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Licuadoras'!$F$191:$F$205</c:f>
              <c:numCache>
                <c:formatCode>_(* #,##0_);_(* \(#,##0\);_(* "-"??_);_(@_)</c:formatCode>
                <c:ptCount val="15"/>
                <c:pt idx="0">
                  <c:v>1640630.33</c:v>
                </c:pt>
                <c:pt idx="1">
                  <c:v>478301.85</c:v>
                </c:pt>
                <c:pt idx="2">
                  <c:v>539849.86999999988</c:v>
                </c:pt>
                <c:pt idx="3">
                  <c:v>117731.48</c:v>
                </c:pt>
                <c:pt idx="4">
                  <c:v>74632</c:v>
                </c:pt>
                <c:pt idx="5">
                  <c:v>1591806.9700000002</c:v>
                </c:pt>
                <c:pt idx="6">
                  <c:v>791855.87999999989</c:v>
                </c:pt>
                <c:pt idx="7">
                  <c:v>760027.88</c:v>
                </c:pt>
                <c:pt idx="8">
                  <c:v>144913.07999999999</c:v>
                </c:pt>
                <c:pt idx="9">
                  <c:v>237872.18000000002</c:v>
                </c:pt>
                <c:pt idx="10">
                  <c:v>250577.69000000003</c:v>
                </c:pt>
                <c:pt idx="11">
                  <c:v>29503.040000000001</c:v>
                </c:pt>
                <c:pt idx="12">
                  <c:v>221468.42</c:v>
                </c:pt>
                <c:pt idx="13">
                  <c:v>106633.67</c:v>
                </c:pt>
                <c:pt idx="14">
                  <c:v>7721470.4299999988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42-4865-BD08-BAFD1D61E7C4}"/>
            </c:ext>
          </c:extLst>
        </c:ser>
        <c:ser>
          <c:idx val="4"/>
          <c:order val="4"/>
          <c:tx>
            <c:strRef>
              <c:f>'IM Ventiladores y Licuadoras'!$G$190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Licuadoras'!$B$191:$B$205</c:f>
              <c:strCache>
                <c:ptCount val="15"/>
                <c:pt idx="0">
                  <c:v>SODIMAC COLOMBIA S A</c:v>
                </c:pt>
                <c:pt idx="1">
                  <c:v>LANDERS &amp; CIA. S.A.</c:v>
                </c:pt>
                <c:pt idx="2">
                  <c:v>INVERSIONES YASSINE LTDA</c:v>
                </c:pt>
                <c:pt idx="3">
                  <c:v>SUPERTIENDAS Y DROGUERIAS OLIMPICA S.A.</c:v>
                </c:pt>
                <c:pt idx="4">
                  <c:v>COMERCIALIZADORA OTTOMEN S.A.S.</c:v>
                </c:pt>
                <c:pt idx="5">
                  <c:v>IMPORTADORA NECOMEX S.A.S.</c:v>
                </c:pt>
                <c:pt idx="6">
                  <c:v>OSTER DE COLOMBIA LTDA</c:v>
                </c:pt>
                <c:pt idx="7">
                  <c:v>COLOMBIANA DE COMERCIO S.A.</c:v>
                </c:pt>
                <c:pt idx="8">
                  <c:v>MEICO S.A.</c:v>
                </c:pt>
                <c:pt idx="9">
                  <c:v>ALMACENES EXITO S A</c:v>
                </c:pt>
                <c:pt idx="10">
                  <c:v>PRICESMART COLOMBIA S.A.S.</c:v>
                </c:pt>
                <c:pt idx="11">
                  <c:v>DUQUE SALAZAR FRANCISCO JAVIER</c:v>
                </c:pt>
                <c:pt idx="12">
                  <c:v>DISTRIBUCIONES NOVAMEX S.A.S</c:v>
                </c:pt>
                <c:pt idx="13">
                  <c:v>ELECTRO 3D S.A.S.</c:v>
                </c:pt>
                <c:pt idx="14">
                  <c:v>OTROS</c:v>
                </c:pt>
              </c:strCache>
            </c:strRef>
          </c:cat>
          <c:val>
            <c:numRef>
              <c:f>'IM Ventiladores y Licuadoras'!$G$191:$G$205</c:f>
              <c:numCache>
                <c:formatCode>_(* #,##0_);_(* \(#,##0\);_(* "-"??_);_(@_)</c:formatCode>
                <c:ptCount val="15"/>
                <c:pt idx="0">
                  <c:v>614874.41</c:v>
                </c:pt>
                <c:pt idx="1">
                  <c:v>565190.18000000005</c:v>
                </c:pt>
                <c:pt idx="2">
                  <c:v>512306.09999999992</c:v>
                </c:pt>
                <c:pt idx="3">
                  <c:v>336912.24000000005</c:v>
                </c:pt>
                <c:pt idx="4">
                  <c:v>297567.2</c:v>
                </c:pt>
                <c:pt idx="5">
                  <c:v>236164.86</c:v>
                </c:pt>
                <c:pt idx="6">
                  <c:v>230965.11000000002</c:v>
                </c:pt>
                <c:pt idx="7">
                  <c:v>220818.88</c:v>
                </c:pt>
                <c:pt idx="8">
                  <c:v>179399.13</c:v>
                </c:pt>
                <c:pt idx="9">
                  <c:v>161953.5</c:v>
                </c:pt>
                <c:pt idx="10">
                  <c:v>117990.18999999997</c:v>
                </c:pt>
                <c:pt idx="11">
                  <c:v>106033.92000000001</c:v>
                </c:pt>
                <c:pt idx="12">
                  <c:v>100671.6</c:v>
                </c:pt>
                <c:pt idx="13">
                  <c:v>100128.9</c:v>
                </c:pt>
                <c:pt idx="14">
                  <c:v>1254567.8199999996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42-4865-BD08-BAFD1D61E7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2681648"/>
        <c:axId val="522682208"/>
      </c:barChart>
      <c:catAx>
        <c:axId val="52268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82208"/>
        <c:crosses val="autoZero"/>
        <c:auto val="1"/>
        <c:lblAlgn val="ctr"/>
        <c:lblOffset val="100"/>
        <c:noMultiLvlLbl val="0"/>
      </c:catAx>
      <c:valAx>
        <c:axId val="5226822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268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CANTIDAD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Licuadoras'!$P$169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Licuadoras'!$O$170:$O$183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Licuadoras'!$P$170:$P$183</c:f>
              <c:numCache>
                <c:formatCode>_(* #,##0_);_(* \(#,##0\);_(* "-"??_);_(@_)</c:formatCode>
                <c:ptCount val="14"/>
                <c:pt idx="0">
                  <c:v>551724</c:v>
                </c:pt>
                <c:pt idx="1">
                  <c:v>456274</c:v>
                </c:pt>
                <c:pt idx="2">
                  <c:v>89010</c:v>
                </c:pt>
                <c:pt idx="3">
                  <c:v>71279</c:v>
                </c:pt>
                <c:pt idx="4">
                  <c:v>232122</c:v>
                </c:pt>
                <c:pt idx="5">
                  <c:v>8263</c:v>
                </c:pt>
                <c:pt idx="6">
                  <c:v>75870</c:v>
                </c:pt>
                <c:pt idx="7">
                  <c:v>48004</c:v>
                </c:pt>
                <c:pt idx="8">
                  <c:v>20356</c:v>
                </c:pt>
                <c:pt idx="9">
                  <c:v>46910</c:v>
                </c:pt>
                <c:pt idx="10">
                  <c:v>27312</c:v>
                </c:pt>
                <c:pt idx="11">
                  <c:v>0</c:v>
                </c:pt>
                <c:pt idx="12">
                  <c:v>0</c:v>
                </c:pt>
                <c:pt idx="13">
                  <c:v>234243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8-4A28-B307-69BE6FED8CC3}"/>
            </c:ext>
          </c:extLst>
        </c:ser>
        <c:ser>
          <c:idx val="1"/>
          <c:order val="1"/>
          <c:tx>
            <c:strRef>
              <c:f>'IM Ventiladores y Licuadoras'!$Q$169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Licuadoras'!$O$170:$O$183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Licuadoras'!$Q$170:$Q$183</c:f>
              <c:numCache>
                <c:formatCode>_(* #,##0_);_(* \(#,##0\);_(* "-"??_);_(@_)</c:formatCode>
                <c:ptCount val="14"/>
                <c:pt idx="0">
                  <c:v>567250</c:v>
                </c:pt>
                <c:pt idx="1">
                  <c:v>198301</c:v>
                </c:pt>
                <c:pt idx="2">
                  <c:v>84122</c:v>
                </c:pt>
                <c:pt idx="3">
                  <c:v>87102</c:v>
                </c:pt>
                <c:pt idx="4">
                  <c:v>169356</c:v>
                </c:pt>
                <c:pt idx="5">
                  <c:v>11197</c:v>
                </c:pt>
                <c:pt idx="6">
                  <c:v>60552</c:v>
                </c:pt>
                <c:pt idx="7">
                  <c:v>24240</c:v>
                </c:pt>
                <c:pt idx="8">
                  <c:v>9100</c:v>
                </c:pt>
                <c:pt idx="9">
                  <c:v>9580</c:v>
                </c:pt>
                <c:pt idx="10">
                  <c:v>26056</c:v>
                </c:pt>
                <c:pt idx="11">
                  <c:v>0</c:v>
                </c:pt>
                <c:pt idx="12">
                  <c:v>0</c:v>
                </c:pt>
                <c:pt idx="13">
                  <c:v>133727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8-4A28-B307-69BE6FED8CC3}"/>
            </c:ext>
          </c:extLst>
        </c:ser>
        <c:ser>
          <c:idx val="2"/>
          <c:order val="2"/>
          <c:tx>
            <c:strRef>
              <c:f>'IM Ventiladores y Licuadoras'!$R$169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Licuadoras'!$O$170:$O$183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Licuadoras'!$R$170:$R$183</c:f>
              <c:numCache>
                <c:formatCode>_(* #,##0_);_(* \(#,##0\);_(* "-"??_);_(@_)</c:formatCode>
                <c:ptCount val="14"/>
                <c:pt idx="0">
                  <c:v>597396</c:v>
                </c:pt>
                <c:pt idx="1">
                  <c:v>326110</c:v>
                </c:pt>
                <c:pt idx="2">
                  <c:v>68864</c:v>
                </c:pt>
                <c:pt idx="3">
                  <c:v>56224</c:v>
                </c:pt>
                <c:pt idx="4">
                  <c:v>231752</c:v>
                </c:pt>
                <c:pt idx="5">
                  <c:v>9164</c:v>
                </c:pt>
                <c:pt idx="6">
                  <c:v>39636</c:v>
                </c:pt>
                <c:pt idx="7">
                  <c:v>25214</c:v>
                </c:pt>
                <c:pt idx="8">
                  <c:v>6140</c:v>
                </c:pt>
                <c:pt idx="9">
                  <c:v>16245</c:v>
                </c:pt>
                <c:pt idx="10">
                  <c:v>26996</c:v>
                </c:pt>
                <c:pt idx="11">
                  <c:v>0</c:v>
                </c:pt>
                <c:pt idx="12">
                  <c:v>0</c:v>
                </c:pt>
                <c:pt idx="13">
                  <c:v>157577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F8-4A28-B307-69BE6FED8CC3}"/>
            </c:ext>
          </c:extLst>
        </c:ser>
        <c:ser>
          <c:idx val="3"/>
          <c:order val="3"/>
          <c:tx>
            <c:strRef>
              <c:f>'IM Ventiladores y Licuadoras'!$S$169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Licuadoras'!$O$170:$O$183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Licuadoras'!$S$170:$S$183</c:f>
              <c:numCache>
                <c:formatCode>_(* #,##0_);_(* \(#,##0\);_(* "-"??_);_(@_)</c:formatCode>
                <c:ptCount val="14"/>
                <c:pt idx="0">
                  <c:v>691363</c:v>
                </c:pt>
                <c:pt idx="1">
                  <c:v>235546</c:v>
                </c:pt>
                <c:pt idx="2">
                  <c:v>139330</c:v>
                </c:pt>
                <c:pt idx="3">
                  <c:v>61270</c:v>
                </c:pt>
                <c:pt idx="4">
                  <c:v>137860</c:v>
                </c:pt>
                <c:pt idx="5">
                  <c:v>12949</c:v>
                </c:pt>
                <c:pt idx="6">
                  <c:v>39390</c:v>
                </c:pt>
                <c:pt idx="7">
                  <c:v>5522</c:v>
                </c:pt>
                <c:pt idx="8">
                  <c:v>4936</c:v>
                </c:pt>
                <c:pt idx="9">
                  <c:v>72076</c:v>
                </c:pt>
                <c:pt idx="10">
                  <c:v>9972</c:v>
                </c:pt>
                <c:pt idx="11">
                  <c:v>4060</c:v>
                </c:pt>
                <c:pt idx="12">
                  <c:v>0</c:v>
                </c:pt>
                <c:pt idx="13">
                  <c:v>229755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F8-4A28-B307-69BE6FED8CC3}"/>
            </c:ext>
          </c:extLst>
        </c:ser>
        <c:ser>
          <c:idx val="4"/>
          <c:order val="4"/>
          <c:tx>
            <c:strRef>
              <c:f>'IM Ventiladores y Licuadoras'!$T$169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Licuadoras'!$O$170:$O$183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Licuadoras'!$T$170:$T$183</c:f>
              <c:numCache>
                <c:formatCode>_(* #,##0_);_(* \(#,##0\);_(* "-"??_);_(@_)</c:formatCode>
                <c:ptCount val="14"/>
                <c:pt idx="0">
                  <c:v>95383</c:v>
                </c:pt>
                <c:pt idx="1">
                  <c:v>156253</c:v>
                </c:pt>
                <c:pt idx="2">
                  <c:v>34279</c:v>
                </c:pt>
                <c:pt idx="3">
                  <c:v>20320</c:v>
                </c:pt>
                <c:pt idx="4">
                  <c:v>21840</c:v>
                </c:pt>
                <c:pt idx="5">
                  <c:v>2664</c:v>
                </c:pt>
                <c:pt idx="6">
                  <c:v>15888</c:v>
                </c:pt>
                <c:pt idx="7">
                  <c:v>12220</c:v>
                </c:pt>
                <c:pt idx="8">
                  <c:v>6140</c:v>
                </c:pt>
                <c:pt idx="9">
                  <c:v>6794</c:v>
                </c:pt>
                <c:pt idx="10">
                  <c:v>9000</c:v>
                </c:pt>
                <c:pt idx="11">
                  <c:v>2000</c:v>
                </c:pt>
                <c:pt idx="12">
                  <c:v>4200</c:v>
                </c:pt>
                <c:pt idx="13">
                  <c:v>18742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8-4A28-B307-69BE6FED8C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2687248"/>
        <c:axId val="522687808"/>
      </c:barChart>
      <c:catAx>
        <c:axId val="522687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87808"/>
        <c:crosses val="autoZero"/>
        <c:auto val="1"/>
        <c:lblAlgn val="ctr"/>
        <c:lblOffset val="100"/>
        <c:noMultiLvlLbl val="0"/>
      </c:catAx>
      <c:valAx>
        <c:axId val="5226878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268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VALOR CIF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'IM Ventiladores y Licuadoras'!$P$192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Licuadoras'!$O$193:$O$206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Licuadoras'!$P$193:$P$206</c:f>
              <c:numCache>
                <c:formatCode>_(* #,##0_);_(* \(#,##0\);_(* "-"??_);_(@_)</c:formatCode>
                <c:ptCount val="14"/>
                <c:pt idx="0">
                  <c:v>12834163.520000013</c:v>
                </c:pt>
                <c:pt idx="1">
                  <c:v>4220047.68</c:v>
                </c:pt>
                <c:pt idx="2">
                  <c:v>1315184.99</c:v>
                </c:pt>
                <c:pt idx="3">
                  <c:v>792611.69000000006</c:v>
                </c:pt>
                <c:pt idx="4">
                  <c:v>1712083.9899999998</c:v>
                </c:pt>
                <c:pt idx="5">
                  <c:v>372177.94</c:v>
                </c:pt>
                <c:pt idx="6">
                  <c:v>686454.24</c:v>
                </c:pt>
                <c:pt idx="7">
                  <c:v>515061.39</c:v>
                </c:pt>
                <c:pt idx="8">
                  <c:v>230776.63</c:v>
                </c:pt>
                <c:pt idx="9">
                  <c:v>699303.36999999988</c:v>
                </c:pt>
                <c:pt idx="10">
                  <c:v>191217.51</c:v>
                </c:pt>
                <c:pt idx="11">
                  <c:v>0</c:v>
                </c:pt>
                <c:pt idx="12">
                  <c:v>0</c:v>
                </c:pt>
                <c:pt idx="13">
                  <c:v>2893982.5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D-45F4-9705-9EDBE345783F}"/>
            </c:ext>
          </c:extLst>
        </c:ser>
        <c:ser>
          <c:idx val="1"/>
          <c:order val="1"/>
          <c:tx>
            <c:strRef>
              <c:f>'IM Ventiladores y Licuadoras'!$Q$192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Licuadoras'!$O$193:$O$206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Licuadoras'!$Q$193:$Q$206</c:f>
              <c:numCache>
                <c:formatCode>_(* #,##0_);_(* \(#,##0\);_(* "-"??_);_(@_)</c:formatCode>
                <c:ptCount val="14"/>
                <c:pt idx="0">
                  <c:v>13913499.23</c:v>
                </c:pt>
                <c:pt idx="1">
                  <c:v>1813949.3800000004</c:v>
                </c:pt>
                <c:pt idx="2">
                  <c:v>1324054.6999999997</c:v>
                </c:pt>
                <c:pt idx="3">
                  <c:v>925152.48999999976</c:v>
                </c:pt>
                <c:pt idx="4">
                  <c:v>1212561.28</c:v>
                </c:pt>
                <c:pt idx="5">
                  <c:v>653952.89000000048</c:v>
                </c:pt>
                <c:pt idx="6">
                  <c:v>551457.02</c:v>
                </c:pt>
                <c:pt idx="7">
                  <c:v>324226.28000000003</c:v>
                </c:pt>
                <c:pt idx="8">
                  <c:v>81440.28</c:v>
                </c:pt>
                <c:pt idx="9">
                  <c:v>208142.59</c:v>
                </c:pt>
                <c:pt idx="10">
                  <c:v>200275.13</c:v>
                </c:pt>
                <c:pt idx="11">
                  <c:v>0</c:v>
                </c:pt>
                <c:pt idx="12">
                  <c:v>0</c:v>
                </c:pt>
                <c:pt idx="13">
                  <c:v>1926822.4800000002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D-45F4-9705-9EDBE345783F}"/>
            </c:ext>
          </c:extLst>
        </c:ser>
        <c:ser>
          <c:idx val="2"/>
          <c:order val="2"/>
          <c:tx>
            <c:strRef>
              <c:f>'IM Ventiladores y Licuadoras'!$R$192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Licuadoras'!$O$193:$O$206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Licuadoras'!$R$193:$R$206</c:f>
              <c:numCache>
                <c:formatCode>_(* #,##0_);_(* \(#,##0\);_(* "-"??_);_(@_)</c:formatCode>
                <c:ptCount val="14"/>
                <c:pt idx="0">
                  <c:v>14398405.279999986</c:v>
                </c:pt>
                <c:pt idx="1">
                  <c:v>2825469.4499999997</c:v>
                </c:pt>
                <c:pt idx="2">
                  <c:v>1051728.6499999999</c:v>
                </c:pt>
                <c:pt idx="3">
                  <c:v>578657.85</c:v>
                </c:pt>
                <c:pt idx="4">
                  <c:v>1677899.8699999996</c:v>
                </c:pt>
                <c:pt idx="5">
                  <c:v>520740.64999999997</c:v>
                </c:pt>
                <c:pt idx="6">
                  <c:v>370890.61</c:v>
                </c:pt>
                <c:pt idx="7">
                  <c:v>273951.95</c:v>
                </c:pt>
                <c:pt idx="8">
                  <c:v>74285.59</c:v>
                </c:pt>
                <c:pt idx="9">
                  <c:v>260547.47</c:v>
                </c:pt>
                <c:pt idx="10">
                  <c:v>195590.12</c:v>
                </c:pt>
                <c:pt idx="11">
                  <c:v>0</c:v>
                </c:pt>
                <c:pt idx="12">
                  <c:v>0</c:v>
                </c:pt>
                <c:pt idx="13">
                  <c:v>1789003.3399999996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D-45F4-9705-9EDBE345783F}"/>
            </c:ext>
          </c:extLst>
        </c:ser>
        <c:ser>
          <c:idx val="3"/>
          <c:order val="3"/>
          <c:tx>
            <c:strRef>
              <c:f>'IM Ventiladores y Licuadoras'!$S$192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Licuadoras'!$O$193:$O$206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Licuadoras'!$S$193:$S$206</c:f>
              <c:numCache>
                <c:formatCode>_(* #,##0_);_(* \(#,##0\);_(* "-"??_);_(@_)</c:formatCode>
                <c:ptCount val="14"/>
                <c:pt idx="0">
                  <c:v>15678806.499999987</c:v>
                </c:pt>
                <c:pt idx="1">
                  <c:v>1884563.7100000002</c:v>
                </c:pt>
                <c:pt idx="2">
                  <c:v>1812585.5700000008</c:v>
                </c:pt>
                <c:pt idx="3">
                  <c:v>783361.24999999988</c:v>
                </c:pt>
                <c:pt idx="4">
                  <c:v>975991.61</c:v>
                </c:pt>
                <c:pt idx="5">
                  <c:v>571522.52</c:v>
                </c:pt>
                <c:pt idx="6">
                  <c:v>350434.73</c:v>
                </c:pt>
                <c:pt idx="7">
                  <c:v>67061.240000000005</c:v>
                </c:pt>
                <c:pt idx="8">
                  <c:v>101572.01999999999</c:v>
                </c:pt>
                <c:pt idx="9">
                  <c:v>745693.46999999986</c:v>
                </c:pt>
                <c:pt idx="10">
                  <c:v>67939.180000000008</c:v>
                </c:pt>
                <c:pt idx="11">
                  <c:v>168187.84</c:v>
                </c:pt>
                <c:pt idx="12">
                  <c:v>0</c:v>
                </c:pt>
                <c:pt idx="13">
                  <c:v>3464568.2300000009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CD-45F4-9705-9EDBE345783F}"/>
            </c:ext>
          </c:extLst>
        </c:ser>
        <c:ser>
          <c:idx val="4"/>
          <c:order val="4"/>
          <c:tx>
            <c:strRef>
              <c:f>'IM Ventiladores y Licuadoras'!$T$192</c:f>
              <c:strCache>
                <c:ptCount val="1"/>
                <c:pt idx="0">
                  <c:v>2018* MARZO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'IM Ventiladores y Licuadoras'!$O$193:$O$206</c:f>
              <c:strCache>
                <c:ptCount val="14"/>
                <c:pt idx="0">
                  <c:v>OSTER DE COLOMBIA LTDA</c:v>
                </c:pt>
                <c:pt idx="1">
                  <c:v>LANDERS &amp; CIA. S.A.</c:v>
                </c:pt>
                <c:pt idx="2">
                  <c:v>RAYOVAC- VARTA S.A.</c:v>
                </c:pt>
                <c:pt idx="3">
                  <c:v>COLOMBIANA DE COMERCIO S.A.</c:v>
                </c:pt>
                <c:pt idx="4">
                  <c:v>COMERCIALIZADORA SANTANDER S.A.</c:v>
                </c:pt>
                <c:pt idx="5">
                  <c:v>PRICESMART COLOMBIA S.A.S.</c:v>
                </c:pt>
                <c:pt idx="6">
                  <c:v>ALMACENES EXITO S A</c:v>
                </c:pt>
                <c:pt idx="7">
                  <c:v>EASY COLOMBIA S.A.</c:v>
                </c:pt>
                <c:pt idx="8">
                  <c:v>SODIMAC COLOMBIA S A</c:v>
                </c:pt>
                <c:pt idx="9">
                  <c:v>CONTINENTE S A</c:v>
                </c:pt>
                <c:pt idx="10">
                  <c:v>MEICO S.A.</c:v>
                </c:pt>
                <c:pt idx="11">
                  <c:v>IMPORTING COLOMBIA S.A.S</c:v>
                </c:pt>
                <c:pt idx="12">
                  <c:v>CAJA COLOMBIANA DE SUBSIDIO FAMILIAR COLSUBSIDIO</c:v>
                </c:pt>
                <c:pt idx="13">
                  <c:v>OTROS</c:v>
                </c:pt>
              </c:strCache>
            </c:strRef>
          </c:cat>
          <c:val>
            <c:numRef>
              <c:f>'IM Ventiladores y Licuadoras'!$T$193:$T$206</c:f>
              <c:numCache>
                <c:formatCode>_(* #,##0_);_(* \(#,##0\);_(* "-"??_);_(@_)</c:formatCode>
                <c:ptCount val="14"/>
                <c:pt idx="0">
                  <c:v>2091007.2900000007</c:v>
                </c:pt>
                <c:pt idx="1">
                  <c:v>1278610.4500000002</c:v>
                </c:pt>
                <c:pt idx="2">
                  <c:v>425259.09</c:v>
                </c:pt>
                <c:pt idx="3">
                  <c:v>258288.93000000002</c:v>
                </c:pt>
                <c:pt idx="4">
                  <c:v>171236.94</c:v>
                </c:pt>
                <c:pt idx="5">
                  <c:v>153776.59999999998</c:v>
                </c:pt>
                <c:pt idx="6">
                  <c:v>136524.32</c:v>
                </c:pt>
                <c:pt idx="7">
                  <c:v>134342.10999999999</c:v>
                </c:pt>
                <c:pt idx="8">
                  <c:v>88024.959999999992</c:v>
                </c:pt>
                <c:pt idx="9">
                  <c:v>73283.570000000007</c:v>
                </c:pt>
                <c:pt idx="10">
                  <c:v>61217.47</c:v>
                </c:pt>
                <c:pt idx="11">
                  <c:v>55973.16</c:v>
                </c:pt>
                <c:pt idx="12">
                  <c:v>47799.81</c:v>
                </c:pt>
                <c:pt idx="13">
                  <c:v>169961.94000000012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CD-45F4-9705-9EDBE34578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22692848"/>
        <c:axId val="522693408"/>
      </c:barChart>
      <c:catAx>
        <c:axId val="52269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2693408"/>
        <c:crosses val="autoZero"/>
        <c:auto val="1"/>
        <c:lblAlgn val="ctr"/>
        <c:lblOffset val="100"/>
        <c:noMultiLvlLbl val="0"/>
      </c:catAx>
      <c:valAx>
        <c:axId val="5226934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52269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18" Type="http://schemas.openxmlformats.org/officeDocument/2006/relationships/chart" Target="../charts/chart105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17" Type="http://schemas.openxmlformats.org/officeDocument/2006/relationships/chart" Target="../charts/chart104.xml"/><Relationship Id="rId2" Type="http://schemas.openxmlformats.org/officeDocument/2006/relationships/image" Target="../media/image2.png"/><Relationship Id="rId16" Type="http://schemas.openxmlformats.org/officeDocument/2006/relationships/chart" Target="../charts/chart103.xml"/><Relationship Id="rId1" Type="http://schemas.openxmlformats.org/officeDocument/2006/relationships/image" Target="../media/image1.png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09.xml"/><Relationship Id="rId11" Type="http://schemas.openxmlformats.org/officeDocument/2006/relationships/chart" Target="../charts/chart114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openxmlformats.org/officeDocument/2006/relationships/chart" Target="../charts/chart107.xml"/><Relationship Id="rId9" Type="http://schemas.openxmlformats.org/officeDocument/2006/relationships/chart" Target="../charts/chart11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5" Type="http://schemas.openxmlformats.org/officeDocument/2006/relationships/chart" Target="../charts/chart11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12" Type="http://schemas.openxmlformats.org/officeDocument/2006/relationships/chart" Target="../charts/chart10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9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" Type="http://schemas.openxmlformats.org/officeDocument/2006/relationships/image" Target="../media/image2.png"/><Relationship Id="rId16" Type="http://schemas.openxmlformats.org/officeDocument/2006/relationships/chart" Target="../charts/chart45.xml"/><Relationship Id="rId20" Type="http://schemas.openxmlformats.org/officeDocument/2006/relationships/chart" Target="../charts/chart49.xml"/><Relationship Id="rId1" Type="http://schemas.openxmlformats.org/officeDocument/2006/relationships/image" Target="../media/image1.png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19" Type="http://schemas.openxmlformats.org/officeDocument/2006/relationships/chart" Target="../charts/chart48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" Type="http://schemas.openxmlformats.org/officeDocument/2006/relationships/image" Target="../media/image2.png"/><Relationship Id="rId16" Type="http://schemas.openxmlformats.org/officeDocument/2006/relationships/chart" Target="../charts/chart75.xml"/><Relationship Id="rId1" Type="http://schemas.openxmlformats.org/officeDocument/2006/relationships/image" Target="../media/image1.png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2</xdr:row>
      <xdr:rowOff>0</xdr:rowOff>
    </xdr:from>
    <xdr:to>
      <xdr:col>9</xdr:col>
      <xdr:colOff>742951</xdr:colOff>
      <xdr:row>6</xdr:row>
      <xdr:rowOff>94843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381000"/>
          <a:ext cx="4533900" cy="856843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</xdr:row>
      <xdr:rowOff>123826</xdr:rowOff>
    </xdr:from>
    <xdr:to>
      <xdr:col>14</xdr:col>
      <xdr:colOff>114300</xdr:colOff>
      <xdr:row>9</xdr:row>
      <xdr:rowOff>81565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7725" y="695326"/>
          <a:ext cx="2857500" cy="1100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458107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67222" cy="1353925"/>
        </a:xfrm>
        <a:prstGeom prst="rect">
          <a:avLst/>
        </a:prstGeom>
      </xdr:spPr>
    </xdr:pic>
    <xdr:clientData/>
  </xdr:twoCellAnchor>
  <xdr:twoCellAnchor editAs="oneCell">
    <xdr:from>
      <xdr:col>7</xdr:col>
      <xdr:colOff>260349</xdr:colOff>
      <xdr:row>3</xdr:row>
      <xdr:rowOff>136072</xdr:rowOff>
    </xdr:from>
    <xdr:to>
      <xdr:col>10</xdr:col>
      <xdr:colOff>173717</xdr:colOff>
      <xdr:row>10</xdr:row>
      <xdr:rowOff>30502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3635" y="707572"/>
          <a:ext cx="3492046" cy="1336787"/>
        </a:xfrm>
        <a:prstGeom prst="rect">
          <a:avLst/>
        </a:prstGeom>
      </xdr:spPr>
    </xdr:pic>
    <xdr:clientData/>
  </xdr:twoCellAnchor>
  <xdr:twoCellAnchor>
    <xdr:from>
      <xdr:col>0</xdr:col>
      <xdr:colOff>852164</xdr:colOff>
      <xdr:row>30</xdr:row>
      <xdr:rowOff>13308</xdr:rowOff>
    </xdr:from>
    <xdr:to>
      <xdr:col>10</xdr:col>
      <xdr:colOff>886987</xdr:colOff>
      <xdr:row>43</xdr:row>
      <xdr:rowOff>181230</xdr:rowOff>
    </xdr:to>
    <xdr:graphicFrame macro="">
      <xdr:nvGraphicFramePr>
        <xdr:cNvPr id="20" name="Gráfico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874436</xdr:colOff>
      <xdr:row>16</xdr:row>
      <xdr:rowOff>14817</xdr:rowOff>
    </xdr:from>
    <xdr:to>
      <xdr:col>10</xdr:col>
      <xdr:colOff>928310</xdr:colOff>
      <xdr:row>29</xdr:row>
      <xdr:rowOff>182739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983292</xdr:colOff>
      <xdr:row>66</xdr:row>
      <xdr:rowOff>71259</xdr:rowOff>
    </xdr:from>
    <xdr:to>
      <xdr:col>12</xdr:col>
      <xdr:colOff>149679</xdr:colOff>
      <xdr:row>80</xdr:row>
      <xdr:rowOff>48681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970038</xdr:colOff>
      <xdr:row>80</xdr:row>
      <xdr:rowOff>136272</xdr:rowOff>
    </xdr:from>
    <xdr:to>
      <xdr:col>12</xdr:col>
      <xdr:colOff>176893</xdr:colOff>
      <xdr:row>94</xdr:row>
      <xdr:rowOff>113695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996897</xdr:colOff>
      <xdr:row>111</xdr:row>
      <xdr:rowOff>57653</xdr:rowOff>
    </xdr:from>
    <xdr:to>
      <xdr:col>11</xdr:col>
      <xdr:colOff>1006927</xdr:colOff>
      <xdr:row>125</xdr:row>
      <xdr:rowOff>35075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983292</xdr:colOff>
      <xdr:row>125</xdr:row>
      <xdr:rowOff>139799</xdr:rowOff>
    </xdr:from>
    <xdr:to>
      <xdr:col>11</xdr:col>
      <xdr:colOff>1021543</xdr:colOff>
      <xdr:row>139</xdr:row>
      <xdr:rowOff>117222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970036</xdr:colOff>
      <xdr:row>164</xdr:row>
      <xdr:rowOff>70756</xdr:rowOff>
    </xdr:from>
    <xdr:to>
      <xdr:col>12</xdr:col>
      <xdr:colOff>68035</xdr:colOff>
      <xdr:row>185</xdr:row>
      <xdr:rowOff>87690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929568</xdr:colOff>
      <xdr:row>186</xdr:row>
      <xdr:rowOff>124177</xdr:rowOff>
    </xdr:from>
    <xdr:to>
      <xdr:col>12</xdr:col>
      <xdr:colOff>54429</xdr:colOff>
      <xdr:row>207</xdr:row>
      <xdr:rowOff>155221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937079</xdr:colOff>
      <xdr:row>164</xdr:row>
      <xdr:rowOff>166008</xdr:rowOff>
    </xdr:from>
    <xdr:to>
      <xdr:col>25</xdr:col>
      <xdr:colOff>57956</xdr:colOff>
      <xdr:row>185</xdr:row>
      <xdr:rowOff>126497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909862</xdr:colOff>
      <xdr:row>186</xdr:row>
      <xdr:rowOff>164496</xdr:rowOff>
    </xdr:from>
    <xdr:to>
      <xdr:col>25</xdr:col>
      <xdr:colOff>58962</xdr:colOff>
      <xdr:row>207</xdr:row>
      <xdr:rowOff>181429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841829</xdr:colOff>
      <xdr:row>109</xdr:row>
      <xdr:rowOff>124685</xdr:rowOff>
    </xdr:from>
    <xdr:to>
      <xdr:col>24</xdr:col>
      <xdr:colOff>781151</xdr:colOff>
      <xdr:row>123</xdr:row>
      <xdr:rowOff>102107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823988</xdr:colOff>
      <xdr:row>124</xdr:row>
      <xdr:rowOff>126193</xdr:rowOff>
    </xdr:from>
    <xdr:to>
      <xdr:col>24</xdr:col>
      <xdr:colOff>830036</xdr:colOff>
      <xdr:row>138</xdr:row>
      <xdr:rowOff>103616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937078</xdr:colOff>
      <xdr:row>65</xdr:row>
      <xdr:rowOff>122465</xdr:rowOff>
    </xdr:from>
    <xdr:to>
      <xdr:col>25</xdr:col>
      <xdr:colOff>95250</xdr:colOff>
      <xdr:row>79</xdr:row>
      <xdr:rowOff>128308</xdr:rowOff>
    </xdr:to>
    <xdr:graphicFrame macro="">
      <xdr:nvGraphicFramePr>
        <xdr:cNvPr id="32" name="Gráfico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928055</xdr:colOff>
      <xdr:row>80</xdr:row>
      <xdr:rowOff>27921</xdr:rowOff>
    </xdr:from>
    <xdr:to>
      <xdr:col>25</xdr:col>
      <xdr:colOff>30236</xdr:colOff>
      <xdr:row>94</xdr:row>
      <xdr:rowOff>5343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786693</xdr:colOff>
      <xdr:row>16</xdr:row>
      <xdr:rowOff>11289</xdr:rowOff>
    </xdr:from>
    <xdr:to>
      <xdr:col>22</xdr:col>
      <xdr:colOff>900592</xdr:colOff>
      <xdr:row>29</xdr:row>
      <xdr:rowOff>186267</xdr:rowOff>
    </xdr:to>
    <xdr:graphicFrame macro="">
      <xdr:nvGraphicFramePr>
        <xdr:cNvPr id="34" name="Gráfico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773440</xdr:colOff>
      <xdr:row>30</xdr:row>
      <xdr:rowOff>150386</xdr:rowOff>
    </xdr:from>
    <xdr:to>
      <xdr:col>22</xdr:col>
      <xdr:colOff>971651</xdr:colOff>
      <xdr:row>44</xdr:row>
      <xdr:rowOff>127808</xdr:rowOff>
    </xdr:to>
    <xdr:graphicFrame macro="">
      <xdr:nvGraphicFramePr>
        <xdr:cNvPr id="35" name="Gráfico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988786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0036" cy="1353925"/>
        </a:xfrm>
        <a:prstGeom prst="rect">
          <a:avLst/>
        </a:prstGeom>
      </xdr:spPr>
    </xdr:pic>
    <xdr:clientData/>
  </xdr:twoCellAnchor>
  <xdr:twoCellAnchor editAs="oneCell">
    <xdr:from>
      <xdr:col>6</xdr:col>
      <xdr:colOff>777422</xdr:colOff>
      <xdr:row>3</xdr:row>
      <xdr:rowOff>81643</xdr:rowOff>
    </xdr:from>
    <xdr:to>
      <xdr:col>9</xdr:col>
      <xdr:colOff>554717</xdr:colOff>
      <xdr:row>9</xdr:row>
      <xdr:rowOff>275430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8886" y="653143"/>
          <a:ext cx="3492045" cy="1336787"/>
        </a:xfrm>
        <a:prstGeom prst="rect">
          <a:avLst/>
        </a:prstGeom>
      </xdr:spPr>
    </xdr:pic>
    <xdr:clientData/>
  </xdr:twoCellAnchor>
  <xdr:twoCellAnchor>
    <xdr:from>
      <xdr:col>0</xdr:col>
      <xdr:colOff>530679</xdr:colOff>
      <xdr:row>20</xdr:row>
      <xdr:rowOff>9525</xdr:rowOff>
    </xdr:from>
    <xdr:to>
      <xdr:col>12</xdr:col>
      <xdr:colOff>68036</xdr:colOff>
      <xdr:row>34</xdr:row>
      <xdr:rowOff>85725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530679</xdr:colOff>
      <xdr:row>35</xdr:row>
      <xdr:rowOff>104775</xdr:rowOff>
    </xdr:from>
    <xdr:to>
      <xdr:col>12</xdr:col>
      <xdr:colOff>68037</xdr:colOff>
      <xdr:row>49</xdr:row>
      <xdr:rowOff>180975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666748</xdr:colOff>
      <xdr:row>69</xdr:row>
      <xdr:rowOff>131987</xdr:rowOff>
    </xdr:from>
    <xdr:to>
      <xdr:col>12</xdr:col>
      <xdr:colOff>13605</xdr:colOff>
      <xdr:row>84</xdr:row>
      <xdr:rowOff>17687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653141</xdr:colOff>
      <xdr:row>84</xdr:row>
      <xdr:rowOff>145596</xdr:rowOff>
    </xdr:from>
    <xdr:to>
      <xdr:col>12</xdr:col>
      <xdr:colOff>27212</xdr:colOff>
      <xdr:row>99</xdr:row>
      <xdr:rowOff>31296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653144</xdr:colOff>
      <xdr:row>115</xdr:row>
      <xdr:rowOff>118380</xdr:rowOff>
    </xdr:from>
    <xdr:to>
      <xdr:col>11</xdr:col>
      <xdr:colOff>1224643</xdr:colOff>
      <xdr:row>130</xdr:row>
      <xdr:rowOff>4080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653145</xdr:colOff>
      <xdr:row>130</xdr:row>
      <xdr:rowOff>104774</xdr:rowOff>
    </xdr:from>
    <xdr:to>
      <xdr:col>12</xdr:col>
      <xdr:colOff>13608</xdr:colOff>
      <xdr:row>144</xdr:row>
      <xdr:rowOff>180974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666750</xdr:colOff>
      <xdr:row>157</xdr:row>
      <xdr:rowOff>149678</xdr:rowOff>
    </xdr:from>
    <xdr:to>
      <xdr:col>10</xdr:col>
      <xdr:colOff>503465</xdr:colOff>
      <xdr:row>174</xdr:row>
      <xdr:rowOff>27213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639535</xdr:colOff>
      <xdr:row>201</xdr:row>
      <xdr:rowOff>145596</xdr:rowOff>
    </xdr:from>
    <xdr:to>
      <xdr:col>11</xdr:col>
      <xdr:colOff>1088570</xdr:colOff>
      <xdr:row>216</xdr:row>
      <xdr:rowOff>31296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612322</xdr:colOff>
      <xdr:row>217</xdr:row>
      <xdr:rowOff>36740</xdr:rowOff>
    </xdr:from>
    <xdr:to>
      <xdr:col>11</xdr:col>
      <xdr:colOff>1074963</xdr:colOff>
      <xdr:row>231</xdr:row>
      <xdr:rowOff>112940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580571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0036" cy="1353925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355600</xdr:colOff>
      <xdr:row>3</xdr:row>
      <xdr:rowOff>122464</xdr:rowOff>
    </xdr:from>
    <xdr:to>
      <xdr:col>8</xdr:col>
      <xdr:colOff>323397</xdr:colOff>
      <xdr:row>10</xdr:row>
      <xdr:rowOff>16894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3636" y="693964"/>
          <a:ext cx="3478440" cy="1336787"/>
        </a:xfrm>
        <a:prstGeom prst="rect">
          <a:avLst/>
        </a:prstGeom>
      </xdr:spPr>
    </xdr:pic>
    <xdr:clientData/>
  </xdr:twoCellAnchor>
  <xdr:twoCellAnchor>
    <xdr:from>
      <xdr:col>0</xdr:col>
      <xdr:colOff>680358</xdr:colOff>
      <xdr:row>18</xdr:row>
      <xdr:rowOff>63951</xdr:rowOff>
    </xdr:from>
    <xdr:to>
      <xdr:col>12</xdr:col>
      <xdr:colOff>816430</xdr:colOff>
      <xdr:row>35</xdr:row>
      <xdr:rowOff>81642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598713</xdr:colOff>
      <xdr:row>35</xdr:row>
      <xdr:rowOff>104774</xdr:rowOff>
    </xdr:from>
    <xdr:to>
      <xdr:col>12</xdr:col>
      <xdr:colOff>775608</xdr:colOff>
      <xdr:row>52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598712</xdr:colOff>
      <xdr:row>66</xdr:row>
      <xdr:rowOff>172809</xdr:rowOff>
    </xdr:from>
    <xdr:to>
      <xdr:col>7</xdr:col>
      <xdr:colOff>54425</xdr:colOff>
      <xdr:row>81</xdr:row>
      <xdr:rowOff>58509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68034</xdr:colOff>
      <xdr:row>66</xdr:row>
      <xdr:rowOff>36738</xdr:rowOff>
    </xdr:from>
    <xdr:to>
      <xdr:col>13</xdr:col>
      <xdr:colOff>122463</xdr:colOff>
      <xdr:row>80</xdr:row>
      <xdr:rowOff>112938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707572</xdr:colOff>
      <xdr:row>97</xdr:row>
      <xdr:rowOff>159204</xdr:rowOff>
    </xdr:from>
    <xdr:to>
      <xdr:col>7</xdr:col>
      <xdr:colOff>27214</xdr:colOff>
      <xdr:row>112</xdr:row>
      <xdr:rowOff>44904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1156603</xdr:colOff>
      <xdr:row>97</xdr:row>
      <xdr:rowOff>77559</xdr:rowOff>
    </xdr:from>
    <xdr:to>
      <xdr:col>12</xdr:col>
      <xdr:colOff>1102177</xdr:colOff>
      <xdr:row>111</xdr:row>
      <xdr:rowOff>153759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517072</xdr:colOff>
      <xdr:row>123</xdr:row>
      <xdr:rowOff>145596</xdr:rowOff>
    </xdr:from>
    <xdr:to>
      <xdr:col>11</xdr:col>
      <xdr:colOff>884466</xdr:colOff>
      <xdr:row>140</xdr:row>
      <xdr:rowOff>81643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530678</xdr:colOff>
      <xdr:row>164</xdr:row>
      <xdr:rowOff>50348</xdr:rowOff>
    </xdr:from>
    <xdr:to>
      <xdr:col>11</xdr:col>
      <xdr:colOff>1074964</xdr:colOff>
      <xdr:row>180</xdr:row>
      <xdr:rowOff>122464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517070</xdr:colOff>
      <xdr:row>181</xdr:row>
      <xdr:rowOff>40821</xdr:rowOff>
    </xdr:from>
    <xdr:to>
      <xdr:col>11</xdr:col>
      <xdr:colOff>1047750</xdr:colOff>
      <xdr:row>196</xdr:row>
      <xdr:rowOff>54429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4826000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0036" cy="1353925"/>
        </a:xfrm>
        <a:prstGeom prst="rect">
          <a:avLst/>
        </a:prstGeom>
      </xdr:spPr>
    </xdr:pic>
    <xdr:clientData/>
  </xdr:twoCellAnchor>
  <xdr:twoCellAnchor editAs="oneCell">
    <xdr:from>
      <xdr:col>2</xdr:col>
      <xdr:colOff>6614886</xdr:colOff>
      <xdr:row>3</xdr:row>
      <xdr:rowOff>19050</xdr:rowOff>
    </xdr:from>
    <xdr:to>
      <xdr:col>5</xdr:col>
      <xdr:colOff>581933</xdr:colOff>
      <xdr:row>9</xdr:row>
      <xdr:rowOff>212837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38986" y="590550"/>
          <a:ext cx="3511097" cy="1336787"/>
        </a:xfrm>
        <a:prstGeom prst="rect">
          <a:avLst/>
        </a:prstGeom>
      </xdr:spPr>
    </xdr:pic>
    <xdr:clientData/>
  </xdr:twoCellAnchor>
  <xdr:twoCellAnchor>
    <xdr:from>
      <xdr:col>0</xdr:col>
      <xdr:colOff>672194</xdr:colOff>
      <xdr:row>19</xdr:row>
      <xdr:rowOff>110218</xdr:rowOff>
    </xdr:from>
    <xdr:to>
      <xdr:col>15</xdr:col>
      <xdr:colOff>46265</xdr:colOff>
      <xdr:row>33</xdr:row>
      <xdr:rowOff>186418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718458</xdr:colOff>
      <xdr:row>35</xdr:row>
      <xdr:rowOff>47624</xdr:rowOff>
    </xdr:from>
    <xdr:to>
      <xdr:col>15</xdr:col>
      <xdr:colOff>65315</xdr:colOff>
      <xdr:row>49</xdr:row>
      <xdr:rowOff>123824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674914</xdr:colOff>
      <xdr:row>66</xdr:row>
      <xdr:rowOff>9526</xdr:rowOff>
    </xdr:from>
    <xdr:to>
      <xdr:col>12</xdr:col>
      <xdr:colOff>21772</xdr:colOff>
      <xdr:row>80</xdr:row>
      <xdr:rowOff>85726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698047</xdr:colOff>
      <xdr:row>80</xdr:row>
      <xdr:rowOff>123826</xdr:rowOff>
    </xdr:from>
    <xdr:to>
      <xdr:col>12</xdr:col>
      <xdr:colOff>40823</xdr:colOff>
      <xdr:row>95</xdr:row>
      <xdr:rowOff>9526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653142</xdr:colOff>
      <xdr:row>109</xdr:row>
      <xdr:rowOff>104775</xdr:rowOff>
    </xdr:from>
    <xdr:to>
      <xdr:col>12</xdr:col>
      <xdr:colOff>13606</xdr:colOff>
      <xdr:row>123</xdr:row>
      <xdr:rowOff>180975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653141</xdr:colOff>
      <xdr:row>124</xdr:row>
      <xdr:rowOff>118383</xdr:rowOff>
    </xdr:from>
    <xdr:to>
      <xdr:col>12</xdr:col>
      <xdr:colOff>27214</xdr:colOff>
      <xdr:row>139</xdr:row>
      <xdr:rowOff>4083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693963</xdr:colOff>
      <xdr:row>151</xdr:row>
      <xdr:rowOff>13608</xdr:rowOff>
    </xdr:from>
    <xdr:to>
      <xdr:col>10</xdr:col>
      <xdr:colOff>748391</xdr:colOff>
      <xdr:row>174</xdr:row>
      <xdr:rowOff>40822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666750</xdr:colOff>
      <xdr:row>191</xdr:row>
      <xdr:rowOff>118384</xdr:rowOff>
    </xdr:from>
    <xdr:to>
      <xdr:col>12</xdr:col>
      <xdr:colOff>13606</xdr:colOff>
      <xdr:row>206</xdr:row>
      <xdr:rowOff>4084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653142</xdr:colOff>
      <xdr:row>207</xdr:row>
      <xdr:rowOff>36738</xdr:rowOff>
    </xdr:from>
    <xdr:to>
      <xdr:col>12</xdr:col>
      <xdr:colOff>27214</xdr:colOff>
      <xdr:row>223</xdr:row>
      <xdr:rowOff>68035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437696</xdr:colOff>
      <xdr:row>54</xdr:row>
      <xdr:rowOff>10659</xdr:rowOff>
    </xdr:from>
    <xdr:to>
      <xdr:col>8</xdr:col>
      <xdr:colOff>739321</xdr:colOff>
      <xdr:row>73</xdr:row>
      <xdr:rowOff>88447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573769</xdr:colOff>
      <xdr:row>53</xdr:row>
      <xdr:rowOff>46940</xdr:rowOff>
    </xdr:from>
    <xdr:to>
      <xdr:col>15</xdr:col>
      <xdr:colOff>841375</xdr:colOff>
      <xdr:row>73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1660073</xdr:colOff>
      <xdr:row>118</xdr:row>
      <xdr:rowOff>108859</xdr:rowOff>
    </xdr:from>
    <xdr:to>
      <xdr:col>7</xdr:col>
      <xdr:colOff>762000</xdr:colOff>
      <xdr:row>139</xdr:row>
      <xdr:rowOff>163287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746124</xdr:colOff>
      <xdr:row>119</xdr:row>
      <xdr:rowOff>17456</xdr:rowOff>
    </xdr:from>
    <xdr:to>
      <xdr:col>13</xdr:col>
      <xdr:colOff>380998</xdr:colOff>
      <xdr:row>140</xdr:row>
      <xdr:rowOff>111119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596445</xdr:colOff>
      <xdr:row>88</xdr:row>
      <xdr:rowOff>122469</xdr:rowOff>
    </xdr:from>
    <xdr:to>
      <xdr:col>7</xdr:col>
      <xdr:colOff>310695</xdr:colOff>
      <xdr:row>107</xdr:row>
      <xdr:rowOff>168507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54429</xdr:colOff>
      <xdr:row>89</xdr:row>
      <xdr:rowOff>29485</xdr:rowOff>
    </xdr:from>
    <xdr:to>
      <xdr:col>14</xdr:col>
      <xdr:colOff>163287</xdr:colOff>
      <xdr:row>108</xdr:row>
      <xdr:rowOff>27899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417286</xdr:colOff>
      <xdr:row>7</xdr:row>
      <xdr:rowOff>20425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7166429" cy="1353925"/>
        </a:xfrm>
        <a:prstGeom prst="rect">
          <a:avLst/>
        </a:prstGeom>
      </xdr:spPr>
    </xdr:pic>
    <xdr:clientData/>
  </xdr:twoCellAnchor>
  <xdr:twoCellAnchor editAs="oneCell">
    <xdr:from>
      <xdr:col>6</xdr:col>
      <xdr:colOff>629557</xdr:colOff>
      <xdr:row>0</xdr:row>
      <xdr:rowOff>0</xdr:rowOff>
    </xdr:from>
    <xdr:to>
      <xdr:col>8</xdr:col>
      <xdr:colOff>1469117</xdr:colOff>
      <xdr:row>7</xdr:row>
      <xdr:rowOff>3287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1664" y="0"/>
          <a:ext cx="3479346" cy="133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91168</xdr:rowOff>
    </xdr:from>
    <xdr:to>
      <xdr:col>12</xdr:col>
      <xdr:colOff>13606</xdr:colOff>
      <xdr:row>167</xdr:row>
      <xdr:rowOff>167368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167</xdr:row>
      <xdr:rowOff>131988</xdr:rowOff>
    </xdr:from>
    <xdr:to>
      <xdr:col>12</xdr:col>
      <xdr:colOff>13606</xdr:colOff>
      <xdr:row>182</xdr:row>
      <xdr:rowOff>17688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27214</xdr:colOff>
      <xdr:row>18</xdr:row>
      <xdr:rowOff>131986</xdr:rowOff>
    </xdr:from>
    <xdr:to>
      <xdr:col>6</xdr:col>
      <xdr:colOff>1170216</xdr:colOff>
      <xdr:row>37</xdr:row>
      <xdr:rowOff>13605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1156607</xdr:colOff>
      <xdr:row>17</xdr:row>
      <xdr:rowOff>159202</xdr:rowOff>
    </xdr:from>
    <xdr:to>
      <xdr:col>13</xdr:col>
      <xdr:colOff>884465</xdr:colOff>
      <xdr:row>36</xdr:row>
      <xdr:rowOff>13607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226787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6429" cy="1353925"/>
        </a:xfrm>
        <a:prstGeom prst="rect">
          <a:avLst/>
        </a:prstGeom>
      </xdr:spPr>
    </xdr:pic>
    <xdr:clientData/>
  </xdr:twoCellAnchor>
  <xdr:twoCellAnchor editAs="oneCell">
    <xdr:from>
      <xdr:col>7</xdr:col>
      <xdr:colOff>956128</xdr:colOff>
      <xdr:row>0</xdr:row>
      <xdr:rowOff>0</xdr:rowOff>
    </xdr:from>
    <xdr:to>
      <xdr:col>10</xdr:col>
      <xdr:colOff>897617</xdr:colOff>
      <xdr:row>7</xdr:row>
      <xdr:rowOff>3287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94485" y="0"/>
          <a:ext cx="3479346" cy="1336787"/>
        </a:xfrm>
        <a:prstGeom prst="rect">
          <a:avLst/>
        </a:prstGeom>
      </xdr:spPr>
    </xdr:pic>
    <xdr:clientData/>
  </xdr:twoCellAnchor>
  <xdr:twoCellAnchor>
    <xdr:from>
      <xdr:col>0</xdr:col>
      <xdr:colOff>449038</xdr:colOff>
      <xdr:row>16</xdr:row>
      <xdr:rowOff>145595</xdr:rowOff>
    </xdr:from>
    <xdr:to>
      <xdr:col>8</xdr:col>
      <xdr:colOff>231323</xdr:colOff>
      <xdr:row>27</xdr:row>
      <xdr:rowOff>122463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394608</xdr:colOff>
      <xdr:row>16</xdr:row>
      <xdr:rowOff>36739</xdr:rowOff>
    </xdr:from>
    <xdr:to>
      <xdr:col>15</xdr:col>
      <xdr:colOff>54429</xdr:colOff>
      <xdr:row>27</xdr:row>
      <xdr:rowOff>27214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612320</xdr:colOff>
      <xdr:row>49</xdr:row>
      <xdr:rowOff>131989</xdr:rowOff>
    </xdr:from>
    <xdr:to>
      <xdr:col>13</xdr:col>
      <xdr:colOff>27213</xdr:colOff>
      <xdr:row>67</xdr:row>
      <xdr:rowOff>54429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612321</xdr:colOff>
      <xdr:row>67</xdr:row>
      <xdr:rowOff>63956</xdr:rowOff>
    </xdr:from>
    <xdr:to>
      <xdr:col>13</xdr:col>
      <xdr:colOff>40823</xdr:colOff>
      <xdr:row>84</xdr:row>
      <xdr:rowOff>176896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993322</xdr:colOff>
      <xdr:row>112</xdr:row>
      <xdr:rowOff>131988</xdr:rowOff>
    </xdr:from>
    <xdr:to>
      <xdr:col>12</xdr:col>
      <xdr:colOff>312965</xdr:colOff>
      <xdr:row>127</xdr:row>
      <xdr:rowOff>17688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997403</xdr:colOff>
      <xdr:row>97</xdr:row>
      <xdr:rowOff>131988</xdr:rowOff>
    </xdr:from>
    <xdr:to>
      <xdr:col>12</xdr:col>
      <xdr:colOff>285751</xdr:colOff>
      <xdr:row>112</xdr:row>
      <xdr:rowOff>17688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5710465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6429" cy="135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6303735</xdr:colOff>
      <xdr:row>2</xdr:row>
      <xdr:rowOff>163286</xdr:rowOff>
    </xdr:from>
    <xdr:to>
      <xdr:col>3</xdr:col>
      <xdr:colOff>94795</xdr:colOff>
      <xdr:row>9</xdr:row>
      <xdr:rowOff>57716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59699" y="544286"/>
          <a:ext cx="3465739" cy="1336787"/>
        </a:xfrm>
        <a:prstGeom prst="rect">
          <a:avLst/>
        </a:prstGeom>
      </xdr:spPr>
    </xdr:pic>
    <xdr:clientData/>
  </xdr:twoCellAnchor>
  <xdr:twoCellAnchor>
    <xdr:from>
      <xdr:col>0</xdr:col>
      <xdr:colOff>721179</xdr:colOff>
      <xdr:row>55</xdr:row>
      <xdr:rowOff>131988</xdr:rowOff>
    </xdr:from>
    <xdr:to>
      <xdr:col>7</xdr:col>
      <xdr:colOff>272143</xdr:colOff>
      <xdr:row>74</xdr:row>
      <xdr:rowOff>13605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925284</xdr:colOff>
      <xdr:row>55</xdr:row>
      <xdr:rowOff>118382</xdr:rowOff>
    </xdr:from>
    <xdr:to>
      <xdr:col>14</xdr:col>
      <xdr:colOff>734783</xdr:colOff>
      <xdr:row>73</xdr:row>
      <xdr:rowOff>176893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381000</xdr:colOff>
      <xdr:row>90</xdr:row>
      <xdr:rowOff>23131</xdr:rowOff>
    </xdr:from>
    <xdr:to>
      <xdr:col>7</xdr:col>
      <xdr:colOff>217715</xdr:colOff>
      <xdr:row>109</xdr:row>
      <xdr:rowOff>68034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768803</xdr:colOff>
      <xdr:row>90</xdr:row>
      <xdr:rowOff>9521</xdr:rowOff>
    </xdr:from>
    <xdr:to>
      <xdr:col>14</xdr:col>
      <xdr:colOff>312964</xdr:colOff>
      <xdr:row>109</xdr:row>
      <xdr:rowOff>40818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121</xdr:row>
      <xdr:rowOff>50342</xdr:rowOff>
    </xdr:from>
    <xdr:to>
      <xdr:col>13</xdr:col>
      <xdr:colOff>68035</xdr:colOff>
      <xdr:row>145</xdr:row>
      <xdr:rowOff>81641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1382485</xdr:colOff>
      <xdr:row>17</xdr:row>
      <xdr:rowOff>133347</xdr:rowOff>
    </xdr:from>
    <xdr:to>
      <xdr:col>7</xdr:col>
      <xdr:colOff>775607</xdr:colOff>
      <xdr:row>37</xdr:row>
      <xdr:rowOff>40821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682169</xdr:colOff>
      <xdr:row>18</xdr:row>
      <xdr:rowOff>132441</xdr:rowOff>
    </xdr:from>
    <xdr:to>
      <xdr:col>13</xdr:col>
      <xdr:colOff>1074963</xdr:colOff>
      <xdr:row>38</xdr:row>
      <xdr:rowOff>100693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149678</xdr:colOff>
      <xdr:row>167</xdr:row>
      <xdr:rowOff>40822</xdr:rowOff>
    </xdr:from>
    <xdr:to>
      <xdr:col>11</xdr:col>
      <xdr:colOff>625928</xdr:colOff>
      <xdr:row>182</xdr:row>
      <xdr:rowOff>85724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122464</xdr:colOff>
      <xdr:row>183</xdr:row>
      <xdr:rowOff>68035</xdr:rowOff>
    </xdr:from>
    <xdr:to>
      <xdr:col>11</xdr:col>
      <xdr:colOff>585107</xdr:colOff>
      <xdr:row>199</xdr:row>
      <xdr:rowOff>13606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675822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6429" cy="1353925"/>
        </a:xfrm>
        <a:prstGeom prst="rect">
          <a:avLst/>
        </a:prstGeom>
      </xdr:spPr>
    </xdr:pic>
    <xdr:clientData/>
  </xdr:twoCellAnchor>
  <xdr:twoCellAnchor editAs="oneCell">
    <xdr:from>
      <xdr:col>8</xdr:col>
      <xdr:colOff>493485</xdr:colOff>
      <xdr:row>3</xdr:row>
      <xdr:rowOff>136071</xdr:rowOff>
    </xdr:from>
    <xdr:to>
      <xdr:col>11</xdr:col>
      <xdr:colOff>1115331</xdr:colOff>
      <xdr:row>10</xdr:row>
      <xdr:rowOff>30501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2985" y="707571"/>
          <a:ext cx="3479346" cy="1336787"/>
        </a:xfrm>
        <a:prstGeom prst="rect">
          <a:avLst/>
        </a:prstGeom>
      </xdr:spPr>
    </xdr:pic>
    <xdr:clientData/>
  </xdr:twoCellAnchor>
  <xdr:twoCellAnchor>
    <xdr:from>
      <xdr:col>0</xdr:col>
      <xdr:colOff>530679</xdr:colOff>
      <xdr:row>18</xdr:row>
      <xdr:rowOff>50346</xdr:rowOff>
    </xdr:from>
    <xdr:to>
      <xdr:col>9</xdr:col>
      <xdr:colOff>68036</xdr:colOff>
      <xdr:row>35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40821</xdr:colOff>
      <xdr:row>18</xdr:row>
      <xdr:rowOff>23132</xdr:rowOff>
    </xdr:from>
    <xdr:to>
      <xdr:col>17</xdr:col>
      <xdr:colOff>81643</xdr:colOff>
      <xdr:row>35</xdr:row>
      <xdr:rowOff>95250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680357</xdr:colOff>
      <xdr:row>57</xdr:row>
      <xdr:rowOff>91165</xdr:rowOff>
    </xdr:from>
    <xdr:to>
      <xdr:col>13</xdr:col>
      <xdr:colOff>95249</xdr:colOff>
      <xdr:row>74</xdr:row>
      <xdr:rowOff>136070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693964</xdr:colOff>
      <xdr:row>75</xdr:row>
      <xdr:rowOff>145595</xdr:rowOff>
    </xdr:from>
    <xdr:to>
      <xdr:col>13</xdr:col>
      <xdr:colOff>108856</xdr:colOff>
      <xdr:row>93</xdr:row>
      <xdr:rowOff>13607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666751</xdr:colOff>
      <xdr:row>106</xdr:row>
      <xdr:rowOff>23132</xdr:rowOff>
    </xdr:from>
    <xdr:to>
      <xdr:col>7</xdr:col>
      <xdr:colOff>435430</xdr:colOff>
      <xdr:row>124</xdr:row>
      <xdr:rowOff>54429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408214</xdr:colOff>
      <xdr:row>106</xdr:row>
      <xdr:rowOff>23131</xdr:rowOff>
    </xdr:from>
    <xdr:to>
      <xdr:col>13</xdr:col>
      <xdr:colOff>802822</xdr:colOff>
      <xdr:row>124</xdr:row>
      <xdr:rowOff>54429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961572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0036" cy="1353925"/>
        </a:xfrm>
        <a:prstGeom prst="rect">
          <a:avLst/>
        </a:prstGeom>
      </xdr:spPr>
    </xdr:pic>
    <xdr:clientData/>
  </xdr:twoCellAnchor>
  <xdr:twoCellAnchor editAs="oneCell">
    <xdr:from>
      <xdr:col>6</xdr:col>
      <xdr:colOff>491671</xdr:colOff>
      <xdr:row>3</xdr:row>
      <xdr:rowOff>95250</xdr:rowOff>
    </xdr:from>
    <xdr:to>
      <xdr:col>9</xdr:col>
      <xdr:colOff>51253</xdr:colOff>
      <xdr:row>9</xdr:row>
      <xdr:rowOff>289037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4778" y="666750"/>
          <a:ext cx="3492046" cy="1336787"/>
        </a:xfrm>
        <a:prstGeom prst="rect">
          <a:avLst/>
        </a:prstGeom>
      </xdr:spPr>
    </xdr:pic>
    <xdr:clientData/>
  </xdr:twoCellAnchor>
  <xdr:twoCellAnchor>
    <xdr:from>
      <xdr:col>0</xdr:col>
      <xdr:colOff>1006930</xdr:colOff>
      <xdr:row>47</xdr:row>
      <xdr:rowOff>95252</xdr:rowOff>
    </xdr:from>
    <xdr:to>
      <xdr:col>12</xdr:col>
      <xdr:colOff>285751</xdr:colOff>
      <xdr:row>64</xdr:row>
      <xdr:rowOff>163289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1006928</xdr:colOff>
      <xdr:row>64</xdr:row>
      <xdr:rowOff>159197</xdr:rowOff>
    </xdr:from>
    <xdr:to>
      <xdr:col>12</xdr:col>
      <xdr:colOff>299356</xdr:colOff>
      <xdr:row>81</xdr:row>
      <xdr:rowOff>95245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911678</xdr:colOff>
      <xdr:row>47</xdr:row>
      <xdr:rowOff>63955</xdr:rowOff>
    </xdr:from>
    <xdr:to>
      <xdr:col>24</xdr:col>
      <xdr:colOff>231321</xdr:colOff>
      <xdr:row>64</xdr:row>
      <xdr:rowOff>81645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938892</xdr:colOff>
      <xdr:row>65</xdr:row>
      <xdr:rowOff>36739</xdr:rowOff>
    </xdr:from>
    <xdr:to>
      <xdr:col>24</xdr:col>
      <xdr:colOff>258535</xdr:colOff>
      <xdr:row>81</xdr:row>
      <xdr:rowOff>163285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925282</xdr:colOff>
      <xdr:row>113</xdr:row>
      <xdr:rowOff>68035</xdr:rowOff>
    </xdr:from>
    <xdr:to>
      <xdr:col>12</xdr:col>
      <xdr:colOff>176891</xdr:colOff>
      <xdr:row>128</xdr:row>
      <xdr:rowOff>136070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884465</xdr:colOff>
      <xdr:row>112</xdr:row>
      <xdr:rowOff>118381</xdr:rowOff>
    </xdr:from>
    <xdr:to>
      <xdr:col>24</xdr:col>
      <xdr:colOff>272144</xdr:colOff>
      <xdr:row>127</xdr:row>
      <xdr:rowOff>4081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884464</xdr:colOff>
      <xdr:row>136</xdr:row>
      <xdr:rowOff>107494</xdr:rowOff>
    </xdr:from>
    <xdr:to>
      <xdr:col>25</xdr:col>
      <xdr:colOff>244929</xdr:colOff>
      <xdr:row>156</xdr:row>
      <xdr:rowOff>54428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139</xdr:row>
      <xdr:rowOff>77559</xdr:rowOff>
    </xdr:from>
    <xdr:to>
      <xdr:col>12</xdr:col>
      <xdr:colOff>40821</xdr:colOff>
      <xdr:row>154</xdr:row>
      <xdr:rowOff>176893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18</xdr:row>
      <xdr:rowOff>131986</xdr:rowOff>
    </xdr:from>
    <xdr:to>
      <xdr:col>6</xdr:col>
      <xdr:colOff>258537</xdr:colOff>
      <xdr:row>31</xdr:row>
      <xdr:rowOff>40820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258537</xdr:colOff>
      <xdr:row>18</xdr:row>
      <xdr:rowOff>131991</xdr:rowOff>
    </xdr:from>
    <xdr:to>
      <xdr:col>12</xdr:col>
      <xdr:colOff>489859</xdr:colOff>
      <xdr:row>32</xdr:row>
      <xdr:rowOff>54430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734785</xdr:colOff>
      <xdr:row>18</xdr:row>
      <xdr:rowOff>23132</xdr:rowOff>
    </xdr:from>
    <xdr:to>
      <xdr:col>25</xdr:col>
      <xdr:colOff>231321</xdr:colOff>
      <xdr:row>30</xdr:row>
      <xdr:rowOff>13607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884465</xdr:colOff>
      <xdr:row>178</xdr:row>
      <xdr:rowOff>172809</xdr:rowOff>
    </xdr:from>
    <xdr:to>
      <xdr:col>11</xdr:col>
      <xdr:colOff>1074967</xdr:colOff>
      <xdr:row>193</xdr:row>
      <xdr:rowOff>58509</xdr:rowOff>
    </xdr:to>
    <xdr:graphicFrame macro="">
      <xdr:nvGraphicFramePr>
        <xdr:cNvPr id="34" name="Gráfico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884465</xdr:colOff>
      <xdr:row>193</xdr:row>
      <xdr:rowOff>186419</xdr:rowOff>
    </xdr:from>
    <xdr:to>
      <xdr:col>11</xdr:col>
      <xdr:colOff>1115787</xdr:colOff>
      <xdr:row>208</xdr:row>
      <xdr:rowOff>72119</xdr:rowOff>
    </xdr:to>
    <xdr:graphicFrame macro="">
      <xdr:nvGraphicFramePr>
        <xdr:cNvPr id="35" name="Gráfico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802823</xdr:colOff>
      <xdr:row>179</xdr:row>
      <xdr:rowOff>145595</xdr:rowOff>
    </xdr:from>
    <xdr:to>
      <xdr:col>24</xdr:col>
      <xdr:colOff>1</xdr:colOff>
      <xdr:row>194</xdr:row>
      <xdr:rowOff>31295</xdr:rowOff>
    </xdr:to>
    <xdr:graphicFrame macro="">
      <xdr:nvGraphicFramePr>
        <xdr:cNvPr id="36" name="Gráfico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830036</xdr:colOff>
      <xdr:row>194</xdr:row>
      <xdr:rowOff>186416</xdr:rowOff>
    </xdr:from>
    <xdr:to>
      <xdr:col>24</xdr:col>
      <xdr:colOff>54429</xdr:colOff>
      <xdr:row>209</xdr:row>
      <xdr:rowOff>72116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925288</xdr:colOff>
      <xdr:row>96</xdr:row>
      <xdr:rowOff>40821</xdr:rowOff>
    </xdr:from>
    <xdr:to>
      <xdr:col>12</xdr:col>
      <xdr:colOff>176894</xdr:colOff>
      <xdr:row>113</xdr:row>
      <xdr:rowOff>40820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898070</xdr:colOff>
      <xdr:row>18</xdr:row>
      <xdr:rowOff>9522</xdr:rowOff>
    </xdr:from>
    <xdr:to>
      <xdr:col>18</xdr:col>
      <xdr:colOff>734783</xdr:colOff>
      <xdr:row>30</xdr:row>
      <xdr:rowOff>13605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884466</xdr:colOff>
      <xdr:row>97</xdr:row>
      <xdr:rowOff>91166</xdr:rowOff>
    </xdr:from>
    <xdr:to>
      <xdr:col>24</xdr:col>
      <xdr:colOff>272144</xdr:colOff>
      <xdr:row>111</xdr:row>
      <xdr:rowOff>176892</xdr:rowOff>
    </xdr:to>
    <xdr:graphicFrame macro="">
      <xdr:nvGraphicFramePr>
        <xdr:cNvPr id="20" name="Gráfico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1056822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0036" cy="1353925"/>
        </a:xfrm>
        <a:prstGeom prst="rect">
          <a:avLst/>
        </a:prstGeom>
      </xdr:spPr>
    </xdr:pic>
    <xdr:clientData/>
  </xdr:twoCellAnchor>
  <xdr:twoCellAnchor editAs="oneCell">
    <xdr:from>
      <xdr:col>7</xdr:col>
      <xdr:colOff>437244</xdr:colOff>
      <xdr:row>3</xdr:row>
      <xdr:rowOff>81643</xdr:rowOff>
    </xdr:from>
    <xdr:to>
      <xdr:col>9</xdr:col>
      <xdr:colOff>1058182</xdr:colOff>
      <xdr:row>9</xdr:row>
      <xdr:rowOff>275430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7565" y="653143"/>
          <a:ext cx="3492046" cy="133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104775</xdr:rowOff>
    </xdr:from>
    <xdr:to>
      <xdr:col>5</xdr:col>
      <xdr:colOff>1020536</xdr:colOff>
      <xdr:row>31</xdr:row>
      <xdr:rowOff>108857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1034140</xdr:colOff>
      <xdr:row>18</xdr:row>
      <xdr:rowOff>104772</xdr:rowOff>
    </xdr:from>
    <xdr:to>
      <xdr:col>12</xdr:col>
      <xdr:colOff>122462</xdr:colOff>
      <xdr:row>31</xdr:row>
      <xdr:rowOff>95248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625928</xdr:colOff>
      <xdr:row>16</xdr:row>
      <xdr:rowOff>662667</xdr:rowOff>
    </xdr:from>
    <xdr:to>
      <xdr:col>20</xdr:col>
      <xdr:colOff>340180</xdr:colOff>
      <xdr:row>30</xdr:row>
      <xdr:rowOff>136071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299357</xdr:colOff>
      <xdr:row>16</xdr:row>
      <xdr:rowOff>662667</xdr:rowOff>
    </xdr:from>
    <xdr:to>
      <xdr:col>27</xdr:col>
      <xdr:colOff>81642</xdr:colOff>
      <xdr:row>30</xdr:row>
      <xdr:rowOff>136072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52</xdr:row>
      <xdr:rowOff>63956</xdr:rowOff>
    </xdr:from>
    <xdr:to>
      <xdr:col>13</xdr:col>
      <xdr:colOff>707571</xdr:colOff>
      <xdr:row>70</xdr:row>
      <xdr:rowOff>95252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653144</xdr:colOff>
      <xdr:row>71</xdr:row>
      <xdr:rowOff>50347</xdr:rowOff>
    </xdr:from>
    <xdr:to>
      <xdr:col>13</xdr:col>
      <xdr:colOff>707572</xdr:colOff>
      <xdr:row>89</xdr:row>
      <xdr:rowOff>95251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653137</xdr:colOff>
      <xdr:row>47</xdr:row>
      <xdr:rowOff>40822</xdr:rowOff>
    </xdr:from>
    <xdr:to>
      <xdr:col>27</xdr:col>
      <xdr:colOff>108857</xdr:colOff>
      <xdr:row>65</xdr:row>
      <xdr:rowOff>95251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653141</xdr:colOff>
      <xdr:row>65</xdr:row>
      <xdr:rowOff>108859</xdr:rowOff>
    </xdr:from>
    <xdr:to>
      <xdr:col>26</xdr:col>
      <xdr:colOff>884464</xdr:colOff>
      <xdr:row>83</xdr:row>
      <xdr:rowOff>176894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925286</xdr:colOff>
      <xdr:row>104</xdr:row>
      <xdr:rowOff>104774</xdr:rowOff>
    </xdr:from>
    <xdr:to>
      <xdr:col>12</xdr:col>
      <xdr:colOff>476249</xdr:colOff>
      <xdr:row>123</xdr:row>
      <xdr:rowOff>149678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952497</xdr:colOff>
      <xdr:row>127</xdr:row>
      <xdr:rowOff>136072</xdr:rowOff>
    </xdr:from>
    <xdr:to>
      <xdr:col>12</xdr:col>
      <xdr:colOff>489857</xdr:colOff>
      <xdr:row>146</xdr:row>
      <xdr:rowOff>153761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557891</xdr:colOff>
      <xdr:row>104</xdr:row>
      <xdr:rowOff>63952</xdr:rowOff>
    </xdr:from>
    <xdr:to>
      <xdr:col>25</xdr:col>
      <xdr:colOff>721177</xdr:colOff>
      <xdr:row>119</xdr:row>
      <xdr:rowOff>27216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244925</xdr:colOff>
      <xdr:row>118</xdr:row>
      <xdr:rowOff>131989</xdr:rowOff>
    </xdr:from>
    <xdr:to>
      <xdr:col>25</xdr:col>
      <xdr:colOff>326570</xdr:colOff>
      <xdr:row>142</xdr:row>
      <xdr:rowOff>17689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485322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1397" cy="1353925"/>
        </a:xfrm>
        <a:prstGeom prst="rect">
          <a:avLst/>
        </a:prstGeom>
      </xdr:spPr>
    </xdr:pic>
    <xdr:clientData/>
  </xdr:twoCellAnchor>
  <xdr:twoCellAnchor editAs="oneCell">
    <xdr:from>
      <xdr:col>6</xdr:col>
      <xdr:colOff>1090385</xdr:colOff>
      <xdr:row>3</xdr:row>
      <xdr:rowOff>95250</xdr:rowOff>
    </xdr:from>
    <xdr:to>
      <xdr:col>9</xdr:col>
      <xdr:colOff>593270</xdr:colOff>
      <xdr:row>9</xdr:row>
      <xdr:rowOff>289037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3760" y="666750"/>
          <a:ext cx="3471635" cy="133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97970</xdr:rowOff>
    </xdr:from>
    <xdr:to>
      <xdr:col>12</xdr:col>
      <xdr:colOff>54429</xdr:colOff>
      <xdr:row>22</xdr:row>
      <xdr:rowOff>1136196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40821</xdr:colOff>
      <xdr:row>23</xdr:row>
      <xdr:rowOff>104775</xdr:rowOff>
    </xdr:from>
    <xdr:to>
      <xdr:col>12</xdr:col>
      <xdr:colOff>81642</xdr:colOff>
      <xdr:row>37</xdr:row>
      <xdr:rowOff>180975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1265464</xdr:colOff>
      <xdr:row>17</xdr:row>
      <xdr:rowOff>131990</xdr:rowOff>
    </xdr:from>
    <xdr:to>
      <xdr:col>27</xdr:col>
      <xdr:colOff>27215</xdr:colOff>
      <xdr:row>22</xdr:row>
      <xdr:rowOff>217716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1265462</xdr:colOff>
      <xdr:row>22</xdr:row>
      <xdr:rowOff>649060</xdr:rowOff>
    </xdr:from>
    <xdr:to>
      <xdr:col>27</xdr:col>
      <xdr:colOff>79375</xdr:colOff>
      <xdr:row>36</xdr:row>
      <xdr:rowOff>153760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1002391</xdr:colOff>
      <xdr:row>59</xdr:row>
      <xdr:rowOff>134257</xdr:rowOff>
    </xdr:from>
    <xdr:to>
      <xdr:col>12</xdr:col>
      <xdr:colOff>90713</xdr:colOff>
      <xdr:row>74</xdr:row>
      <xdr:rowOff>19957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1006928</xdr:colOff>
      <xdr:row>75</xdr:row>
      <xdr:rowOff>23133</xdr:rowOff>
    </xdr:from>
    <xdr:to>
      <xdr:col>12</xdr:col>
      <xdr:colOff>122464</xdr:colOff>
      <xdr:row>89</xdr:row>
      <xdr:rowOff>99333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1265464</xdr:colOff>
      <xdr:row>59</xdr:row>
      <xdr:rowOff>118383</xdr:rowOff>
    </xdr:from>
    <xdr:to>
      <xdr:col>27</xdr:col>
      <xdr:colOff>489857</xdr:colOff>
      <xdr:row>74</xdr:row>
      <xdr:rowOff>4083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1265464</xdr:colOff>
      <xdr:row>74</xdr:row>
      <xdr:rowOff>50347</xdr:rowOff>
    </xdr:from>
    <xdr:to>
      <xdr:col>27</xdr:col>
      <xdr:colOff>503465</xdr:colOff>
      <xdr:row>88</xdr:row>
      <xdr:rowOff>108858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1197428</xdr:colOff>
      <xdr:row>102</xdr:row>
      <xdr:rowOff>172810</xdr:rowOff>
    </xdr:from>
    <xdr:to>
      <xdr:col>26</xdr:col>
      <xdr:colOff>802820</xdr:colOff>
      <xdr:row>117</xdr:row>
      <xdr:rowOff>58510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1238249</xdr:colOff>
      <xdr:row>119</xdr:row>
      <xdr:rowOff>131990</xdr:rowOff>
    </xdr:from>
    <xdr:to>
      <xdr:col>26</xdr:col>
      <xdr:colOff>857249</xdr:colOff>
      <xdr:row>134</xdr:row>
      <xdr:rowOff>17690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616857</xdr:colOff>
      <xdr:row>104</xdr:row>
      <xdr:rowOff>27668</xdr:rowOff>
    </xdr:from>
    <xdr:to>
      <xdr:col>11</xdr:col>
      <xdr:colOff>805089</xdr:colOff>
      <xdr:row>118</xdr:row>
      <xdr:rowOff>113394</xdr:rowOff>
    </xdr:to>
    <xdr:graphicFrame macro="">
      <xdr:nvGraphicFramePr>
        <xdr:cNvPr id="32" name="Gráfico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605517</xdr:colOff>
      <xdr:row>119</xdr:row>
      <xdr:rowOff>45811</xdr:rowOff>
    </xdr:from>
    <xdr:to>
      <xdr:col>11</xdr:col>
      <xdr:colOff>807357</xdr:colOff>
      <xdr:row>134</xdr:row>
      <xdr:rowOff>9072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991053</xdr:colOff>
      <xdr:row>147</xdr:row>
      <xdr:rowOff>73022</xdr:rowOff>
    </xdr:from>
    <xdr:to>
      <xdr:col>12</xdr:col>
      <xdr:colOff>38553</xdr:colOff>
      <xdr:row>161</xdr:row>
      <xdr:rowOff>149222</xdr:rowOff>
    </xdr:to>
    <xdr:graphicFrame macro="">
      <xdr:nvGraphicFramePr>
        <xdr:cNvPr id="34" name="Gráfico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959303</xdr:colOff>
      <xdr:row>162</xdr:row>
      <xdr:rowOff>163738</xdr:rowOff>
    </xdr:from>
    <xdr:to>
      <xdr:col>12</xdr:col>
      <xdr:colOff>61232</xdr:colOff>
      <xdr:row>177</xdr:row>
      <xdr:rowOff>49438</xdr:rowOff>
    </xdr:to>
    <xdr:graphicFrame macro="">
      <xdr:nvGraphicFramePr>
        <xdr:cNvPr id="35" name="Gráfico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1265464</xdr:colOff>
      <xdr:row>154</xdr:row>
      <xdr:rowOff>118377</xdr:rowOff>
    </xdr:from>
    <xdr:to>
      <xdr:col>30</xdr:col>
      <xdr:colOff>340179</xdr:colOff>
      <xdr:row>174</xdr:row>
      <xdr:rowOff>81642</xdr:rowOff>
    </xdr:to>
    <xdr:graphicFrame macro="">
      <xdr:nvGraphicFramePr>
        <xdr:cNvPr id="36" name="Gráfico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1251856</xdr:colOff>
      <xdr:row>174</xdr:row>
      <xdr:rowOff>63950</xdr:rowOff>
    </xdr:from>
    <xdr:to>
      <xdr:col>30</xdr:col>
      <xdr:colOff>326571</xdr:colOff>
      <xdr:row>195</xdr:row>
      <xdr:rowOff>54427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9072</xdr:colOff>
      <xdr:row>7</xdr:row>
      <xdr:rowOff>20425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85479" cy="1353925"/>
        </a:xfrm>
        <a:prstGeom prst="rect">
          <a:avLst/>
        </a:prstGeom>
      </xdr:spPr>
    </xdr:pic>
    <xdr:clientData/>
  </xdr:twoCellAnchor>
  <xdr:twoCellAnchor editAs="oneCell">
    <xdr:from>
      <xdr:col>7</xdr:col>
      <xdr:colOff>736600</xdr:colOff>
      <xdr:row>3</xdr:row>
      <xdr:rowOff>149679</xdr:rowOff>
    </xdr:from>
    <xdr:to>
      <xdr:col>11</xdr:col>
      <xdr:colOff>309789</xdr:colOff>
      <xdr:row>10</xdr:row>
      <xdr:rowOff>44109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7564" y="721179"/>
          <a:ext cx="3492046" cy="1336787"/>
        </a:xfrm>
        <a:prstGeom prst="rect">
          <a:avLst/>
        </a:prstGeom>
      </xdr:spPr>
    </xdr:pic>
    <xdr:clientData/>
  </xdr:twoCellAnchor>
  <xdr:twoCellAnchor>
    <xdr:from>
      <xdr:col>0</xdr:col>
      <xdr:colOff>231320</xdr:colOff>
      <xdr:row>18</xdr:row>
      <xdr:rowOff>136070</xdr:rowOff>
    </xdr:from>
    <xdr:to>
      <xdr:col>11</xdr:col>
      <xdr:colOff>122464</xdr:colOff>
      <xdr:row>27</xdr:row>
      <xdr:rowOff>136071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231322</xdr:colOff>
      <xdr:row>27</xdr:row>
      <xdr:rowOff>131984</xdr:rowOff>
    </xdr:from>
    <xdr:to>
      <xdr:col>11</xdr:col>
      <xdr:colOff>136072</xdr:colOff>
      <xdr:row>42</xdr:row>
      <xdr:rowOff>95247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884463</xdr:colOff>
      <xdr:row>60</xdr:row>
      <xdr:rowOff>104773</xdr:rowOff>
    </xdr:from>
    <xdr:to>
      <xdr:col>11</xdr:col>
      <xdr:colOff>884464</xdr:colOff>
      <xdr:row>74</xdr:row>
      <xdr:rowOff>180973</xdr:rowOff>
    </xdr:to>
    <xdr:graphicFrame macro="">
      <xdr:nvGraphicFramePr>
        <xdr:cNvPr id="19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938892</xdr:colOff>
      <xdr:row>76</xdr:row>
      <xdr:rowOff>145597</xdr:rowOff>
    </xdr:from>
    <xdr:to>
      <xdr:col>11</xdr:col>
      <xdr:colOff>911677</xdr:colOff>
      <xdr:row>91</xdr:row>
      <xdr:rowOff>31297</xdr:rowOff>
    </xdr:to>
    <xdr:graphicFrame macro="">
      <xdr:nvGraphicFramePr>
        <xdr:cNvPr id="20" name="Gráfico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1020540</xdr:colOff>
      <xdr:row>101</xdr:row>
      <xdr:rowOff>104775</xdr:rowOff>
    </xdr:from>
    <xdr:to>
      <xdr:col>12</xdr:col>
      <xdr:colOff>40825</xdr:colOff>
      <xdr:row>115</xdr:row>
      <xdr:rowOff>180975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966108</xdr:colOff>
      <xdr:row>117</xdr:row>
      <xdr:rowOff>159203</xdr:rowOff>
    </xdr:from>
    <xdr:to>
      <xdr:col>11</xdr:col>
      <xdr:colOff>952501</xdr:colOff>
      <xdr:row>132</xdr:row>
      <xdr:rowOff>44903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639531</xdr:colOff>
      <xdr:row>60</xdr:row>
      <xdr:rowOff>36740</xdr:rowOff>
    </xdr:from>
    <xdr:to>
      <xdr:col>24</xdr:col>
      <xdr:colOff>707567</xdr:colOff>
      <xdr:row>74</xdr:row>
      <xdr:rowOff>108858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666748</xdr:colOff>
      <xdr:row>74</xdr:row>
      <xdr:rowOff>77560</xdr:rowOff>
    </xdr:from>
    <xdr:to>
      <xdr:col>24</xdr:col>
      <xdr:colOff>721177</xdr:colOff>
      <xdr:row>89</xdr:row>
      <xdr:rowOff>17689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625929</xdr:colOff>
      <xdr:row>16</xdr:row>
      <xdr:rowOff>272141</xdr:rowOff>
    </xdr:from>
    <xdr:to>
      <xdr:col>25</xdr:col>
      <xdr:colOff>68035</xdr:colOff>
      <xdr:row>25</xdr:row>
      <xdr:rowOff>326571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625927</xdr:colOff>
      <xdr:row>26</xdr:row>
      <xdr:rowOff>204107</xdr:rowOff>
    </xdr:from>
    <xdr:to>
      <xdr:col>25</xdr:col>
      <xdr:colOff>68034</xdr:colOff>
      <xdr:row>37</xdr:row>
      <xdr:rowOff>99331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653142</xdr:colOff>
      <xdr:row>102</xdr:row>
      <xdr:rowOff>9523</xdr:rowOff>
    </xdr:from>
    <xdr:to>
      <xdr:col>24</xdr:col>
      <xdr:colOff>761999</xdr:colOff>
      <xdr:row>116</xdr:row>
      <xdr:rowOff>85723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639536</xdr:colOff>
      <xdr:row>117</xdr:row>
      <xdr:rowOff>50343</xdr:rowOff>
    </xdr:from>
    <xdr:to>
      <xdr:col>24</xdr:col>
      <xdr:colOff>748394</xdr:colOff>
      <xdr:row>131</xdr:row>
      <xdr:rowOff>126543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1:Q22"/>
  <sheetViews>
    <sheetView showGridLines="0" showRowColHeaders="0" tabSelected="1" zoomScale="82" zoomScaleNormal="82" workbookViewId="0">
      <selection activeCell="N13" sqref="N13"/>
    </sheetView>
  </sheetViews>
  <sheetFormatPr baseColWidth="10" defaultColWidth="0" defaultRowHeight="15" x14ac:dyDescent="0.25"/>
  <cols>
    <col min="1" max="5" width="2.42578125" customWidth="1"/>
    <col min="6" max="10" width="11.42578125" customWidth="1"/>
    <col min="11" max="11" width="7.42578125" customWidth="1"/>
    <col min="12" max="17" width="11.42578125" customWidth="1"/>
    <col min="18" max="16384" width="11.42578125" hidden="1"/>
  </cols>
  <sheetData>
    <row r="11" spans="5:10" ht="26.25" customHeight="1" x14ac:dyDescent="0.3">
      <c r="E11" s="199"/>
      <c r="J11" s="200" t="s">
        <v>301</v>
      </c>
    </row>
    <row r="12" spans="5:10" ht="26.25" customHeight="1" x14ac:dyDescent="0.3">
      <c r="E12" s="199"/>
      <c r="J12" s="200" t="s">
        <v>299</v>
      </c>
    </row>
    <row r="13" spans="5:10" ht="26.25" customHeight="1" x14ac:dyDescent="0.3">
      <c r="E13" s="199"/>
      <c r="J13" s="200" t="s">
        <v>300</v>
      </c>
    </row>
    <row r="16" spans="5:10" ht="12" customHeight="1" x14ac:dyDescent="0.25"/>
    <row r="17" spans="8:12" ht="19.5" x14ac:dyDescent="0.3">
      <c r="H17" s="198" t="s">
        <v>302</v>
      </c>
      <c r="L17" s="198" t="s">
        <v>308</v>
      </c>
    </row>
    <row r="18" spans="8:12" ht="19.5" x14ac:dyDescent="0.3">
      <c r="H18" s="198" t="s">
        <v>303</v>
      </c>
      <c r="L18" s="198" t="s">
        <v>309</v>
      </c>
    </row>
    <row r="19" spans="8:12" ht="19.5" x14ac:dyDescent="0.3">
      <c r="H19" s="198" t="s">
        <v>304</v>
      </c>
      <c r="L19" s="198" t="s">
        <v>310</v>
      </c>
    </row>
    <row r="20" spans="8:12" ht="19.5" x14ac:dyDescent="0.3">
      <c r="H20" s="198" t="s">
        <v>305</v>
      </c>
      <c r="L20" s="198" t="s">
        <v>311</v>
      </c>
    </row>
    <row r="21" spans="8:12" ht="19.5" x14ac:dyDescent="0.3">
      <c r="H21" s="198" t="s">
        <v>306</v>
      </c>
      <c r="L21" s="198" t="s">
        <v>312</v>
      </c>
    </row>
    <row r="22" spans="8:12" ht="19.5" x14ac:dyDescent="0.3">
      <c r="H22" s="198" t="s">
        <v>307</v>
      </c>
      <c r="L22" s="198" t="s">
        <v>313</v>
      </c>
    </row>
  </sheetData>
  <hyperlinks>
    <hyperlink ref="H17" location="'IM Refrigeracion Domestica '!A1" display="1. IM Refrigeración Doméstica"/>
    <hyperlink ref="H18" location="'EX Refrigeracion Domestica'!A1" display="2. EX Refrigeración doméstica"/>
    <hyperlink ref="H19" location="'IM Lavadoras '!A1" display="3.IM Lavadoras "/>
    <hyperlink ref="H20" location="'EX Lavadoras'!A1" display="4. EX Lavadoras "/>
    <hyperlink ref="H21" location="'IM Cocción'!A1" display="5.IM Cocción "/>
    <hyperlink ref="H22" location="'EX Cocción'!A1" display="6.EX Cocción"/>
    <hyperlink ref="L17" location="'IM Calentadores '!A1" display="7.IM Calentadores"/>
    <hyperlink ref="L18" location="'EX Calentadores '!A1" display="8.EX Calentadores"/>
    <hyperlink ref="L19" location="'IM Ventiladores y Licuadoras'!A1" display="9.IM ventiladores y licuadoras"/>
    <hyperlink ref="L20" location="'IM Aires'!A1" display="10. IM TV"/>
    <hyperlink ref="L21" location="'IM Aires'!A1" display="11.IM Aires"/>
    <hyperlink ref="L22" location="'IM Pilas'!A1" display="12. IM Pila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0:Z206"/>
  <sheetViews>
    <sheetView zoomScale="70" zoomScaleNormal="70" zoomScalePageLayoutView="90" workbookViewId="0">
      <selection activeCell="G10" sqref="G10"/>
    </sheetView>
  </sheetViews>
  <sheetFormatPr baseColWidth="10" defaultColWidth="10.85546875" defaultRowHeight="15" x14ac:dyDescent="0.25"/>
  <cols>
    <col min="1" max="1" width="15.42578125" style="2" customWidth="1"/>
    <col min="2" max="2" width="19.28515625" style="2" customWidth="1"/>
    <col min="3" max="3" width="15.42578125" style="2" bestFit="1" customWidth="1"/>
    <col min="4" max="4" width="17.28515625" style="2" bestFit="1" customWidth="1"/>
    <col min="5" max="5" width="15.7109375" style="2" customWidth="1"/>
    <col min="6" max="6" width="17.28515625" style="2" bestFit="1" customWidth="1"/>
    <col min="7" max="7" width="15.85546875" style="2" bestFit="1" customWidth="1"/>
    <col min="8" max="8" width="17.140625" style="2" customWidth="1"/>
    <col min="9" max="9" width="19.140625" style="2" customWidth="1"/>
    <col min="10" max="10" width="17.28515625" style="2" bestFit="1" customWidth="1"/>
    <col min="11" max="11" width="16.28515625" style="2" customWidth="1"/>
    <col min="12" max="12" width="16.85546875" style="2" bestFit="1" customWidth="1"/>
    <col min="13" max="13" width="15.42578125" style="2" customWidth="1"/>
    <col min="14" max="14" width="14.7109375" style="2" customWidth="1"/>
    <col min="15" max="15" width="20.42578125" style="2" customWidth="1"/>
    <col min="16" max="16" width="14.7109375" style="2" customWidth="1"/>
    <col min="17" max="17" width="16.42578125" style="2" bestFit="1" customWidth="1"/>
    <col min="18" max="18" width="14.7109375" style="2" customWidth="1"/>
    <col min="19" max="19" width="16.42578125" style="2" bestFit="1" customWidth="1"/>
    <col min="20" max="20" width="14.7109375" style="2" customWidth="1"/>
    <col min="21" max="21" width="16" style="2" bestFit="1" customWidth="1"/>
    <col min="22" max="22" width="14.7109375" style="2" customWidth="1"/>
    <col min="23" max="23" width="15.28515625" style="2" bestFit="1" customWidth="1"/>
    <col min="24" max="24" width="16.140625" style="2" customWidth="1"/>
    <col min="25" max="25" width="16.7109375" style="2" customWidth="1"/>
    <col min="26" max="26" width="14.7109375" style="2" customWidth="1"/>
    <col min="27" max="16384" width="10.85546875" style="2"/>
  </cols>
  <sheetData>
    <row r="10" spans="1:26" ht="23.25" x14ac:dyDescent="0.35">
      <c r="B10" s="10" t="s">
        <v>65</v>
      </c>
    </row>
    <row r="12" spans="1:26" ht="18.75" x14ac:dyDescent="0.25">
      <c r="A12" s="225" t="s">
        <v>143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7"/>
      <c r="M12" s="167"/>
      <c r="O12" s="225" t="s">
        <v>144</v>
      </c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7"/>
    </row>
    <row r="13" spans="1:26" x14ac:dyDescent="0.25">
      <c r="A13" s="149" t="s">
        <v>48</v>
      </c>
      <c r="B13" s="149" t="s">
        <v>49</v>
      </c>
      <c r="C13" s="204">
        <v>2014</v>
      </c>
      <c r="D13" s="205"/>
      <c r="E13" s="204">
        <v>2015</v>
      </c>
      <c r="F13" s="205"/>
      <c r="G13" s="204">
        <v>2016</v>
      </c>
      <c r="H13" s="205"/>
      <c r="I13" s="204">
        <v>2017</v>
      </c>
      <c r="J13" s="205"/>
      <c r="K13" s="204" t="s">
        <v>265</v>
      </c>
      <c r="L13" s="205"/>
      <c r="M13" s="19"/>
      <c r="O13" s="52" t="s">
        <v>48</v>
      </c>
      <c r="P13" s="52" t="s">
        <v>49</v>
      </c>
      <c r="Q13" s="204" t="s">
        <v>2</v>
      </c>
      <c r="R13" s="205"/>
      <c r="S13" s="204" t="s">
        <v>3</v>
      </c>
      <c r="T13" s="205"/>
      <c r="U13" s="204" t="s">
        <v>4</v>
      </c>
      <c r="V13" s="205"/>
      <c r="W13" s="204" t="s">
        <v>5</v>
      </c>
      <c r="X13" s="205"/>
      <c r="Y13" s="204" t="s">
        <v>265</v>
      </c>
      <c r="Z13" s="205"/>
    </row>
    <row r="14" spans="1:26" x14ac:dyDescent="0.25">
      <c r="A14" s="147"/>
      <c r="B14" s="147"/>
      <c r="C14" s="146" t="s">
        <v>0</v>
      </c>
      <c r="D14" s="146" t="s">
        <v>1</v>
      </c>
      <c r="E14" s="146" t="s">
        <v>0</v>
      </c>
      <c r="F14" s="146" t="s">
        <v>1</v>
      </c>
      <c r="G14" s="146" t="s">
        <v>0</v>
      </c>
      <c r="H14" s="146" t="s">
        <v>1</v>
      </c>
      <c r="I14" s="146" t="s">
        <v>0</v>
      </c>
      <c r="J14" s="146" t="s">
        <v>1</v>
      </c>
      <c r="K14" s="146" t="s">
        <v>0</v>
      </c>
      <c r="L14" s="146" t="s">
        <v>1</v>
      </c>
      <c r="M14" s="19"/>
      <c r="O14" s="48"/>
      <c r="P14" s="48"/>
      <c r="Q14" s="49" t="s">
        <v>0</v>
      </c>
      <c r="R14" s="49" t="s">
        <v>1</v>
      </c>
      <c r="S14" s="49" t="s">
        <v>0</v>
      </c>
      <c r="T14" s="49" t="s">
        <v>1</v>
      </c>
      <c r="U14" s="49" t="s">
        <v>0</v>
      </c>
      <c r="V14" s="49" t="s">
        <v>1</v>
      </c>
      <c r="W14" s="49" t="s">
        <v>0</v>
      </c>
      <c r="X14" s="49" t="s">
        <v>1</v>
      </c>
      <c r="Y14" s="49" t="s">
        <v>0</v>
      </c>
      <c r="Z14" s="49" t="s">
        <v>1</v>
      </c>
    </row>
    <row r="15" spans="1:26" x14ac:dyDescent="0.25">
      <c r="A15" s="57" t="s">
        <v>145</v>
      </c>
      <c r="B15" s="151" t="s">
        <v>146</v>
      </c>
      <c r="C15" s="105">
        <v>2451877</v>
      </c>
      <c r="D15" s="105">
        <v>26979664.050000001</v>
      </c>
      <c r="E15" s="105">
        <v>2350906</v>
      </c>
      <c r="F15" s="105">
        <v>24073038.240000024</v>
      </c>
      <c r="G15" s="105">
        <v>2589046</v>
      </c>
      <c r="H15" s="105">
        <v>23360444.729999974</v>
      </c>
      <c r="I15" s="105">
        <v>1748541</v>
      </c>
      <c r="J15" s="105">
        <v>14707274.76999999</v>
      </c>
      <c r="K15" s="105">
        <v>549085</v>
      </c>
      <c r="L15" s="105">
        <v>5035544.0399999991</v>
      </c>
      <c r="M15" s="88"/>
      <c r="O15" s="184" t="s">
        <v>251</v>
      </c>
      <c r="P15" s="1" t="s">
        <v>153</v>
      </c>
      <c r="Q15" s="78">
        <v>1861367</v>
      </c>
      <c r="R15" s="78">
        <v>26463065.449999996</v>
      </c>
      <c r="S15" s="78">
        <v>1380583</v>
      </c>
      <c r="T15" s="78">
        <v>23135533.750000004</v>
      </c>
      <c r="U15" s="78">
        <v>1561318</v>
      </c>
      <c r="V15" s="78">
        <v>24017170.830000024</v>
      </c>
      <c r="W15" s="78">
        <v>1644029</v>
      </c>
      <c r="X15" s="78">
        <v>26672287.870000016</v>
      </c>
      <c r="Y15" s="78">
        <v>405723</v>
      </c>
      <c r="Z15" s="78">
        <v>5145306.6399999978</v>
      </c>
    </row>
    <row r="16" spans="1:26" x14ac:dyDescent="0.25">
      <c r="A16" s="62"/>
      <c r="B16" s="62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O16" s="62"/>
      <c r="P16" s="62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62"/>
      <c r="B17" s="62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O17" s="62"/>
      <c r="P17" s="62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62"/>
      <c r="B18" s="62"/>
      <c r="C18" s="49">
        <v>2014</v>
      </c>
      <c r="D18" s="49">
        <v>2015</v>
      </c>
      <c r="E18" s="49">
        <v>2016</v>
      </c>
      <c r="F18" s="49">
        <v>2017</v>
      </c>
      <c r="G18" s="49" t="s">
        <v>265</v>
      </c>
      <c r="O18" s="62"/>
      <c r="P18" s="62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62"/>
      <c r="B19" s="25" t="s">
        <v>146</v>
      </c>
      <c r="C19" s="26">
        <f>+C15</f>
        <v>2451877</v>
      </c>
      <c r="D19" s="26">
        <f>+E15</f>
        <v>2350906</v>
      </c>
      <c r="E19" s="26">
        <f>+G15</f>
        <v>2589046</v>
      </c>
      <c r="F19" s="26">
        <f>+I15</f>
        <v>1748541</v>
      </c>
      <c r="G19" s="26">
        <f>+K15</f>
        <v>549085</v>
      </c>
      <c r="O19" s="62"/>
      <c r="P19" s="62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62"/>
      <c r="B20" s="62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O20" s="62"/>
      <c r="P20" s="62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x14ac:dyDescent="0.25">
      <c r="A21" s="62"/>
      <c r="B21" s="62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O21" s="62"/>
      <c r="P21" s="49">
        <v>2014</v>
      </c>
      <c r="Q21" s="49">
        <v>2015</v>
      </c>
      <c r="R21" s="49">
        <v>2016</v>
      </c>
      <c r="S21" s="49">
        <v>2017</v>
      </c>
      <c r="T21" s="49" t="s">
        <v>265</v>
      </c>
      <c r="Z21" s="19"/>
    </row>
    <row r="22" spans="1:26" x14ac:dyDescent="0.25">
      <c r="A22" s="62"/>
      <c r="B22" s="62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25" t="s">
        <v>153</v>
      </c>
      <c r="P22" s="26">
        <f>+Q15</f>
        <v>1861367</v>
      </c>
      <c r="Q22" s="26">
        <f>+S15</f>
        <v>1380583</v>
      </c>
      <c r="R22" s="26">
        <f>+U15</f>
        <v>1561318</v>
      </c>
      <c r="S22" s="26">
        <f>+W15</f>
        <v>1644029</v>
      </c>
      <c r="T22" s="26">
        <f>+Y15</f>
        <v>405723</v>
      </c>
      <c r="Z22" s="19"/>
    </row>
    <row r="23" spans="1:26" x14ac:dyDescent="0.25">
      <c r="A23" s="62"/>
      <c r="B23" s="62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62"/>
      <c r="P23" s="62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5">
      <c r="A24" s="62"/>
      <c r="B24" s="62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O24" s="62"/>
      <c r="P24" s="62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5">
      <c r="A25" s="62"/>
      <c r="B25" s="62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O25" s="62"/>
      <c r="P25" s="62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x14ac:dyDescent="0.25">
      <c r="A26" s="62"/>
      <c r="B26" s="62"/>
      <c r="C26" s="49">
        <v>2014</v>
      </c>
      <c r="D26" s="49">
        <v>2015</v>
      </c>
      <c r="E26" s="49">
        <v>2016</v>
      </c>
      <c r="F26" s="49">
        <v>2017</v>
      </c>
      <c r="G26" s="49" t="s">
        <v>265</v>
      </c>
      <c r="H26" s="19"/>
      <c r="I26" s="19"/>
      <c r="J26" s="19"/>
      <c r="K26" s="19"/>
      <c r="L26" s="19"/>
      <c r="M26" s="19"/>
      <c r="O26" s="62"/>
      <c r="P26" s="62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x14ac:dyDescent="0.25">
      <c r="A27" s="62"/>
      <c r="B27" s="25" t="s">
        <v>146</v>
      </c>
      <c r="C27" s="26">
        <f>+D15</f>
        <v>26979664.050000001</v>
      </c>
      <c r="D27" s="26">
        <f>+F15</f>
        <v>24073038.240000024</v>
      </c>
      <c r="E27" s="26">
        <f>+H15</f>
        <v>23360444.729999974</v>
      </c>
      <c r="F27" s="26">
        <f>+J15</f>
        <v>14707274.76999999</v>
      </c>
      <c r="G27" s="26">
        <f>+L15</f>
        <v>5035544.0399999991</v>
      </c>
      <c r="H27" s="19"/>
      <c r="I27" s="19"/>
      <c r="J27" s="19"/>
      <c r="K27" s="19"/>
      <c r="L27" s="19"/>
      <c r="M27" s="19"/>
      <c r="O27" s="62"/>
      <c r="P27" s="62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x14ac:dyDescent="0.25">
      <c r="A28" s="62"/>
      <c r="B28" s="62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62"/>
      <c r="P28" s="62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x14ac:dyDescent="0.25">
      <c r="A29" s="62"/>
      <c r="B29" s="62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O29" s="62"/>
      <c r="P29" s="62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x14ac:dyDescent="0.25">
      <c r="A30" s="62"/>
      <c r="B30" s="62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O30" s="62"/>
      <c r="P30" s="62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x14ac:dyDescent="0.25">
      <c r="A31" s="62"/>
      <c r="B31" s="62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O31" s="62"/>
      <c r="P31" s="62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x14ac:dyDescent="0.25">
      <c r="A32" s="62"/>
      <c r="B32" s="62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62"/>
      <c r="P32" s="62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x14ac:dyDescent="0.25">
      <c r="A33" s="62"/>
      <c r="B33" s="62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62"/>
      <c r="P33" s="62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x14ac:dyDescent="0.25">
      <c r="A34" s="62"/>
      <c r="B34" s="62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O34" s="62"/>
      <c r="P34" s="62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x14ac:dyDescent="0.25">
      <c r="A35" s="62"/>
      <c r="B35" s="62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O35" s="62"/>
      <c r="P35" s="62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x14ac:dyDescent="0.25">
      <c r="A36" s="62"/>
      <c r="B36" s="62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62"/>
      <c r="P36" s="62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x14ac:dyDescent="0.25">
      <c r="A37" s="62"/>
      <c r="B37" s="62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62"/>
      <c r="P37" s="49">
        <v>2014</v>
      </c>
      <c r="Q37" s="49">
        <v>2015</v>
      </c>
      <c r="R37" s="49">
        <v>2016</v>
      </c>
      <c r="S37" s="49">
        <v>2017</v>
      </c>
      <c r="T37" s="49" t="s">
        <v>265</v>
      </c>
      <c r="U37" s="19"/>
      <c r="V37" s="19"/>
      <c r="W37" s="19"/>
      <c r="X37" s="19"/>
      <c r="Y37" s="19"/>
      <c r="Z37" s="19"/>
    </row>
    <row r="38" spans="1:26" x14ac:dyDescent="0.25">
      <c r="A38" s="62"/>
      <c r="B38" s="62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O38" s="25" t="s">
        <v>153</v>
      </c>
      <c r="P38" s="26">
        <f>+R15</f>
        <v>26463065.449999996</v>
      </c>
      <c r="Q38" s="26">
        <f>+T15</f>
        <v>23135533.750000004</v>
      </c>
      <c r="R38" s="26">
        <f>+V15</f>
        <v>24017170.830000024</v>
      </c>
      <c r="S38" s="26">
        <f>+X15</f>
        <v>26672287.870000016</v>
      </c>
      <c r="T38" s="26">
        <f>+Z15</f>
        <v>5145306.6399999978</v>
      </c>
      <c r="U38" s="19"/>
      <c r="V38" s="19"/>
      <c r="W38" s="19"/>
      <c r="X38" s="19"/>
      <c r="Y38" s="19"/>
      <c r="Z38" s="19"/>
    </row>
    <row r="39" spans="1:26" x14ac:dyDescent="0.25">
      <c r="A39" s="62"/>
      <c r="B39" s="62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62"/>
      <c r="P39" s="62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x14ac:dyDescent="0.25">
      <c r="A40" s="62"/>
      <c r="B40" s="62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O40" s="62"/>
      <c r="P40" s="62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x14ac:dyDescent="0.25">
      <c r="A41" s="62"/>
      <c r="B41" s="62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62"/>
      <c r="P41" s="62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x14ac:dyDescent="0.25">
      <c r="A42" s="62"/>
      <c r="B42" s="62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62"/>
      <c r="P42" s="62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x14ac:dyDescent="0.25">
      <c r="A43" s="62"/>
      <c r="B43" s="62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O43" s="62"/>
      <c r="P43" s="62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x14ac:dyDescent="0.25">
      <c r="A44" s="62"/>
      <c r="B44" s="62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O44" s="62"/>
      <c r="P44" s="62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x14ac:dyDescent="0.25">
      <c r="A45" s="62"/>
      <c r="B45" s="62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O45" s="62"/>
      <c r="P45" s="62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x14ac:dyDescent="0.25">
      <c r="A46" s="62"/>
      <c r="B46" s="62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O46" s="62"/>
      <c r="P46" s="62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8" spans="1:26" ht="23.25" x14ac:dyDescent="0.35">
      <c r="B48" s="10" t="s">
        <v>29</v>
      </c>
      <c r="O48" s="10" t="s">
        <v>29</v>
      </c>
    </row>
    <row r="50" spans="2:25" ht="18.75" x14ac:dyDescent="0.3">
      <c r="B50" s="228" t="s">
        <v>143</v>
      </c>
      <c r="C50" s="229"/>
      <c r="D50" s="229"/>
      <c r="E50" s="229"/>
      <c r="F50" s="229"/>
      <c r="G50" s="229"/>
      <c r="H50" s="229"/>
      <c r="I50" s="229"/>
      <c r="J50" s="229"/>
      <c r="K50" s="229"/>
      <c r="L50" s="230"/>
      <c r="M50" s="168"/>
      <c r="O50" s="228" t="s">
        <v>144</v>
      </c>
      <c r="P50" s="229"/>
      <c r="Q50" s="229"/>
      <c r="R50" s="229"/>
      <c r="S50" s="229"/>
      <c r="T50" s="229"/>
      <c r="U50" s="229"/>
      <c r="V50" s="229"/>
      <c r="W50" s="229"/>
      <c r="X50" s="229"/>
      <c r="Y50" s="230"/>
    </row>
    <row r="51" spans="2:25" x14ac:dyDescent="0.25">
      <c r="B51" s="211" t="s">
        <v>30</v>
      </c>
      <c r="C51" s="201">
        <v>2014</v>
      </c>
      <c r="D51" s="201"/>
      <c r="E51" s="201">
        <v>2015</v>
      </c>
      <c r="F51" s="201"/>
      <c r="G51" s="201">
        <v>2016</v>
      </c>
      <c r="H51" s="201"/>
      <c r="I51" s="201">
        <v>2017</v>
      </c>
      <c r="J51" s="201"/>
      <c r="K51" s="201">
        <v>2016</v>
      </c>
      <c r="L51" s="201"/>
      <c r="M51" s="19">
        <v>2014</v>
      </c>
      <c r="O51" s="211" t="s">
        <v>30</v>
      </c>
      <c r="P51" s="201" t="s">
        <v>2</v>
      </c>
      <c r="Q51" s="201"/>
      <c r="R51" s="201" t="s">
        <v>3</v>
      </c>
      <c r="S51" s="201"/>
      <c r="T51" s="201" t="s">
        <v>4</v>
      </c>
      <c r="U51" s="201"/>
      <c r="V51" s="201" t="s">
        <v>5</v>
      </c>
      <c r="W51" s="201"/>
      <c r="X51" s="201" t="s">
        <v>265</v>
      </c>
      <c r="Y51" s="201"/>
    </row>
    <row r="52" spans="2:25" x14ac:dyDescent="0.25">
      <c r="B52" s="212"/>
      <c r="C52" s="49" t="s">
        <v>0</v>
      </c>
      <c r="D52" s="49" t="s">
        <v>1</v>
      </c>
      <c r="E52" s="49" t="s">
        <v>0</v>
      </c>
      <c r="F52" s="49" t="s">
        <v>1</v>
      </c>
      <c r="G52" s="49" t="s">
        <v>0</v>
      </c>
      <c r="H52" s="49" t="s">
        <v>1</v>
      </c>
      <c r="I52" s="49" t="s">
        <v>0</v>
      </c>
      <c r="J52" s="49" t="s">
        <v>1</v>
      </c>
      <c r="K52" s="49" t="s">
        <v>0</v>
      </c>
      <c r="L52" s="49" t="s">
        <v>1</v>
      </c>
      <c r="M52" s="19"/>
      <c r="O52" s="212"/>
      <c r="P52" s="49" t="s">
        <v>0</v>
      </c>
      <c r="Q52" s="49" t="s">
        <v>1</v>
      </c>
      <c r="R52" s="49" t="s">
        <v>0</v>
      </c>
      <c r="S52" s="49" t="s">
        <v>1</v>
      </c>
      <c r="T52" s="49" t="s">
        <v>0</v>
      </c>
      <c r="U52" s="49" t="s">
        <v>1</v>
      </c>
      <c r="V52" s="49" t="s">
        <v>0</v>
      </c>
      <c r="W52" s="49" t="s">
        <v>1</v>
      </c>
      <c r="X52" s="49" t="s">
        <v>0</v>
      </c>
      <c r="Y52" s="49" t="s">
        <v>1</v>
      </c>
    </row>
    <row r="53" spans="2:25" x14ac:dyDescent="0.25">
      <c r="B53" s="174" t="s">
        <v>26</v>
      </c>
      <c r="C53" s="125">
        <v>1255067</v>
      </c>
      <c r="D53" s="125">
        <v>10895120.680000002</v>
      </c>
      <c r="E53" s="125">
        <v>1207913</v>
      </c>
      <c r="F53" s="125">
        <v>8569673.4600000046</v>
      </c>
      <c r="G53" s="125">
        <v>1320316</v>
      </c>
      <c r="H53" s="125">
        <v>8976843.4700000007</v>
      </c>
      <c r="I53" s="125">
        <v>964374</v>
      </c>
      <c r="J53" s="125">
        <v>6309245.5500000007</v>
      </c>
      <c r="K53" s="125">
        <v>255533</v>
      </c>
      <c r="L53" s="125">
        <v>1748457.4300000004</v>
      </c>
      <c r="M53" s="127"/>
      <c r="O53" s="27" t="s">
        <v>19</v>
      </c>
      <c r="P53" s="7">
        <v>482506</v>
      </c>
      <c r="Q53" s="7">
        <v>11090917.450000007</v>
      </c>
      <c r="R53" s="7">
        <v>512555</v>
      </c>
      <c r="S53" s="7">
        <v>12450598.549999999</v>
      </c>
      <c r="T53" s="7">
        <v>588612</v>
      </c>
      <c r="U53" s="7">
        <v>14186258.069999985</v>
      </c>
      <c r="V53" s="7">
        <v>772082</v>
      </c>
      <c r="W53" s="7">
        <v>16725451.969999982</v>
      </c>
      <c r="X53" s="7">
        <v>115669</v>
      </c>
      <c r="Y53" s="7">
        <v>2188749.8200000008</v>
      </c>
    </row>
    <row r="54" spans="2:25" x14ac:dyDescent="0.25">
      <c r="B54" s="174" t="s">
        <v>20</v>
      </c>
      <c r="C54" s="125">
        <v>417263</v>
      </c>
      <c r="D54" s="125">
        <v>6401453.3599999947</v>
      </c>
      <c r="E54" s="125">
        <v>535629</v>
      </c>
      <c r="F54" s="125">
        <v>7188247.9400000004</v>
      </c>
      <c r="G54" s="125">
        <v>649506</v>
      </c>
      <c r="H54" s="125">
        <v>6152633.6300000027</v>
      </c>
      <c r="I54" s="125">
        <v>435239</v>
      </c>
      <c r="J54" s="125">
        <v>3481976.4799999981</v>
      </c>
      <c r="K54" s="125">
        <v>126985</v>
      </c>
      <c r="L54" s="125">
        <v>1153064.8499999996</v>
      </c>
      <c r="M54" s="127"/>
      <c r="O54" s="27" t="s">
        <v>20</v>
      </c>
      <c r="P54" s="7">
        <v>406090</v>
      </c>
      <c r="Q54" s="7">
        <v>4624325.7699999958</v>
      </c>
      <c r="R54" s="7">
        <v>353666</v>
      </c>
      <c r="S54" s="7">
        <v>4340639.3899999987</v>
      </c>
      <c r="T54" s="7">
        <v>552846</v>
      </c>
      <c r="U54" s="7">
        <v>5259469.1299999962</v>
      </c>
      <c r="V54" s="7">
        <v>522547</v>
      </c>
      <c r="W54" s="7">
        <v>5490704.3299999991</v>
      </c>
      <c r="X54" s="7">
        <v>205798</v>
      </c>
      <c r="Y54" s="7">
        <v>1977417.3399999996</v>
      </c>
    </row>
    <row r="55" spans="2:25" x14ac:dyDescent="0.25">
      <c r="B55" s="174" t="s">
        <v>22</v>
      </c>
      <c r="C55" s="125">
        <v>126590</v>
      </c>
      <c r="D55" s="125">
        <v>2108177.6300000008</v>
      </c>
      <c r="E55" s="125">
        <v>110046</v>
      </c>
      <c r="F55" s="125">
        <v>1522898.4299999997</v>
      </c>
      <c r="G55" s="125">
        <v>159194</v>
      </c>
      <c r="H55" s="125">
        <v>2037389.8300000008</v>
      </c>
      <c r="I55" s="125">
        <v>103159</v>
      </c>
      <c r="J55" s="125">
        <v>1626618.9200000002</v>
      </c>
      <c r="K55" s="125">
        <v>56244</v>
      </c>
      <c r="L55" s="125">
        <v>797487.79000000027</v>
      </c>
      <c r="M55" s="127"/>
      <c r="O55" s="27" t="s">
        <v>22</v>
      </c>
      <c r="P55" s="7">
        <v>94055</v>
      </c>
      <c r="Q55" s="7">
        <v>1292804.6199999999</v>
      </c>
      <c r="R55" s="7">
        <v>48583</v>
      </c>
      <c r="S55" s="7">
        <v>889944.61999999988</v>
      </c>
      <c r="T55" s="7">
        <v>62761</v>
      </c>
      <c r="U55" s="7">
        <v>1142629.9499999995</v>
      </c>
      <c r="V55" s="7">
        <v>102852</v>
      </c>
      <c r="W55" s="7">
        <v>1477713.7499999995</v>
      </c>
      <c r="X55" s="7">
        <v>18575</v>
      </c>
      <c r="Y55" s="7">
        <v>289151.2</v>
      </c>
    </row>
    <row r="56" spans="2:25" x14ac:dyDescent="0.25">
      <c r="B56" s="174" t="s">
        <v>18</v>
      </c>
      <c r="C56" s="125">
        <v>35356</v>
      </c>
      <c r="D56" s="125">
        <v>862536.78</v>
      </c>
      <c r="E56" s="125">
        <v>40455</v>
      </c>
      <c r="F56" s="125">
        <v>735552.39</v>
      </c>
      <c r="G56" s="125">
        <v>60752</v>
      </c>
      <c r="H56" s="125">
        <v>1072440.1200000001</v>
      </c>
      <c r="I56" s="125">
        <v>61549</v>
      </c>
      <c r="J56" s="125">
        <v>956586.96000000054</v>
      </c>
      <c r="K56" s="125">
        <v>36228</v>
      </c>
      <c r="L56" s="125">
        <v>527229.5</v>
      </c>
      <c r="M56" s="127"/>
      <c r="O56" s="27" t="s">
        <v>18</v>
      </c>
      <c r="P56" s="7">
        <v>156444</v>
      </c>
      <c r="Q56" s="7">
        <v>2742569.65</v>
      </c>
      <c r="R56" s="7">
        <v>134740</v>
      </c>
      <c r="S56" s="7">
        <v>2498877.1899999981</v>
      </c>
      <c r="T56" s="7">
        <v>57321</v>
      </c>
      <c r="U56" s="7">
        <v>925017.11000000034</v>
      </c>
      <c r="V56" s="7">
        <v>82049</v>
      </c>
      <c r="W56" s="7">
        <v>1434155.4499999995</v>
      </c>
      <c r="X56" s="7">
        <v>20709</v>
      </c>
      <c r="Y56" s="7">
        <v>254361.31</v>
      </c>
    </row>
    <row r="57" spans="2:25" x14ac:dyDescent="0.25">
      <c r="B57" s="174" t="s">
        <v>19</v>
      </c>
      <c r="C57" s="125">
        <v>84004</v>
      </c>
      <c r="D57" s="125">
        <v>1584500.34</v>
      </c>
      <c r="E57" s="125">
        <v>98258</v>
      </c>
      <c r="F57" s="125">
        <v>1685573.8099999991</v>
      </c>
      <c r="G57" s="125">
        <v>66361</v>
      </c>
      <c r="H57" s="125">
        <v>1512993.86</v>
      </c>
      <c r="I57" s="125">
        <v>37328</v>
      </c>
      <c r="J57" s="125">
        <v>765997.27999999991</v>
      </c>
      <c r="K57" s="125">
        <v>26311</v>
      </c>
      <c r="L57" s="125">
        <v>361961.78</v>
      </c>
      <c r="M57" s="127"/>
      <c r="O57" s="27" t="s">
        <v>17</v>
      </c>
      <c r="P57" s="7">
        <v>52390</v>
      </c>
      <c r="Q57" s="7">
        <v>806427.32000000041</v>
      </c>
      <c r="R57" s="7">
        <v>26261</v>
      </c>
      <c r="S57" s="7">
        <v>492881.94000000018</v>
      </c>
      <c r="T57" s="7">
        <v>36769</v>
      </c>
      <c r="U57" s="7">
        <v>549144.36</v>
      </c>
      <c r="V57" s="7">
        <v>19296</v>
      </c>
      <c r="W57" s="7">
        <v>476333.33</v>
      </c>
      <c r="X57" s="7">
        <v>17776</v>
      </c>
      <c r="Y57" s="7">
        <v>229521.80000000002</v>
      </c>
    </row>
    <row r="58" spans="2:25" x14ac:dyDescent="0.25">
      <c r="B58" s="174" t="s">
        <v>17</v>
      </c>
      <c r="C58" s="125">
        <v>199302</v>
      </c>
      <c r="D58" s="125">
        <v>1955309.4500000004</v>
      </c>
      <c r="E58" s="125">
        <v>175013</v>
      </c>
      <c r="F58" s="125">
        <v>2666056.9300000006</v>
      </c>
      <c r="G58" s="125">
        <v>181303</v>
      </c>
      <c r="H58" s="125">
        <v>2445203.3600000003</v>
      </c>
      <c r="I58" s="125">
        <v>91377</v>
      </c>
      <c r="J58" s="125">
        <v>1181646.8500000001</v>
      </c>
      <c r="K58" s="125">
        <v>22934</v>
      </c>
      <c r="L58" s="125">
        <v>294347.98</v>
      </c>
      <c r="M58" s="127"/>
      <c r="O58" s="27" t="s">
        <v>127</v>
      </c>
      <c r="P58" s="7">
        <v>232278</v>
      </c>
      <c r="Q58" s="7">
        <v>1714584.0399999998</v>
      </c>
      <c r="R58" s="7">
        <v>169516</v>
      </c>
      <c r="S58" s="7">
        <v>1215040.06</v>
      </c>
      <c r="T58" s="7">
        <v>222722</v>
      </c>
      <c r="U58" s="7">
        <v>1596647.1399999994</v>
      </c>
      <c r="V58" s="7">
        <v>137860</v>
      </c>
      <c r="W58" s="7">
        <v>975991.61</v>
      </c>
      <c r="X58" s="7">
        <v>21840</v>
      </c>
      <c r="Y58" s="7">
        <v>171236.94</v>
      </c>
    </row>
    <row r="59" spans="2:25" x14ac:dyDescent="0.25">
      <c r="B59" s="174" t="s">
        <v>127</v>
      </c>
      <c r="C59" s="125">
        <v>33693</v>
      </c>
      <c r="D59" s="125">
        <v>490843.02</v>
      </c>
      <c r="E59" s="125">
        <v>41282</v>
      </c>
      <c r="F59" s="125">
        <v>383413.75</v>
      </c>
      <c r="G59" s="125">
        <v>48476</v>
      </c>
      <c r="H59" s="125">
        <v>514007.06000000006</v>
      </c>
      <c r="I59" s="125">
        <v>21674</v>
      </c>
      <c r="J59" s="125">
        <v>239890.73</v>
      </c>
      <c r="K59" s="125">
        <v>6612</v>
      </c>
      <c r="L59" s="125">
        <v>99681.78</v>
      </c>
      <c r="M59" s="127"/>
      <c r="O59" s="27" t="s">
        <v>26</v>
      </c>
      <c r="P59" s="7">
        <v>6916</v>
      </c>
      <c r="Q59" s="7">
        <v>51098.039999999994</v>
      </c>
      <c r="R59" s="7">
        <v>20224</v>
      </c>
      <c r="S59" s="7">
        <v>98468.800000000017</v>
      </c>
      <c r="T59" s="7">
        <v>18326</v>
      </c>
      <c r="U59" s="7">
        <v>108373.55</v>
      </c>
      <c r="V59" s="7">
        <v>480</v>
      </c>
      <c r="W59" s="7">
        <v>2316.12</v>
      </c>
      <c r="X59" s="7">
        <v>5094</v>
      </c>
      <c r="Y59" s="7">
        <v>33136.19</v>
      </c>
    </row>
    <row r="60" spans="2:25" x14ac:dyDescent="0.25">
      <c r="B60" s="174" t="s">
        <v>25</v>
      </c>
      <c r="C60" s="125">
        <v>47950</v>
      </c>
      <c r="D60" s="125">
        <v>143277.78</v>
      </c>
      <c r="E60" s="125">
        <v>29439</v>
      </c>
      <c r="F60" s="125">
        <v>131794.22000000003</v>
      </c>
      <c r="G60" s="125">
        <v>13050</v>
      </c>
      <c r="H60" s="125">
        <v>48491.17</v>
      </c>
      <c r="I60" s="125">
        <v>15257</v>
      </c>
      <c r="J60" s="125">
        <v>63096.780000000006</v>
      </c>
      <c r="K60" s="125">
        <v>7886</v>
      </c>
      <c r="L60" s="125">
        <v>36149.030000000006</v>
      </c>
      <c r="M60" s="127"/>
      <c r="O60" s="27" t="s">
        <v>25</v>
      </c>
      <c r="P60" s="7">
        <v>210</v>
      </c>
      <c r="Q60" s="7">
        <v>2548.38</v>
      </c>
      <c r="R60" s="7">
        <v>53</v>
      </c>
      <c r="S60" s="7">
        <v>848.83999999999992</v>
      </c>
      <c r="T60" s="7"/>
      <c r="U60" s="7"/>
      <c r="V60" s="7">
        <v>90</v>
      </c>
      <c r="W60" s="7">
        <v>500.44</v>
      </c>
      <c r="X60" s="7">
        <v>220</v>
      </c>
      <c r="Y60" s="7">
        <v>1237.5999999999999</v>
      </c>
    </row>
    <row r="61" spans="2:25" x14ac:dyDescent="0.25">
      <c r="B61" s="174" t="s">
        <v>21</v>
      </c>
      <c r="C61" s="125">
        <v>184476</v>
      </c>
      <c r="D61" s="125">
        <v>2059146.4700000007</v>
      </c>
      <c r="E61" s="125">
        <v>73383</v>
      </c>
      <c r="F61" s="125">
        <v>939815.75000000023</v>
      </c>
      <c r="G61" s="125">
        <v>60764</v>
      </c>
      <c r="H61" s="125">
        <v>449284.35999999981</v>
      </c>
      <c r="I61" s="125">
        <v>10998</v>
      </c>
      <c r="J61" s="125">
        <v>54119.290000000008</v>
      </c>
      <c r="K61" s="125">
        <v>3177</v>
      </c>
      <c r="L61" s="125">
        <v>8327.0299999999988</v>
      </c>
      <c r="M61" s="127"/>
      <c r="O61" s="27" t="s">
        <v>15</v>
      </c>
      <c r="P61" s="7">
        <v>1444</v>
      </c>
      <c r="Q61" s="7">
        <v>16433.64</v>
      </c>
      <c r="R61" s="7">
        <v>548</v>
      </c>
      <c r="S61" s="7">
        <v>7897.62</v>
      </c>
      <c r="T61" s="7">
        <v>1244</v>
      </c>
      <c r="U61" s="7">
        <v>14445.489999999998</v>
      </c>
      <c r="V61" s="7">
        <v>328</v>
      </c>
      <c r="W61" s="7">
        <v>4444.5599999999995</v>
      </c>
      <c r="X61" s="7">
        <v>20</v>
      </c>
      <c r="Y61" s="7">
        <v>272.95</v>
      </c>
    </row>
    <row r="62" spans="2:25" x14ac:dyDescent="0.25">
      <c r="B62" s="174" t="s">
        <v>23</v>
      </c>
      <c r="C62" s="125">
        <v>58088</v>
      </c>
      <c r="D62" s="125">
        <v>420067.81999999995</v>
      </c>
      <c r="E62" s="125">
        <v>36567</v>
      </c>
      <c r="F62" s="125">
        <v>234454.86999999997</v>
      </c>
      <c r="G62" s="125">
        <v>23110</v>
      </c>
      <c r="H62" s="125">
        <v>139846.49999999997</v>
      </c>
      <c r="I62" s="125">
        <v>2965</v>
      </c>
      <c r="J62" s="125">
        <v>21839.23</v>
      </c>
      <c r="K62" s="125">
        <v>3901</v>
      </c>
      <c r="L62" s="125">
        <v>4729.8</v>
      </c>
      <c r="M62" s="127"/>
      <c r="O62" s="27" t="s">
        <v>27</v>
      </c>
      <c r="P62" s="7">
        <v>160</v>
      </c>
      <c r="Q62" s="7">
        <v>3226.5499999999997</v>
      </c>
      <c r="R62" s="7"/>
      <c r="S62" s="7"/>
      <c r="T62" s="7"/>
      <c r="U62" s="7"/>
      <c r="V62" s="7"/>
      <c r="W62" s="7"/>
      <c r="X62" s="7">
        <v>22</v>
      </c>
      <c r="Y62" s="7">
        <v>221.49</v>
      </c>
    </row>
    <row r="63" spans="2:25" x14ac:dyDescent="0.25">
      <c r="B63" s="174" t="s">
        <v>15</v>
      </c>
      <c r="C63" s="125">
        <v>10086</v>
      </c>
      <c r="D63" s="125">
        <v>57927.329999999994</v>
      </c>
      <c r="E63" s="125">
        <v>2891</v>
      </c>
      <c r="F63" s="125">
        <v>13939.449999999999</v>
      </c>
      <c r="G63" s="125">
        <v>6214</v>
      </c>
      <c r="H63" s="125">
        <v>11311.37</v>
      </c>
      <c r="I63" s="125">
        <v>4172</v>
      </c>
      <c r="J63" s="125">
        <v>5167.8</v>
      </c>
      <c r="K63" s="125">
        <v>3274</v>
      </c>
      <c r="L63" s="125">
        <v>4107.07</v>
      </c>
      <c r="M63" s="127"/>
      <c r="O63" s="27" t="s">
        <v>21</v>
      </c>
      <c r="P63" s="7">
        <v>427703</v>
      </c>
      <c r="Q63" s="7">
        <v>4111943.7799999989</v>
      </c>
      <c r="R63" s="7">
        <v>114090</v>
      </c>
      <c r="S63" s="7">
        <v>1135152.1100000001</v>
      </c>
      <c r="T63" s="7">
        <v>19790</v>
      </c>
      <c r="U63" s="7">
        <v>227969.08000000005</v>
      </c>
      <c r="V63" s="7">
        <v>6365</v>
      </c>
      <c r="W63" s="7">
        <v>83874.149999999994</v>
      </c>
      <c r="X63" s="7"/>
      <c r="Y63" s="7"/>
    </row>
    <row r="64" spans="2:25" x14ac:dyDescent="0.25">
      <c r="B64" s="174" t="s">
        <v>97</v>
      </c>
      <c r="C64" s="125">
        <v>2</v>
      </c>
      <c r="D64" s="125">
        <v>1303.3899999999999</v>
      </c>
      <c r="E64" s="125">
        <v>6</v>
      </c>
      <c r="F64" s="125">
        <v>1322.93</v>
      </c>
      <c r="G64" s="125"/>
      <c r="H64" s="125"/>
      <c r="I64" s="125">
        <v>1</v>
      </c>
      <c r="J64" s="125">
        <v>488.17</v>
      </c>
      <c r="K64" s="125"/>
      <c r="L64" s="125"/>
      <c r="M64" s="127"/>
      <c r="O64" s="27" t="s">
        <v>23</v>
      </c>
      <c r="P64" s="7">
        <v>1171</v>
      </c>
      <c r="Q64" s="7">
        <v>6186.2100000000009</v>
      </c>
      <c r="R64" s="7">
        <v>347</v>
      </c>
      <c r="S64" s="7">
        <v>5184.63</v>
      </c>
      <c r="T64" s="7">
        <v>927</v>
      </c>
      <c r="U64" s="7">
        <v>7216.95</v>
      </c>
      <c r="V64" s="7">
        <v>80</v>
      </c>
      <c r="W64" s="7">
        <v>802.16</v>
      </c>
      <c r="X64" s="7"/>
      <c r="Y64" s="7"/>
    </row>
    <row r="65" spans="2:25" x14ac:dyDescent="0.25">
      <c r="B65" s="174" t="s">
        <v>27</v>
      </c>
      <c r="C65" s="125"/>
      <c r="D65" s="125"/>
      <c r="E65" s="125">
        <v>24</v>
      </c>
      <c r="F65" s="125">
        <v>294.31</v>
      </c>
      <c r="G65" s="125"/>
      <c r="H65" s="125"/>
      <c r="I65" s="125">
        <v>448</v>
      </c>
      <c r="J65" s="125">
        <v>600.73</v>
      </c>
      <c r="K65" s="125"/>
      <c r="L65" s="125"/>
      <c r="M65" s="127"/>
      <c r="O65" s="51" t="s">
        <v>28</v>
      </c>
      <c r="P65" s="5">
        <f>SUM(P53:P64)</f>
        <v>1861367</v>
      </c>
      <c r="Q65" s="5">
        <f t="shared" ref="Q65:Y65" si="0">SUM(Q53:Q64)</f>
        <v>26463065.449999999</v>
      </c>
      <c r="R65" s="5">
        <f t="shared" si="0"/>
        <v>1380583</v>
      </c>
      <c r="S65" s="5">
        <f t="shared" si="0"/>
        <v>23135533.749999996</v>
      </c>
      <c r="T65" s="5">
        <f t="shared" si="0"/>
        <v>1561318</v>
      </c>
      <c r="U65" s="5">
        <f t="shared" si="0"/>
        <v>24017170.829999976</v>
      </c>
      <c r="V65" s="5">
        <f t="shared" si="0"/>
        <v>1644029</v>
      </c>
      <c r="W65" s="5">
        <f t="shared" si="0"/>
        <v>26672287.869999979</v>
      </c>
      <c r="X65" s="5">
        <f t="shared" si="0"/>
        <v>405723</v>
      </c>
      <c r="Y65" s="5">
        <f t="shared" si="0"/>
        <v>5145306.6400000006</v>
      </c>
    </row>
    <row r="66" spans="2:25" x14ac:dyDescent="0.25">
      <c r="B66" s="175" t="s">
        <v>28</v>
      </c>
      <c r="C66" s="126">
        <f>SUM(C53:C65)</f>
        <v>2451877</v>
      </c>
      <c r="D66" s="126">
        <f>SUM(D53:D65)</f>
        <v>26979664.049999997</v>
      </c>
      <c r="E66" s="126">
        <f>SUM(E53:E65)</f>
        <v>2350906</v>
      </c>
      <c r="F66" s="126">
        <f t="shared" ref="F66:L66" si="1">SUM(F53:F65)</f>
        <v>24073038.240000002</v>
      </c>
      <c r="G66" s="126">
        <f t="shared" si="1"/>
        <v>2589046</v>
      </c>
      <c r="H66" s="126">
        <f t="shared" si="1"/>
        <v>23360444.730000004</v>
      </c>
      <c r="I66" s="126">
        <f t="shared" si="1"/>
        <v>1748541</v>
      </c>
      <c r="J66" s="126">
        <f t="shared" si="1"/>
        <v>14707274.77</v>
      </c>
      <c r="K66" s="126">
        <f t="shared" si="1"/>
        <v>549085</v>
      </c>
      <c r="L66" s="126">
        <f t="shared" si="1"/>
        <v>5035544.040000001</v>
      </c>
      <c r="M66" s="169"/>
      <c r="O66" s="19"/>
      <c r="P66" s="19"/>
      <c r="Q66" s="19"/>
      <c r="R66" s="19"/>
      <c r="S66" s="19"/>
      <c r="T66" s="19"/>
      <c r="U66" s="19"/>
      <c r="V66" s="19"/>
      <c r="W66" s="19"/>
      <c r="X66" s="19"/>
    </row>
    <row r="67" spans="2:25" x14ac:dyDescent="0.25">
      <c r="B67" s="62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</row>
    <row r="68" spans="2:25" x14ac:dyDescent="0.25">
      <c r="B68" s="62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O68" s="19"/>
      <c r="P68" s="49">
        <v>2014</v>
      </c>
      <c r="Q68" s="49">
        <v>2015</v>
      </c>
      <c r="R68" s="49">
        <v>2016</v>
      </c>
      <c r="S68" s="49">
        <v>2017</v>
      </c>
      <c r="T68" s="49" t="s">
        <v>265</v>
      </c>
    </row>
    <row r="69" spans="2:25" x14ac:dyDescent="0.25">
      <c r="B69" s="62"/>
      <c r="C69" s="49">
        <v>2014</v>
      </c>
      <c r="D69" s="49">
        <v>2015</v>
      </c>
      <c r="E69" s="49">
        <v>2016</v>
      </c>
      <c r="F69" s="49">
        <v>2017</v>
      </c>
      <c r="G69" s="49" t="s">
        <v>265</v>
      </c>
      <c r="O69" s="27" t="str">
        <f t="shared" ref="O69:P74" si="2">+O53</f>
        <v>CALI</v>
      </c>
      <c r="P69" s="7">
        <f t="shared" si="2"/>
        <v>482506</v>
      </c>
      <c r="Q69" s="7">
        <f t="shared" ref="Q69:Q74" si="3">+R53</f>
        <v>512555</v>
      </c>
      <c r="R69" s="7">
        <f t="shared" ref="R69:R74" si="4">+T53</f>
        <v>588612</v>
      </c>
      <c r="S69" s="7">
        <f t="shared" ref="S69:S74" si="5">+V53</f>
        <v>772082</v>
      </c>
      <c r="T69" s="7">
        <f t="shared" ref="T69:T74" si="6">+X53</f>
        <v>115669</v>
      </c>
    </row>
    <row r="70" spans="2:25" x14ac:dyDescent="0.25">
      <c r="B70" s="82" t="str">
        <f>+B53</f>
        <v>MAICAO</v>
      </c>
      <c r="C70" s="7">
        <f>+C53</f>
        <v>1255067</v>
      </c>
      <c r="D70" s="7">
        <f>+E53</f>
        <v>1207913</v>
      </c>
      <c r="E70" s="7">
        <f>+G53</f>
        <v>1320316</v>
      </c>
      <c r="F70" s="7">
        <f>+I53</f>
        <v>964374</v>
      </c>
      <c r="G70" s="7">
        <f>+K53</f>
        <v>255533</v>
      </c>
      <c r="O70" s="27" t="str">
        <f t="shared" si="2"/>
        <v>BUENAVENTURA</v>
      </c>
      <c r="P70" s="7">
        <f t="shared" si="2"/>
        <v>406090</v>
      </c>
      <c r="Q70" s="7">
        <f t="shared" si="3"/>
        <v>353666</v>
      </c>
      <c r="R70" s="7">
        <f t="shared" si="4"/>
        <v>552846</v>
      </c>
      <c r="S70" s="7">
        <f t="shared" si="5"/>
        <v>522547</v>
      </c>
      <c r="T70" s="7">
        <f t="shared" si="6"/>
        <v>205798</v>
      </c>
    </row>
    <row r="71" spans="2:25" x14ac:dyDescent="0.25">
      <c r="B71" s="82" t="str">
        <f t="shared" ref="B71:B76" si="7">+B54</f>
        <v>BUENAVENTURA</v>
      </c>
      <c r="C71" s="7">
        <f t="shared" ref="C71:C76" si="8">+C54</f>
        <v>417263</v>
      </c>
      <c r="D71" s="7">
        <f t="shared" ref="D71:D76" si="9">+E54</f>
        <v>535629</v>
      </c>
      <c r="E71" s="7">
        <f t="shared" ref="E71:E76" si="10">+G54</f>
        <v>649506</v>
      </c>
      <c r="F71" s="7">
        <f t="shared" ref="F71:F76" si="11">+I54</f>
        <v>435239</v>
      </c>
      <c r="G71" s="7">
        <f t="shared" ref="G71:G76" si="12">+K54</f>
        <v>126985</v>
      </c>
      <c r="O71" s="27" t="str">
        <f t="shared" si="2"/>
        <v>BARRANQUILLA</v>
      </c>
      <c r="P71" s="7">
        <f t="shared" si="2"/>
        <v>94055</v>
      </c>
      <c r="Q71" s="7">
        <f t="shared" si="3"/>
        <v>48583</v>
      </c>
      <c r="R71" s="7">
        <f t="shared" si="4"/>
        <v>62761</v>
      </c>
      <c r="S71" s="7">
        <f t="shared" si="5"/>
        <v>102852</v>
      </c>
      <c r="T71" s="7">
        <f>+X55</f>
        <v>18575</v>
      </c>
    </row>
    <row r="72" spans="2:25" x14ac:dyDescent="0.25">
      <c r="B72" s="82" t="str">
        <f t="shared" si="7"/>
        <v>BARRANQUILLA</v>
      </c>
      <c r="C72" s="7">
        <f t="shared" si="8"/>
        <v>126590</v>
      </c>
      <c r="D72" s="7">
        <f t="shared" si="9"/>
        <v>110046</v>
      </c>
      <c r="E72" s="7">
        <f t="shared" si="10"/>
        <v>159194</v>
      </c>
      <c r="F72" s="7">
        <f t="shared" si="11"/>
        <v>103159</v>
      </c>
      <c r="G72" s="7">
        <f t="shared" si="12"/>
        <v>56244</v>
      </c>
      <c r="O72" s="27" t="str">
        <f t="shared" si="2"/>
        <v>CARTAGENA</v>
      </c>
      <c r="P72" s="7">
        <f t="shared" si="2"/>
        <v>156444</v>
      </c>
      <c r="Q72" s="7">
        <f t="shared" si="3"/>
        <v>134740</v>
      </c>
      <c r="R72" s="7">
        <f t="shared" si="4"/>
        <v>57321</v>
      </c>
      <c r="S72" s="7">
        <f t="shared" si="5"/>
        <v>82049</v>
      </c>
      <c r="T72" s="7">
        <f t="shared" si="6"/>
        <v>20709</v>
      </c>
    </row>
    <row r="73" spans="2:25" x14ac:dyDescent="0.25">
      <c r="B73" s="82" t="str">
        <f t="shared" si="7"/>
        <v>CARTAGENA</v>
      </c>
      <c r="C73" s="7">
        <f t="shared" si="8"/>
        <v>35356</v>
      </c>
      <c r="D73" s="7">
        <f t="shared" si="9"/>
        <v>40455</v>
      </c>
      <c r="E73" s="7">
        <f t="shared" si="10"/>
        <v>60752</v>
      </c>
      <c r="F73" s="7">
        <f t="shared" si="11"/>
        <v>61549</v>
      </c>
      <c r="G73" s="7">
        <f t="shared" si="12"/>
        <v>36228</v>
      </c>
      <c r="O73" s="27" t="str">
        <f t="shared" si="2"/>
        <v>BOGOTÁ</v>
      </c>
      <c r="P73" s="7">
        <f t="shared" si="2"/>
        <v>52390</v>
      </c>
      <c r="Q73" s="7">
        <f t="shared" si="3"/>
        <v>26261</v>
      </c>
      <c r="R73" s="7">
        <f t="shared" si="4"/>
        <v>36769</v>
      </c>
      <c r="S73" s="7">
        <f t="shared" si="5"/>
        <v>19296</v>
      </c>
      <c r="T73" s="7">
        <f t="shared" si="6"/>
        <v>17776</v>
      </c>
    </row>
    <row r="74" spans="2:25" x14ac:dyDescent="0.25">
      <c r="B74" s="82" t="str">
        <f t="shared" si="7"/>
        <v>CALI</v>
      </c>
      <c r="C74" s="7">
        <f t="shared" si="8"/>
        <v>84004</v>
      </c>
      <c r="D74" s="7">
        <f t="shared" si="9"/>
        <v>98258</v>
      </c>
      <c r="E74" s="7">
        <f t="shared" si="10"/>
        <v>66361</v>
      </c>
      <c r="F74" s="7">
        <f t="shared" si="11"/>
        <v>37328</v>
      </c>
      <c r="G74" s="7">
        <f t="shared" si="12"/>
        <v>26311</v>
      </c>
      <c r="O74" s="27" t="str">
        <f t="shared" si="2"/>
        <v>PEREIRA</v>
      </c>
      <c r="P74" s="7">
        <f t="shared" si="2"/>
        <v>232278</v>
      </c>
      <c r="Q74" s="7">
        <f t="shared" si="3"/>
        <v>169516</v>
      </c>
      <c r="R74" s="7">
        <f t="shared" si="4"/>
        <v>222722</v>
      </c>
      <c r="S74" s="7">
        <f t="shared" si="5"/>
        <v>137860</v>
      </c>
      <c r="T74" s="7">
        <f t="shared" si="6"/>
        <v>21840</v>
      </c>
    </row>
    <row r="75" spans="2:25" x14ac:dyDescent="0.25">
      <c r="B75" s="82" t="str">
        <f t="shared" si="7"/>
        <v>BOGOTÁ</v>
      </c>
      <c r="C75" s="7">
        <f t="shared" si="8"/>
        <v>199302</v>
      </c>
      <c r="D75" s="7">
        <f t="shared" si="9"/>
        <v>175013</v>
      </c>
      <c r="E75" s="7">
        <f t="shared" si="10"/>
        <v>181303</v>
      </c>
      <c r="F75" s="7">
        <f t="shared" si="11"/>
        <v>91377</v>
      </c>
      <c r="G75" s="7">
        <f t="shared" si="12"/>
        <v>22934</v>
      </c>
      <c r="O75" s="27" t="s">
        <v>16</v>
      </c>
      <c r="P75" s="7">
        <f>+SUM(P59:P64)</f>
        <v>437604</v>
      </c>
      <c r="Q75" s="7">
        <f>+SUM(R59:R64)</f>
        <v>135262</v>
      </c>
      <c r="R75" s="7">
        <f>+SUM(T59:T64)</f>
        <v>40287</v>
      </c>
      <c r="S75" s="7">
        <f>+SUM(V59:V64)</f>
        <v>7343</v>
      </c>
      <c r="T75" s="7">
        <f>+SUM(X59:X64)</f>
        <v>5356</v>
      </c>
    </row>
    <row r="76" spans="2:25" x14ac:dyDescent="0.25">
      <c r="B76" s="82" t="str">
        <f t="shared" si="7"/>
        <v>PEREIRA</v>
      </c>
      <c r="C76" s="7">
        <f t="shared" si="8"/>
        <v>33693</v>
      </c>
      <c r="D76" s="7">
        <f t="shared" si="9"/>
        <v>41282</v>
      </c>
      <c r="E76" s="7">
        <f t="shared" si="10"/>
        <v>48476</v>
      </c>
      <c r="F76" s="7">
        <f t="shared" si="11"/>
        <v>21674</v>
      </c>
      <c r="G76" s="7">
        <f t="shared" si="12"/>
        <v>6612</v>
      </c>
    </row>
    <row r="77" spans="2:25" x14ac:dyDescent="0.25">
      <c r="B77" s="27" t="s">
        <v>16</v>
      </c>
      <c r="C77" s="7">
        <f>+SUM(C60:C65)</f>
        <v>300602</v>
      </c>
      <c r="D77" s="7">
        <f>+SUM(E60:E65)</f>
        <v>142310</v>
      </c>
      <c r="E77" s="7">
        <f>+SUM(G60:G65)</f>
        <v>103138</v>
      </c>
      <c r="F77" s="7">
        <f>+SUM(I60:I65)</f>
        <v>33841</v>
      </c>
      <c r="G77" s="7">
        <f>+SUM(K60:K65)</f>
        <v>18238</v>
      </c>
    </row>
    <row r="78" spans="2:25" x14ac:dyDescent="0.25">
      <c r="B78" s="62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</row>
    <row r="79" spans="2:25" x14ac:dyDescent="0.25">
      <c r="B79" s="62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</row>
    <row r="80" spans="2:25" x14ac:dyDescent="0.25">
      <c r="B80" s="62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</row>
    <row r="81" spans="2:24" x14ac:dyDescent="0.25">
      <c r="B81" s="62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O81" s="19"/>
      <c r="P81" s="19"/>
      <c r="Q81" s="19"/>
      <c r="R81" s="19"/>
      <c r="S81" s="19"/>
      <c r="T81" s="19"/>
      <c r="U81" s="19"/>
      <c r="V81" s="19"/>
      <c r="W81" s="19"/>
      <c r="X81" s="19"/>
    </row>
    <row r="82" spans="2:24" x14ac:dyDescent="0.25">
      <c r="B82" s="62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O82" s="19"/>
      <c r="P82" s="19"/>
      <c r="Q82" s="19"/>
      <c r="R82" s="19"/>
      <c r="S82" s="19"/>
      <c r="T82" s="19"/>
      <c r="U82" s="19"/>
      <c r="V82" s="19"/>
      <c r="W82" s="19"/>
      <c r="X82" s="19"/>
    </row>
    <row r="83" spans="2:24" x14ac:dyDescent="0.25">
      <c r="B83" s="62"/>
      <c r="C83" s="49">
        <v>2014</v>
      </c>
      <c r="D83" s="49">
        <v>2015</v>
      </c>
      <c r="E83" s="49">
        <v>2016</v>
      </c>
      <c r="F83" s="49">
        <v>2017</v>
      </c>
      <c r="G83" s="49" t="s">
        <v>265</v>
      </c>
      <c r="H83" s="19"/>
      <c r="I83" s="19"/>
      <c r="J83" s="19"/>
      <c r="K83" s="19"/>
      <c r="L83" s="19"/>
      <c r="M83" s="19"/>
      <c r="O83" s="19"/>
      <c r="P83" s="49">
        <v>2014</v>
      </c>
      <c r="Q83" s="49">
        <v>2015</v>
      </c>
      <c r="R83" s="49">
        <v>2016</v>
      </c>
      <c r="S83" s="49">
        <v>2017</v>
      </c>
      <c r="T83" s="49" t="s">
        <v>265</v>
      </c>
      <c r="U83" s="19"/>
      <c r="V83" s="19"/>
      <c r="W83" s="19"/>
      <c r="X83" s="19"/>
    </row>
    <row r="84" spans="2:24" x14ac:dyDescent="0.25">
      <c r="B84" s="82" t="str">
        <f>+B53</f>
        <v>MAICAO</v>
      </c>
      <c r="C84" s="7">
        <f>+D53</f>
        <v>10895120.680000002</v>
      </c>
      <c r="D84" s="7">
        <f>+F53</f>
        <v>8569673.4600000046</v>
      </c>
      <c r="E84" s="7">
        <f>+H53</f>
        <v>8976843.4700000007</v>
      </c>
      <c r="F84" s="7">
        <f>+J53</f>
        <v>6309245.5500000007</v>
      </c>
      <c r="G84" s="7">
        <f>+L53</f>
        <v>1748457.4300000004</v>
      </c>
      <c r="H84" s="19"/>
      <c r="I84" s="19"/>
      <c r="J84" s="19"/>
      <c r="K84" s="19"/>
      <c r="L84" s="19"/>
      <c r="M84" s="19"/>
      <c r="O84" s="27" t="str">
        <f t="shared" ref="O84:O89" si="13">+O53</f>
        <v>CALI</v>
      </c>
      <c r="P84" s="7">
        <f t="shared" ref="P84:P89" si="14">+Q53</f>
        <v>11090917.450000007</v>
      </c>
      <c r="Q84" s="7">
        <f t="shared" ref="Q84:Q89" si="15">+S53</f>
        <v>12450598.549999999</v>
      </c>
      <c r="R84" s="7">
        <f t="shared" ref="R84:R89" si="16">+U53</f>
        <v>14186258.069999985</v>
      </c>
      <c r="S84" s="7">
        <f t="shared" ref="S84:S89" si="17">+W53</f>
        <v>16725451.969999982</v>
      </c>
      <c r="T84" s="7">
        <f t="shared" ref="T84:T89" si="18">+Y53</f>
        <v>2188749.8200000008</v>
      </c>
      <c r="U84" s="19"/>
      <c r="V84" s="19"/>
      <c r="W84" s="19"/>
      <c r="X84" s="19"/>
    </row>
    <row r="85" spans="2:24" x14ac:dyDescent="0.25">
      <c r="B85" s="82" t="str">
        <f t="shared" ref="B85:B90" si="19">+B54</f>
        <v>BUENAVENTURA</v>
      </c>
      <c r="C85" s="7">
        <f t="shared" ref="C85:C90" si="20">+D54</f>
        <v>6401453.3599999947</v>
      </c>
      <c r="D85" s="7">
        <f t="shared" ref="D85:D90" si="21">+F54</f>
        <v>7188247.9400000004</v>
      </c>
      <c r="E85" s="7">
        <f t="shared" ref="E85:E90" si="22">+H54</f>
        <v>6152633.6300000027</v>
      </c>
      <c r="F85" s="7">
        <f t="shared" ref="F85:F90" si="23">+J54</f>
        <v>3481976.4799999981</v>
      </c>
      <c r="G85" s="7">
        <f t="shared" ref="G85:G90" si="24">+L54</f>
        <v>1153064.8499999996</v>
      </c>
      <c r="H85" s="19"/>
      <c r="I85" s="19"/>
      <c r="J85" s="19"/>
      <c r="K85" s="19"/>
      <c r="L85" s="19"/>
      <c r="M85" s="19"/>
      <c r="O85" s="27" t="str">
        <f t="shared" si="13"/>
        <v>BUENAVENTURA</v>
      </c>
      <c r="P85" s="7">
        <f t="shared" si="14"/>
        <v>4624325.7699999958</v>
      </c>
      <c r="Q85" s="7">
        <f t="shared" si="15"/>
        <v>4340639.3899999987</v>
      </c>
      <c r="R85" s="7">
        <f t="shared" si="16"/>
        <v>5259469.1299999962</v>
      </c>
      <c r="S85" s="7">
        <f t="shared" si="17"/>
        <v>5490704.3299999991</v>
      </c>
      <c r="T85" s="7">
        <f t="shared" si="18"/>
        <v>1977417.3399999996</v>
      </c>
      <c r="U85" s="19"/>
      <c r="V85" s="19"/>
      <c r="W85" s="19"/>
      <c r="X85" s="19"/>
    </row>
    <row r="86" spans="2:24" x14ac:dyDescent="0.25">
      <c r="B86" s="82" t="str">
        <f t="shared" si="19"/>
        <v>BARRANQUILLA</v>
      </c>
      <c r="C86" s="7">
        <f t="shared" si="20"/>
        <v>2108177.6300000008</v>
      </c>
      <c r="D86" s="7">
        <f t="shared" si="21"/>
        <v>1522898.4299999997</v>
      </c>
      <c r="E86" s="7">
        <f t="shared" si="22"/>
        <v>2037389.8300000008</v>
      </c>
      <c r="F86" s="7">
        <f t="shared" si="23"/>
        <v>1626618.9200000002</v>
      </c>
      <c r="G86" s="7">
        <f>+L55</f>
        <v>797487.79000000027</v>
      </c>
      <c r="H86" s="19"/>
      <c r="I86" s="19"/>
      <c r="J86" s="19"/>
      <c r="K86" s="19"/>
      <c r="L86" s="19"/>
      <c r="M86" s="19"/>
      <c r="O86" s="27" t="str">
        <f t="shared" si="13"/>
        <v>BARRANQUILLA</v>
      </c>
      <c r="P86" s="7">
        <f t="shared" si="14"/>
        <v>1292804.6199999999</v>
      </c>
      <c r="Q86" s="7">
        <f t="shared" si="15"/>
        <v>889944.61999999988</v>
      </c>
      <c r="R86" s="7">
        <f t="shared" si="16"/>
        <v>1142629.9499999995</v>
      </c>
      <c r="S86" s="7">
        <f t="shared" si="17"/>
        <v>1477713.7499999995</v>
      </c>
      <c r="T86" s="7">
        <f>+Y55</f>
        <v>289151.2</v>
      </c>
      <c r="U86" s="19"/>
      <c r="V86" s="19"/>
      <c r="W86" s="19"/>
      <c r="X86" s="19"/>
    </row>
    <row r="87" spans="2:24" x14ac:dyDescent="0.25">
      <c r="B87" s="82" t="str">
        <f t="shared" si="19"/>
        <v>CARTAGENA</v>
      </c>
      <c r="C87" s="7">
        <f t="shared" si="20"/>
        <v>862536.78</v>
      </c>
      <c r="D87" s="7">
        <f t="shared" si="21"/>
        <v>735552.39</v>
      </c>
      <c r="E87" s="7">
        <f t="shared" si="22"/>
        <v>1072440.1200000001</v>
      </c>
      <c r="F87" s="7">
        <f t="shared" si="23"/>
        <v>956586.96000000054</v>
      </c>
      <c r="G87" s="7">
        <f t="shared" si="24"/>
        <v>527229.5</v>
      </c>
      <c r="H87" s="19"/>
      <c r="I87" s="19"/>
      <c r="J87" s="19"/>
      <c r="K87" s="19"/>
      <c r="L87" s="19"/>
      <c r="M87" s="19"/>
      <c r="O87" s="27" t="str">
        <f t="shared" si="13"/>
        <v>CARTAGENA</v>
      </c>
      <c r="P87" s="7">
        <f t="shared" si="14"/>
        <v>2742569.65</v>
      </c>
      <c r="Q87" s="7">
        <f t="shared" si="15"/>
        <v>2498877.1899999981</v>
      </c>
      <c r="R87" s="7">
        <f t="shared" si="16"/>
        <v>925017.11000000034</v>
      </c>
      <c r="S87" s="7">
        <f t="shared" si="17"/>
        <v>1434155.4499999995</v>
      </c>
      <c r="T87" s="7">
        <f t="shared" si="18"/>
        <v>254361.31</v>
      </c>
      <c r="U87" s="19"/>
      <c r="V87" s="19"/>
      <c r="W87" s="19"/>
      <c r="X87" s="19"/>
    </row>
    <row r="88" spans="2:24" x14ac:dyDescent="0.25">
      <c r="B88" s="82" t="str">
        <f t="shared" si="19"/>
        <v>CALI</v>
      </c>
      <c r="C88" s="7">
        <f t="shared" si="20"/>
        <v>1584500.34</v>
      </c>
      <c r="D88" s="7">
        <f t="shared" si="21"/>
        <v>1685573.8099999991</v>
      </c>
      <c r="E88" s="7">
        <f t="shared" si="22"/>
        <v>1512993.86</v>
      </c>
      <c r="F88" s="7">
        <f>+J57</f>
        <v>765997.27999999991</v>
      </c>
      <c r="G88" s="7">
        <f t="shared" si="24"/>
        <v>361961.78</v>
      </c>
      <c r="H88" s="19"/>
      <c r="I88" s="19"/>
      <c r="J88" s="19"/>
      <c r="K88" s="19"/>
      <c r="L88" s="19"/>
      <c r="M88" s="19"/>
      <c r="O88" s="27" t="str">
        <f t="shared" si="13"/>
        <v>BOGOTÁ</v>
      </c>
      <c r="P88" s="7">
        <f t="shared" si="14"/>
        <v>806427.32000000041</v>
      </c>
      <c r="Q88" s="7">
        <f t="shared" si="15"/>
        <v>492881.94000000018</v>
      </c>
      <c r="R88" s="7">
        <f t="shared" si="16"/>
        <v>549144.36</v>
      </c>
      <c r="S88" s="7">
        <f t="shared" si="17"/>
        <v>476333.33</v>
      </c>
      <c r="T88" s="7">
        <f t="shared" si="18"/>
        <v>229521.80000000002</v>
      </c>
      <c r="U88" s="19"/>
      <c r="V88" s="19"/>
      <c r="W88" s="19"/>
      <c r="X88" s="19"/>
    </row>
    <row r="89" spans="2:24" x14ac:dyDescent="0.25">
      <c r="B89" s="82" t="str">
        <f t="shared" si="19"/>
        <v>BOGOTÁ</v>
      </c>
      <c r="C89" s="7">
        <f t="shared" si="20"/>
        <v>1955309.4500000004</v>
      </c>
      <c r="D89" s="7">
        <f t="shared" si="21"/>
        <v>2666056.9300000006</v>
      </c>
      <c r="E89" s="7">
        <f t="shared" si="22"/>
        <v>2445203.3600000003</v>
      </c>
      <c r="F89" s="7">
        <f t="shared" si="23"/>
        <v>1181646.8500000001</v>
      </c>
      <c r="G89" s="7">
        <f t="shared" si="24"/>
        <v>294347.98</v>
      </c>
      <c r="H89" s="19"/>
      <c r="I89" s="19"/>
      <c r="J89" s="19"/>
      <c r="K89" s="19"/>
      <c r="L89" s="19"/>
      <c r="M89" s="19"/>
      <c r="O89" s="27" t="str">
        <f t="shared" si="13"/>
        <v>PEREIRA</v>
      </c>
      <c r="P89" s="7">
        <f t="shared" si="14"/>
        <v>1714584.0399999998</v>
      </c>
      <c r="Q89" s="7">
        <f t="shared" si="15"/>
        <v>1215040.06</v>
      </c>
      <c r="R89" s="7">
        <f t="shared" si="16"/>
        <v>1596647.1399999994</v>
      </c>
      <c r="S89" s="7">
        <f t="shared" si="17"/>
        <v>975991.61</v>
      </c>
      <c r="T89" s="7">
        <f t="shared" si="18"/>
        <v>171236.94</v>
      </c>
      <c r="U89" s="19"/>
      <c r="V89" s="19"/>
      <c r="W89" s="19"/>
      <c r="X89" s="19"/>
    </row>
    <row r="90" spans="2:24" x14ac:dyDescent="0.25">
      <c r="B90" s="82" t="str">
        <f t="shared" si="19"/>
        <v>PEREIRA</v>
      </c>
      <c r="C90" s="7">
        <f t="shared" si="20"/>
        <v>490843.02</v>
      </c>
      <c r="D90" s="7">
        <f t="shared" si="21"/>
        <v>383413.75</v>
      </c>
      <c r="E90" s="7">
        <f t="shared" si="22"/>
        <v>514007.06000000006</v>
      </c>
      <c r="F90" s="7">
        <f t="shared" si="23"/>
        <v>239890.73</v>
      </c>
      <c r="G90" s="7">
        <f t="shared" si="24"/>
        <v>99681.78</v>
      </c>
      <c r="H90" s="19"/>
      <c r="I90" s="19"/>
      <c r="J90" s="19"/>
      <c r="K90" s="19"/>
      <c r="L90" s="19"/>
      <c r="M90" s="19"/>
      <c r="O90" s="27" t="s">
        <v>16</v>
      </c>
      <c r="P90" s="82">
        <f>+SUM(Q59:Q64)</f>
        <v>4191436.5999999987</v>
      </c>
      <c r="Q90" s="82">
        <f>+SUM(S59:S64)</f>
        <v>1247552</v>
      </c>
      <c r="R90" s="82">
        <f>+SUM(U59:U64)</f>
        <v>358005.07000000007</v>
      </c>
      <c r="S90" s="82">
        <f>+SUM(W59:W64)</f>
        <v>91937.43</v>
      </c>
      <c r="T90" s="82">
        <f>+SUM(Y59:Y64)</f>
        <v>34868.229999999996</v>
      </c>
      <c r="U90" s="19"/>
      <c r="V90" s="19"/>
      <c r="W90" s="19"/>
      <c r="X90" s="19"/>
    </row>
    <row r="91" spans="2:24" x14ac:dyDescent="0.25">
      <c r="B91" s="27" t="s">
        <v>16</v>
      </c>
      <c r="C91" s="7">
        <f>+SUM(D60:D65)</f>
        <v>2681722.7900000005</v>
      </c>
      <c r="D91" s="7">
        <f>+SUM(F60:F65)</f>
        <v>1321621.53</v>
      </c>
      <c r="E91" s="7">
        <f>+SUM(H60:H65)</f>
        <v>648933.39999999979</v>
      </c>
      <c r="F91" s="7">
        <f>+SUM(J60:J65)</f>
        <v>145312.00000000003</v>
      </c>
      <c r="G91" s="7">
        <f>+SUM(L60:L65)</f>
        <v>53312.930000000008</v>
      </c>
      <c r="H91" s="19"/>
      <c r="I91" s="19"/>
      <c r="J91" s="19"/>
      <c r="K91" s="19"/>
      <c r="L91" s="19"/>
      <c r="M91" s="19"/>
      <c r="O91" s="19"/>
      <c r="P91" s="19"/>
      <c r="Q91" s="19"/>
      <c r="R91" s="19"/>
      <c r="S91" s="19"/>
      <c r="T91" s="19"/>
      <c r="U91" s="19"/>
      <c r="V91" s="19"/>
      <c r="W91" s="19"/>
      <c r="X91" s="19"/>
    </row>
    <row r="92" spans="2:24" x14ac:dyDescent="0.25">
      <c r="B92" s="62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O92" s="19"/>
      <c r="P92" s="19"/>
      <c r="Q92" s="19"/>
      <c r="R92" s="19"/>
      <c r="S92" s="19"/>
      <c r="T92" s="19"/>
      <c r="U92" s="19"/>
      <c r="V92" s="19"/>
      <c r="W92" s="19"/>
      <c r="X92" s="19"/>
    </row>
    <row r="93" spans="2:24" x14ac:dyDescent="0.25">
      <c r="B93" s="62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O93" s="19"/>
      <c r="P93" s="19"/>
      <c r="Q93" s="19"/>
      <c r="R93" s="19"/>
      <c r="S93" s="19"/>
      <c r="T93" s="19"/>
      <c r="U93" s="19"/>
      <c r="V93" s="19"/>
      <c r="W93" s="19"/>
      <c r="X93" s="19"/>
    </row>
    <row r="94" spans="2:24" x14ac:dyDescent="0.25">
      <c r="B94" s="62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O94" s="19"/>
      <c r="P94" s="19"/>
      <c r="Q94" s="19"/>
      <c r="R94" s="19"/>
      <c r="S94" s="19"/>
      <c r="T94" s="19"/>
      <c r="U94" s="19"/>
      <c r="V94" s="19"/>
      <c r="W94" s="19"/>
      <c r="X94" s="19"/>
    </row>
    <row r="95" spans="2:24" x14ac:dyDescent="0.25">
      <c r="B95" s="6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O95" s="19"/>
      <c r="P95" s="19"/>
      <c r="Q95" s="19"/>
      <c r="R95" s="19"/>
      <c r="S95" s="19"/>
      <c r="T95" s="19"/>
      <c r="U95" s="19"/>
      <c r="V95" s="19"/>
      <c r="W95" s="19"/>
      <c r="X95" s="19"/>
    </row>
    <row r="96" spans="2:24" x14ac:dyDescent="0.25">
      <c r="B96" s="62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O96" s="19"/>
      <c r="P96" s="19"/>
      <c r="Q96" s="19"/>
      <c r="R96" s="19"/>
      <c r="S96" s="19"/>
      <c r="T96" s="19"/>
      <c r="U96" s="19"/>
      <c r="V96" s="19"/>
      <c r="W96" s="19"/>
      <c r="X96" s="19"/>
    </row>
    <row r="97" spans="2:25" ht="23.25" x14ac:dyDescent="0.35">
      <c r="B97" s="10" t="s">
        <v>32</v>
      </c>
      <c r="O97" s="19"/>
      <c r="P97" s="19"/>
      <c r="Q97" s="19"/>
      <c r="R97" s="19"/>
      <c r="S97" s="19"/>
      <c r="T97" s="19"/>
      <c r="U97" s="19"/>
      <c r="V97" s="19"/>
      <c r="W97" s="19"/>
      <c r="X97" s="19"/>
    </row>
    <row r="98" spans="2:25" ht="23.25" x14ac:dyDescent="0.35">
      <c r="B98" s="10"/>
      <c r="O98" s="10" t="s">
        <v>32</v>
      </c>
    </row>
    <row r="99" spans="2:25" ht="18.75" x14ac:dyDescent="0.3">
      <c r="B99" s="228" t="s">
        <v>143</v>
      </c>
      <c r="C99" s="229"/>
      <c r="D99" s="229"/>
      <c r="E99" s="229"/>
      <c r="F99" s="229"/>
      <c r="G99" s="229"/>
      <c r="H99" s="229"/>
      <c r="I99" s="229"/>
      <c r="J99" s="229"/>
      <c r="K99" s="229"/>
      <c r="L99" s="230"/>
      <c r="M99" s="168"/>
    </row>
    <row r="100" spans="2:25" ht="18.75" x14ac:dyDescent="0.3">
      <c r="B100" s="211" t="s">
        <v>45</v>
      </c>
      <c r="C100" s="201">
        <v>2014</v>
      </c>
      <c r="D100" s="201"/>
      <c r="E100" s="201">
        <v>2015</v>
      </c>
      <c r="F100" s="201"/>
      <c r="G100" s="201">
        <v>2016</v>
      </c>
      <c r="H100" s="201"/>
      <c r="I100" s="201">
        <v>2017</v>
      </c>
      <c r="J100" s="201"/>
      <c r="K100" s="201" t="s">
        <v>265</v>
      </c>
      <c r="L100" s="201"/>
      <c r="M100" s="19"/>
      <c r="O100" s="228" t="s">
        <v>144</v>
      </c>
      <c r="P100" s="229"/>
      <c r="Q100" s="229"/>
      <c r="R100" s="229"/>
      <c r="S100" s="229"/>
      <c r="T100" s="229"/>
      <c r="U100" s="229"/>
      <c r="V100" s="229"/>
      <c r="W100" s="229"/>
      <c r="X100" s="229"/>
      <c r="Y100" s="230"/>
    </row>
    <row r="101" spans="2:25" x14ac:dyDescent="0.25">
      <c r="B101" s="212"/>
      <c r="C101" s="49" t="s">
        <v>0</v>
      </c>
      <c r="D101" s="49" t="s">
        <v>1</v>
      </c>
      <c r="E101" s="49" t="s">
        <v>0</v>
      </c>
      <c r="F101" s="49" t="s">
        <v>1</v>
      </c>
      <c r="G101" s="49" t="s">
        <v>0</v>
      </c>
      <c r="H101" s="49" t="s">
        <v>1</v>
      </c>
      <c r="I101" s="49" t="s">
        <v>0</v>
      </c>
      <c r="J101" s="49" t="s">
        <v>1</v>
      </c>
      <c r="K101" s="49" t="s">
        <v>0</v>
      </c>
      <c r="L101" s="49" t="s">
        <v>1</v>
      </c>
      <c r="M101" s="19"/>
      <c r="O101" s="220" t="s">
        <v>45</v>
      </c>
      <c r="P101" s="201" t="s">
        <v>2</v>
      </c>
      <c r="Q101" s="201"/>
      <c r="R101" s="201" t="s">
        <v>3</v>
      </c>
      <c r="S101" s="201"/>
      <c r="T101" s="201" t="s">
        <v>4</v>
      </c>
      <c r="U101" s="201"/>
      <c r="V101" s="201" t="s">
        <v>5</v>
      </c>
      <c r="W101" s="201"/>
      <c r="X101" s="201" t="s">
        <v>265</v>
      </c>
      <c r="Y101" s="201"/>
    </row>
    <row r="102" spans="2:25" x14ac:dyDescent="0.25">
      <c r="B102" s="170" t="s">
        <v>6</v>
      </c>
      <c r="C102" s="80">
        <v>1294053</v>
      </c>
      <c r="D102" s="80">
        <v>16674696.530000007</v>
      </c>
      <c r="E102" s="80">
        <v>1193186</v>
      </c>
      <c r="F102" s="80">
        <v>16249183.360000011</v>
      </c>
      <c r="G102" s="80">
        <v>1306064</v>
      </c>
      <c r="H102" s="80">
        <v>14639038.929999989</v>
      </c>
      <c r="I102" s="80">
        <v>705357</v>
      </c>
      <c r="J102" s="80">
        <v>7478886.5200000033</v>
      </c>
      <c r="K102" s="80">
        <v>262203</v>
      </c>
      <c r="L102" s="80">
        <v>2877373.4499999979</v>
      </c>
      <c r="M102" s="127"/>
      <c r="O102" s="220"/>
      <c r="P102" s="49" t="s">
        <v>0</v>
      </c>
      <c r="Q102" s="49" t="s">
        <v>1</v>
      </c>
      <c r="R102" s="49" t="s">
        <v>0</v>
      </c>
      <c r="S102" s="49" t="s">
        <v>1</v>
      </c>
      <c r="T102" s="49" t="s">
        <v>0</v>
      </c>
      <c r="U102" s="49" t="s">
        <v>1</v>
      </c>
      <c r="V102" s="49" t="s">
        <v>0</v>
      </c>
      <c r="W102" s="49" t="s">
        <v>1</v>
      </c>
      <c r="X102" s="49" t="s">
        <v>0</v>
      </c>
      <c r="Y102" s="49" t="s">
        <v>1</v>
      </c>
    </row>
    <row r="103" spans="2:25" x14ac:dyDescent="0.25">
      <c r="B103" s="170" t="s">
        <v>98</v>
      </c>
      <c r="C103" s="80">
        <v>1026880</v>
      </c>
      <c r="D103" s="80">
        <v>7049384.570000005</v>
      </c>
      <c r="E103" s="80">
        <v>1089620</v>
      </c>
      <c r="F103" s="80">
        <v>6118569.2200000053</v>
      </c>
      <c r="G103" s="80">
        <v>1226848</v>
      </c>
      <c r="H103" s="80">
        <v>7130386.4299999978</v>
      </c>
      <c r="I103" s="80">
        <v>858929</v>
      </c>
      <c r="J103" s="80">
        <v>5137886.1300000036</v>
      </c>
      <c r="K103" s="80">
        <v>254671</v>
      </c>
      <c r="L103" s="80">
        <v>1488491.5100000002</v>
      </c>
      <c r="M103" s="127"/>
      <c r="O103" s="50" t="s">
        <v>6</v>
      </c>
      <c r="P103" s="7">
        <v>1253965</v>
      </c>
      <c r="Q103" s="7">
        <v>12894361.860000003</v>
      </c>
      <c r="R103" s="7">
        <v>771285</v>
      </c>
      <c r="S103" s="7">
        <v>8240815.9500000002</v>
      </c>
      <c r="T103" s="7">
        <v>946856</v>
      </c>
      <c r="U103" s="7">
        <v>9024985.5300000012</v>
      </c>
      <c r="V103" s="7">
        <v>835550</v>
      </c>
      <c r="W103" s="7">
        <v>8759844.2399999984</v>
      </c>
      <c r="X103" s="7">
        <v>306144</v>
      </c>
      <c r="Y103" s="7">
        <v>3004911.84</v>
      </c>
    </row>
    <row r="104" spans="2:25" x14ac:dyDescent="0.25">
      <c r="B104" s="170" t="s">
        <v>7</v>
      </c>
      <c r="C104" s="80">
        <v>3264</v>
      </c>
      <c r="D104" s="80">
        <v>60898.99</v>
      </c>
      <c r="E104" s="80">
        <v>3410</v>
      </c>
      <c r="F104" s="80">
        <v>62112.079999999994</v>
      </c>
      <c r="G104" s="80">
        <v>6179</v>
      </c>
      <c r="H104" s="80">
        <v>120915.32999999999</v>
      </c>
      <c r="I104" s="80">
        <v>9810</v>
      </c>
      <c r="J104" s="80">
        <v>159224.48000000001</v>
      </c>
      <c r="K104" s="80">
        <v>14825</v>
      </c>
      <c r="L104" s="80">
        <v>239510.49</v>
      </c>
      <c r="M104" s="127"/>
      <c r="O104" s="50" t="s">
        <v>7</v>
      </c>
      <c r="P104" s="7">
        <v>597999</v>
      </c>
      <c r="Q104" s="7">
        <v>13139659.65000001</v>
      </c>
      <c r="R104" s="7">
        <v>590858</v>
      </c>
      <c r="S104" s="7">
        <v>14287227.790000003</v>
      </c>
      <c r="T104" s="7">
        <v>605641</v>
      </c>
      <c r="U104" s="7">
        <v>14500491.659999983</v>
      </c>
      <c r="V104" s="7">
        <v>713457</v>
      </c>
      <c r="W104" s="7">
        <v>16114351.509999992</v>
      </c>
      <c r="X104" s="7">
        <v>98348</v>
      </c>
      <c r="Y104" s="7">
        <v>2091864.7100000002</v>
      </c>
    </row>
    <row r="105" spans="2:25" x14ac:dyDescent="0.25">
      <c r="B105" s="170" t="s">
        <v>99</v>
      </c>
      <c r="C105" s="80">
        <v>70065</v>
      </c>
      <c r="D105" s="80">
        <v>1657580.8000000005</v>
      </c>
      <c r="E105" s="80">
        <v>30602</v>
      </c>
      <c r="F105" s="80">
        <v>818903.24</v>
      </c>
      <c r="G105" s="80">
        <v>18697</v>
      </c>
      <c r="H105" s="80">
        <v>492120.61999999994</v>
      </c>
      <c r="I105" s="80">
        <v>15492</v>
      </c>
      <c r="J105" s="80">
        <v>424403.38</v>
      </c>
      <c r="K105" s="80">
        <v>7587</v>
      </c>
      <c r="L105" s="80">
        <v>227974.06</v>
      </c>
      <c r="M105" s="127"/>
      <c r="O105" s="50" t="s">
        <v>8</v>
      </c>
      <c r="P105" s="7">
        <v>8936</v>
      </c>
      <c r="Q105" s="7">
        <v>364310.91999999987</v>
      </c>
      <c r="R105" s="7">
        <v>11059</v>
      </c>
      <c r="S105" s="7">
        <v>521024.55000000016</v>
      </c>
      <c r="T105" s="7">
        <v>5316</v>
      </c>
      <c r="U105" s="7">
        <v>397858.39000000007</v>
      </c>
      <c r="V105" s="7">
        <v>65581</v>
      </c>
      <c r="W105" s="7">
        <v>1551168.6099999996</v>
      </c>
      <c r="X105" s="7">
        <v>361</v>
      </c>
      <c r="Y105" s="7">
        <v>31500.100000000002</v>
      </c>
    </row>
    <row r="106" spans="2:25" x14ac:dyDescent="0.25">
      <c r="B106" s="170" t="s">
        <v>8</v>
      </c>
      <c r="C106" s="80">
        <v>21646</v>
      </c>
      <c r="D106" s="80">
        <v>882581.4</v>
      </c>
      <c r="E106" s="80">
        <v>11109</v>
      </c>
      <c r="F106" s="80">
        <v>407362.8600000001</v>
      </c>
      <c r="G106" s="80">
        <v>15088</v>
      </c>
      <c r="H106" s="80">
        <v>460552.82</v>
      </c>
      <c r="I106" s="80">
        <v>9366</v>
      </c>
      <c r="J106" s="80">
        <v>291479.41000000009</v>
      </c>
      <c r="K106" s="80">
        <v>2486</v>
      </c>
      <c r="L106" s="80">
        <v>78218.48000000001</v>
      </c>
      <c r="M106" s="127"/>
      <c r="O106" s="50" t="s">
        <v>98</v>
      </c>
      <c r="P106" s="7">
        <v>256</v>
      </c>
      <c r="Q106" s="7">
        <v>53698.01</v>
      </c>
      <c r="R106" s="7">
        <v>5688</v>
      </c>
      <c r="S106" s="7">
        <v>24239.919999999998</v>
      </c>
      <c r="T106" s="7">
        <v>808</v>
      </c>
      <c r="U106" s="7">
        <v>7562.9999999999991</v>
      </c>
      <c r="V106" s="7">
        <v>6</v>
      </c>
      <c r="W106" s="7">
        <v>2195.0299999999997</v>
      </c>
      <c r="X106" s="7">
        <v>856</v>
      </c>
      <c r="Y106" s="7">
        <v>16552.64</v>
      </c>
    </row>
    <row r="107" spans="2:25" x14ac:dyDescent="0.25">
      <c r="B107" s="170" t="s">
        <v>43</v>
      </c>
      <c r="C107" s="80">
        <v>3</v>
      </c>
      <c r="D107" s="80">
        <v>2297.3599999999997</v>
      </c>
      <c r="E107" s="80">
        <v>1</v>
      </c>
      <c r="F107" s="80">
        <v>410.2</v>
      </c>
      <c r="G107" s="80">
        <v>346</v>
      </c>
      <c r="H107" s="80">
        <v>8983.49</v>
      </c>
      <c r="I107" s="80">
        <v>7147</v>
      </c>
      <c r="J107" s="80">
        <v>79411.98</v>
      </c>
      <c r="K107" s="80">
        <v>3803</v>
      </c>
      <c r="L107" s="80">
        <v>55466.14</v>
      </c>
      <c r="M107" s="127"/>
      <c r="O107" s="50" t="s">
        <v>16</v>
      </c>
      <c r="P107" s="7">
        <v>211</v>
      </c>
      <c r="Q107" s="7">
        <v>11035.009999999998</v>
      </c>
      <c r="R107" s="7">
        <v>1693</v>
      </c>
      <c r="S107" s="7">
        <v>62225.54</v>
      </c>
      <c r="T107" s="7">
        <v>2697</v>
      </c>
      <c r="U107" s="7">
        <v>86272.25</v>
      </c>
      <c r="V107" s="7">
        <v>29435</v>
      </c>
      <c r="W107" s="7">
        <v>244728.48</v>
      </c>
      <c r="X107" s="7">
        <v>14</v>
      </c>
      <c r="Y107" s="7">
        <v>477.35</v>
      </c>
    </row>
    <row r="108" spans="2:25" x14ac:dyDescent="0.25">
      <c r="B108" s="170" t="s">
        <v>14</v>
      </c>
      <c r="C108" s="80">
        <v>6150</v>
      </c>
      <c r="D108" s="80">
        <v>117719.38</v>
      </c>
      <c r="E108" s="80"/>
      <c r="F108" s="80"/>
      <c r="G108" s="80"/>
      <c r="H108" s="80"/>
      <c r="I108" s="80">
        <v>918</v>
      </c>
      <c r="J108" s="80">
        <v>19327.48</v>
      </c>
      <c r="K108" s="80">
        <v>1940</v>
      </c>
      <c r="L108" s="80">
        <v>41802.75</v>
      </c>
      <c r="M108" s="127"/>
      <c r="O108" s="51" t="s">
        <v>28</v>
      </c>
      <c r="P108" s="5">
        <f t="shared" ref="P108:X108" si="25">SUM(P103:P107)</f>
        <v>1861367</v>
      </c>
      <c r="Q108" s="5">
        <f t="shared" si="25"/>
        <v>26463065.450000014</v>
      </c>
      <c r="R108" s="5">
        <f t="shared" si="25"/>
        <v>1380583</v>
      </c>
      <c r="S108" s="5">
        <f t="shared" si="25"/>
        <v>23135533.750000004</v>
      </c>
      <c r="T108" s="5">
        <f t="shared" si="25"/>
        <v>1561318</v>
      </c>
      <c r="U108" s="5">
        <f t="shared" si="25"/>
        <v>24017170.829999983</v>
      </c>
      <c r="V108" s="5">
        <f t="shared" si="25"/>
        <v>1644029</v>
      </c>
      <c r="W108" s="5">
        <f t="shared" si="25"/>
        <v>26672287.869999994</v>
      </c>
      <c r="X108" s="5">
        <f t="shared" si="25"/>
        <v>405723</v>
      </c>
      <c r="Y108" s="5">
        <f>SUM(Y103:Y107)</f>
        <v>5145306.6399999987</v>
      </c>
    </row>
    <row r="109" spans="2:25" x14ac:dyDescent="0.25">
      <c r="B109" s="170" t="s">
        <v>44</v>
      </c>
      <c r="C109" s="80">
        <v>5419</v>
      </c>
      <c r="D109" s="80">
        <v>94449.210000000021</v>
      </c>
      <c r="E109" s="80">
        <v>4130</v>
      </c>
      <c r="F109" s="80">
        <v>69636.010000000009</v>
      </c>
      <c r="G109" s="80">
        <v>4263</v>
      </c>
      <c r="H109" s="80">
        <v>87047.89</v>
      </c>
      <c r="I109" s="80">
        <v>2346</v>
      </c>
      <c r="J109" s="80">
        <v>74051.649999999994</v>
      </c>
      <c r="K109" s="80">
        <v>866</v>
      </c>
      <c r="L109" s="80">
        <v>14796.330000000002</v>
      </c>
      <c r="M109" s="127"/>
    </row>
    <row r="110" spans="2:25" x14ac:dyDescent="0.25">
      <c r="B110" s="50" t="s">
        <v>16</v>
      </c>
      <c r="C110" s="80">
        <v>24397</v>
      </c>
      <c r="D110" s="80">
        <v>440055.81</v>
      </c>
      <c r="E110" s="80">
        <v>18848</v>
      </c>
      <c r="F110" s="80">
        <v>346861.26999999996</v>
      </c>
      <c r="G110" s="80">
        <v>11561</v>
      </c>
      <c r="H110" s="80">
        <v>421399.22</v>
      </c>
      <c r="I110" s="80">
        <v>139176</v>
      </c>
      <c r="J110" s="80">
        <v>1042603.7400000005</v>
      </c>
      <c r="K110" s="80">
        <v>704</v>
      </c>
      <c r="L110" s="80">
        <v>11910.830000000002</v>
      </c>
      <c r="M110" s="127"/>
    </row>
    <row r="111" spans="2:25" x14ac:dyDescent="0.25">
      <c r="B111" s="51" t="s">
        <v>28</v>
      </c>
      <c r="C111" s="110">
        <f t="shared" ref="C111:K111" si="26">SUM(C102:C110)</f>
        <v>2451877</v>
      </c>
      <c r="D111" s="110">
        <f t="shared" si="26"/>
        <v>26979664.050000008</v>
      </c>
      <c r="E111" s="110">
        <f t="shared" si="26"/>
        <v>2350906</v>
      </c>
      <c r="F111" s="110">
        <f t="shared" si="26"/>
        <v>24073038.240000013</v>
      </c>
      <c r="G111" s="110">
        <f t="shared" si="26"/>
        <v>2589046</v>
      </c>
      <c r="H111" s="110">
        <f t="shared" si="26"/>
        <v>23360444.729999982</v>
      </c>
      <c r="I111" s="110">
        <f t="shared" si="26"/>
        <v>1748541</v>
      </c>
      <c r="J111" s="110">
        <f t="shared" si="26"/>
        <v>14707274.770000009</v>
      </c>
      <c r="K111" s="110">
        <f t="shared" si="26"/>
        <v>549085</v>
      </c>
      <c r="L111" s="110">
        <f>SUM(L102:L110)</f>
        <v>5035544.0399999982</v>
      </c>
      <c r="M111" s="14"/>
    </row>
    <row r="112" spans="2:25" x14ac:dyDescent="0.25">
      <c r="B112" s="6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</row>
    <row r="113" spans="2:24" x14ac:dyDescent="0.25">
      <c r="B113" s="62"/>
      <c r="C113" s="49">
        <v>2014</v>
      </c>
      <c r="D113" s="49">
        <v>2015</v>
      </c>
      <c r="E113" s="49">
        <v>2016</v>
      </c>
      <c r="F113" s="49">
        <v>2017</v>
      </c>
      <c r="G113" s="49" t="s">
        <v>265</v>
      </c>
    </row>
    <row r="114" spans="2:24" x14ac:dyDescent="0.25">
      <c r="B114" s="140" t="str">
        <f>+B102</f>
        <v>CHINA</v>
      </c>
      <c r="C114" s="7">
        <f>+C102</f>
        <v>1294053</v>
      </c>
      <c r="D114" s="7">
        <f>+E102</f>
        <v>1193186</v>
      </c>
      <c r="E114" s="7">
        <f>+G102</f>
        <v>1306064</v>
      </c>
      <c r="F114" s="7">
        <f>+I102</f>
        <v>705357</v>
      </c>
      <c r="G114" s="7">
        <f>+K102</f>
        <v>262203</v>
      </c>
      <c r="P114" s="49">
        <v>2014</v>
      </c>
      <c r="Q114" s="49">
        <v>2015</v>
      </c>
      <c r="R114" s="49">
        <v>2016</v>
      </c>
      <c r="S114" s="49">
        <v>2017</v>
      </c>
      <c r="T114" s="49" t="s">
        <v>265</v>
      </c>
    </row>
    <row r="115" spans="2:24" x14ac:dyDescent="0.25">
      <c r="B115" s="165" t="str">
        <f t="shared" ref="B115:B120" si="27">+B103</f>
        <v>TAIWAN</v>
      </c>
      <c r="C115" s="7">
        <f t="shared" ref="C115:C121" si="28">+C103</f>
        <v>1026880</v>
      </c>
      <c r="D115" s="7">
        <f t="shared" ref="D115:D121" si="29">+E103</f>
        <v>1089620</v>
      </c>
      <c r="E115" s="7">
        <f t="shared" ref="E115:E122" si="30">+G103</f>
        <v>1226848</v>
      </c>
      <c r="F115" s="7">
        <f t="shared" ref="F115:F121" si="31">+I103</f>
        <v>858929</v>
      </c>
      <c r="G115" s="7">
        <f t="shared" ref="G115:G121" si="32">+K103</f>
        <v>254671</v>
      </c>
      <c r="O115" s="71" t="str">
        <f t="shared" ref="O115:P118" si="33">+O103</f>
        <v>CHINA</v>
      </c>
      <c r="P115" s="7">
        <f t="shared" si="33"/>
        <v>1253965</v>
      </c>
      <c r="Q115" s="7">
        <f>+R103</f>
        <v>771285</v>
      </c>
      <c r="R115" s="7">
        <f>+T103</f>
        <v>946856</v>
      </c>
      <c r="S115" s="7">
        <f>+V103</f>
        <v>835550</v>
      </c>
      <c r="T115" s="7">
        <f>+X103</f>
        <v>306144</v>
      </c>
    </row>
    <row r="116" spans="2:24" x14ac:dyDescent="0.25">
      <c r="B116" s="165" t="str">
        <f t="shared" si="27"/>
        <v>MEXICO</v>
      </c>
      <c r="C116" s="7">
        <f t="shared" si="28"/>
        <v>3264</v>
      </c>
      <c r="D116" s="7">
        <f t="shared" si="29"/>
        <v>3410</v>
      </c>
      <c r="E116" s="7">
        <f t="shared" si="30"/>
        <v>6179</v>
      </c>
      <c r="F116" s="7">
        <f t="shared" si="31"/>
        <v>9810</v>
      </c>
      <c r="G116" s="7">
        <f>+K104</f>
        <v>14825</v>
      </c>
      <c r="O116" s="140" t="str">
        <f t="shared" si="33"/>
        <v>MEXICO</v>
      </c>
      <c r="P116" s="7">
        <f t="shared" si="33"/>
        <v>597999</v>
      </c>
      <c r="Q116" s="7">
        <f>+R104</f>
        <v>590858</v>
      </c>
      <c r="R116" s="7">
        <f>+T104</f>
        <v>605641</v>
      </c>
      <c r="S116" s="7">
        <f>+V104</f>
        <v>713457</v>
      </c>
      <c r="T116" s="7">
        <f>+X104</f>
        <v>98348</v>
      </c>
    </row>
    <row r="117" spans="2:24" x14ac:dyDescent="0.25">
      <c r="B117" s="165" t="str">
        <f t="shared" si="27"/>
        <v>MALAYSIA</v>
      </c>
      <c r="C117" s="7">
        <f t="shared" si="28"/>
        <v>70065</v>
      </c>
      <c r="D117" s="7">
        <f t="shared" si="29"/>
        <v>30602</v>
      </c>
      <c r="E117" s="7">
        <f t="shared" si="30"/>
        <v>18697</v>
      </c>
      <c r="F117" s="7">
        <f t="shared" si="31"/>
        <v>15492</v>
      </c>
      <c r="G117" s="7">
        <f>+K105</f>
        <v>7587</v>
      </c>
      <c r="O117" s="140" t="str">
        <f t="shared" si="33"/>
        <v>ESTADOS UNIDOS</v>
      </c>
      <c r="P117" s="7">
        <f t="shared" si="33"/>
        <v>8936</v>
      </c>
      <c r="Q117" s="7">
        <f>+R105</f>
        <v>11059</v>
      </c>
      <c r="R117" s="7">
        <f>+T105</f>
        <v>5316</v>
      </c>
      <c r="S117" s="7">
        <f>+V105</f>
        <v>65581</v>
      </c>
      <c r="T117" s="7">
        <f>+X105</f>
        <v>361</v>
      </c>
    </row>
    <row r="118" spans="2:24" x14ac:dyDescent="0.25">
      <c r="B118" s="165" t="str">
        <f t="shared" si="27"/>
        <v>ESTADOS UNIDOS</v>
      </c>
      <c r="C118" s="7">
        <f t="shared" si="28"/>
        <v>21646</v>
      </c>
      <c r="D118" s="7">
        <f t="shared" si="29"/>
        <v>11109</v>
      </c>
      <c r="E118" s="7">
        <f t="shared" si="30"/>
        <v>15088</v>
      </c>
      <c r="F118" s="7">
        <f t="shared" si="31"/>
        <v>9366</v>
      </c>
      <c r="G118" s="7">
        <f>+K106</f>
        <v>2486</v>
      </c>
      <c r="O118" s="140" t="str">
        <f t="shared" si="33"/>
        <v>TAIWAN</v>
      </c>
      <c r="P118" s="7">
        <f>+P106</f>
        <v>256</v>
      </c>
      <c r="Q118" s="7">
        <f>+R106</f>
        <v>5688</v>
      </c>
      <c r="R118" s="7">
        <f>+T106</f>
        <v>808</v>
      </c>
      <c r="S118" s="7">
        <f>+V106</f>
        <v>6</v>
      </c>
      <c r="T118" s="7">
        <f>+X106</f>
        <v>856</v>
      </c>
    </row>
    <row r="119" spans="2:24" x14ac:dyDescent="0.25">
      <c r="B119" s="165" t="str">
        <f t="shared" si="27"/>
        <v>ITALIA</v>
      </c>
      <c r="C119" s="7">
        <f t="shared" si="28"/>
        <v>3</v>
      </c>
      <c r="D119" s="7">
        <f t="shared" si="29"/>
        <v>1</v>
      </c>
      <c r="E119" s="7">
        <f t="shared" si="30"/>
        <v>346</v>
      </c>
      <c r="F119" s="7">
        <f t="shared" si="31"/>
        <v>7147</v>
      </c>
      <c r="G119" s="7">
        <f t="shared" si="32"/>
        <v>3803</v>
      </c>
      <c r="O119" s="71" t="s">
        <v>16</v>
      </c>
      <c r="P119" s="7">
        <f>+P107</f>
        <v>211</v>
      </c>
      <c r="Q119" s="7">
        <f>+R107</f>
        <v>1693</v>
      </c>
      <c r="R119" s="7">
        <f>+T107</f>
        <v>2697</v>
      </c>
      <c r="S119" s="7">
        <f>+V107</f>
        <v>29435</v>
      </c>
      <c r="T119" s="7">
        <f>+X107</f>
        <v>14</v>
      </c>
    </row>
    <row r="120" spans="2:24" x14ac:dyDescent="0.25">
      <c r="B120" s="165" t="str">
        <f t="shared" si="27"/>
        <v>VIET NAM</v>
      </c>
      <c r="C120" s="7">
        <f t="shared" si="28"/>
        <v>6150</v>
      </c>
      <c r="D120" s="7">
        <f t="shared" si="29"/>
        <v>0</v>
      </c>
      <c r="E120" s="7">
        <f t="shared" si="30"/>
        <v>0</v>
      </c>
      <c r="F120" s="7">
        <f t="shared" si="31"/>
        <v>918</v>
      </c>
      <c r="G120" s="7">
        <f t="shared" si="32"/>
        <v>1940</v>
      </c>
    </row>
    <row r="121" spans="2:24" x14ac:dyDescent="0.25">
      <c r="B121" s="145" t="str">
        <f>+B109</f>
        <v>ESPA?A</v>
      </c>
      <c r="C121" s="7">
        <f t="shared" si="28"/>
        <v>5419</v>
      </c>
      <c r="D121" s="7">
        <f t="shared" si="29"/>
        <v>4130</v>
      </c>
      <c r="E121" s="7">
        <f t="shared" si="30"/>
        <v>4263</v>
      </c>
      <c r="F121" s="7">
        <f t="shared" si="31"/>
        <v>2346</v>
      </c>
      <c r="G121" s="7">
        <f t="shared" si="32"/>
        <v>866</v>
      </c>
    </row>
    <row r="122" spans="2:24" x14ac:dyDescent="0.25">
      <c r="B122" s="71" t="s">
        <v>16</v>
      </c>
      <c r="C122" s="7">
        <f>+C110</f>
        <v>24397</v>
      </c>
      <c r="D122" s="7">
        <f>+E110</f>
        <v>18848</v>
      </c>
      <c r="E122" s="7">
        <f t="shared" si="30"/>
        <v>11561</v>
      </c>
      <c r="F122" s="7">
        <f>+I110</f>
        <v>139176</v>
      </c>
      <c r="G122" s="7">
        <f>+K110</f>
        <v>704</v>
      </c>
      <c r="O122" s="19"/>
      <c r="P122" s="19"/>
      <c r="Q122" s="19"/>
      <c r="R122" s="19"/>
      <c r="S122" s="19"/>
      <c r="T122" s="19"/>
      <c r="U122" s="19"/>
      <c r="V122" s="19"/>
      <c r="W122" s="19"/>
      <c r="X122" s="19"/>
    </row>
    <row r="123" spans="2:24" x14ac:dyDescent="0.25">
      <c r="B123" s="62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</row>
    <row r="124" spans="2:24" x14ac:dyDescent="0.25">
      <c r="B124" s="62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</row>
    <row r="125" spans="2:24" x14ac:dyDescent="0.25">
      <c r="B125" s="62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</row>
    <row r="126" spans="2:24" x14ac:dyDescent="0.25">
      <c r="B126" s="62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</row>
    <row r="127" spans="2:24" x14ac:dyDescent="0.25">
      <c r="B127" s="62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</row>
    <row r="128" spans="2:24" x14ac:dyDescent="0.25">
      <c r="B128" s="62"/>
      <c r="C128" s="49">
        <v>2014</v>
      </c>
      <c r="D128" s="49">
        <v>2015</v>
      </c>
      <c r="E128" s="49">
        <v>2016</v>
      </c>
      <c r="F128" s="49">
        <v>2017</v>
      </c>
      <c r="G128" s="49" t="s">
        <v>265</v>
      </c>
      <c r="H128" s="19"/>
      <c r="I128" s="19"/>
      <c r="J128" s="19"/>
      <c r="K128" s="19"/>
      <c r="L128" s="19"/>
      <c r="M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</row>
    <row r="129" spans="2:24" x14ac:dyDescent="0.25">
      <c r="B129" s="140" t="str">
        <f>+B102</f>
        <v>CHINA</v>
      </c>
      <c r="C129" s="7">
        <f>+D102</f>
        <v>16674696.530000007</v>
      </c>
      <c r="D129" s="7">
        <f>+F102</f>
        <v>16249183.360000011</v>
      </c>
      <c r="E129" s="7">
        <f>+H102</f>
        <v>14639038.929999989</v>
      </c>
      <c r="F129" s="7">
        <f>+J102</f>
        <v>7478886.5200000033</v>
      </c>
      <c r="G129" s="7">
        <f>+L102</f>
        <v>2877373.4499999979</v>
      </c>
      <c r="H129" s="19"/>
      <c r="I129" s="19"/>
      <c r="J129" s="19"/>
      <c r="K129" s="19"/>
      <c r="L129" s="19"/>
      <c r="M129" s="19"/>
      <c r="O129" s="19"/>
      <c r="P129" s="49">
        <v>20114</v>
      </c>
      <c r="Q129" s="49">
        <v>2015</v>
      </c>
      <c r="R129" s="49">
        <v>2016</v>
      </c>
      <c r="S129" s="49">
        <v>2017</v>
      </c>
      <c r="T129" s="49" t="s">
        <v>265</v>
      </c>
      <c r="U129" s="19"/>
      <c r="V129" s="19"/>
      <c r="W129" s="19"/>
      <c r="X129" s="19"/>
    </row>
    <row r="130" spans="2:24" x14ac:dyDescent="0.25">
      <c r="B130" s="165" t="str">
        <f t="shared" ref="B130:B136" si="34">+B103</f>
        <v>TAIWAN</v>
      </c>
      <c r="C130" s="7">
        <f t="shared" ref="C130:C137" si="35">+D103</f>
        <v>7049384.570000005</v>
      </c>
      <c r="D130" s="7">
        <f t="shared" ref="D130:D137" si="36">+F103</f>
        <v>6118569.2200000053</v>
      </c>
      <c r="E130" s="7">
        <f t="shared" ref="E130:E136" si="37">+H103</f>
        <v>7130386.4299999978</v>
      </c>
      <c r="F130" s="7">
        <f t="shared" ref="F130:F136" si="38">+J103</f>
        <v>5137886.1300000036</v>
      </c>
      <c r="G130" s="7">
        <f t="shared" ref="G130:G136" si="39">+L103</f>
        <v>1488491.5100000002</v>
      </c>
      <c r="H130" s="19"/>
      <c r="I130" s="19"/>
      <c r="J130" s="19"/>
      <c r="K130" s="19"/>
      <c r="L130" s="19"/>
      <c r="M130" s="19"/>
      <c r="O130" s="71" t="str">
        <f>+O115</f>
        <v>CHINA</v>
      </c>
      <c r="P130" s="7">
        <f>+Q103</f>
        <v>12894361.860000003</v>
      </c>
      <c r="Q130" s="7">
        <f>+S103</f>
        <v>8240815.9500000002</v>
      </c>
      <c r="R130" s="7">
        <f>+U103</f>
        <v>9024985.5300000012</v>
      </c>
      <c r="S130" s="7">
        <f>+W103</f>
        <v>8759844.2399999984</v>
      </c>
      <c r="T130" s="7">
        <f>+Y103</f>
        <v>3004911.84</v>
      </c>
      <c r="U130" s="19"/>
      <c r="V130" s="19"/>
      <c r="W130" s="19"/>
      <c r="X130" s="19"/>
    </row>
    <row r="131" spans="2:24" x14ac:dyDescent="0.25">
      <c r="B131" s="165" t="str">
        <f t="shared" si="34"/>
        <v>MEXICO</v>
      </c>
      <c r="C131" s="7">
        <f t="shared" si="35"/>
        <v>60898.99</v>
      </c>
      <c r="D131" s="7">
        <f t="shared" si="36"/>
        <v>62112.079999999994</v>
      </c>
      <c r="E131" s="7">
        <f t="shared" si="37"/>
        <v>120915.32999999999</v>
      </c>
      <c r="F131" s="7">
        <f t="shared" si="38"/>
        <v>159224.48000000001</v>
      </c>
      <c r="G131" s="7">
        <f t="shared" si="39"/>
        <v>239510.49</v>
      </c>
      <c r="H131" s="19"/>
      <c r="I131" s="19"/>
      <c r="J131" s="19"/>
      <c r="K131" s="19"/>
      <c r="L131" s="19"/>
      <c r="M131" s="19"/>
      <c r="O131" s="140" t="str">
        <f>+O116</f>
        <v>MEXICO</v>
      </c>
      <c r="P131" s="7">
        <f>+Q104</f>
        <v>13139659.65000001</v>
      </c>
      <c r="Q131" s="7">
        <f>+S104</f>
        <v>14287227.790000003</v>
      </c>
      <c r="R131" s="7">
        <f>+U104</f>
        <v>14500491.659999983</v>
      </c>
      <c r="S131" s="7">
        <f>+W104</f>
        <v>16114351.509999992</v>
      </c>
      <c r="T131" s="7">
        <f>+Y104</f>
        <v>2091864.7100000002</v>
      </c>
      <c r="U131" s="19"/>
      <c r="V131" s="19"/>
      <c r="W131" s="19"/>
      <c r="X131" s="19"/>
    </row>
    <row r="132" spans="2:24" x14ac:dyDescent="0.25">
      <c r="B132" s="165" t="str">
        <f t="shared" si="34"/>
        <v>MALAYSIA</v>
      </c>
      <c r="C132" s="7">
        <f>+D105</f>
        <v>1657580.8000000005</v>
      </c>
      <c r="D132" s="7">
        <f t="shared" si="36"/>
        <v>818903.24</v>
      </c>
      <c r="E132" s="7">
        <f t="shared" si="37"/>
        <v>492120.61999999994</v>
      </c>
      <c r="F132" s="7">
        <f t="shared" si="38"/>
        <v>424403.38</v>
      </c>
      <c r="G132" s="7">
        <f t="shared" si="39"/>
        <v>227974.06</v>
      </c>
      <c r="H132" s="19"/>
      <c r="I132" s="19"/>
      <c r="J132" s="19"/>
      <c r="K132" s="19"/>
      <c r="L132" s="19"/>
      <c r="M132" s="19"/>
      <c r="O132" s="140" t="str">
        <f>+O117</f>
        <v>ESTADOS UNIDOS</v>
      </c>
      <c r="P132" s="7">
        <f>+Q105</f>
        <v>364310.91999999987</v>
      </c>
      <c r="Q132" s="7">
        <f>+S105</f>
        <v>521024.55000000016</v>
      </c>
      <c r="R132" s="7">
        <f>+U105</f>
        <v>397858.39000000007</v>
      </c>
      <c r="S132" s="7">
        <f>+W105</f>
        <v>1551168.6099999996</v>
      </c>
      <c r="T132" s="7">
        <f>+Y105</f>
        <v>31500.100000000002</v>
      </c>
      <c r="U132" s="19"/>
      <c r="V132" s="19"/>
      <c r="W132" s="19"/>
      <c r="X132" s="19"/>
    </row>
    <row r="133" spans="2:24" x14ac:dyDescent="0.25">
      <c r="B133" s="165" t="str">
        <f t="shared" si="34"/>
        <v>ESTADOS UNIDOS</v>
      </c>
      <c r="C133" s="7">
        <f t="shared" si="35"/>
        <v>882581.4</v>
      </c>
      <c r="D133" s="7">
        <f t="shared" si="36"/>
        <v>407362.8600000001</v>
      </c>
      <c r="E133" s="7">
        <f t="shared" si="37"/>
        <v>460552.82</v>
      </c>
      <c r="F133" s="7">
        <f t="shared" si="38"/>
        <v>291479.41000000009</v>
      </c>
      <c r="G133" s="7">
        <f t="shared" si="39"/>
        <v>78218.48000000001</v>
      </c>
      <c r="H133" s="19"/>
      <c r="I133" s="19"/>
      <c r="J133" s="19"/>
      <c r="K133" s="19"/>
      <c r="L133" s="19"/>
      <c r="M133" s="19"/>
      <c r="O133" s="140" t="str">
        <f>+O118</f>
        <v>TAIWAN</v>
      </c>
      <c r="P133" s="7">
        <f>+Q106</f>
        <v>53698.01</v>
      </c>
      <c r="Q133" s="7">
        <f>+S106</f>
        <v>24239.919999999998</v>
      </c>
      <c r="R133" s="7">
        <f>+U106</f>
        <v>7562.9999999999991</v>
      </c>
      <c r="S133" s="7">
        <f>+W106</f>
        <v>2195.0299999999997</v>
      </c>
      <c r="T133" s="7">
        <f>+Y106</f>
        <v>16552.64</v>
      </c>
      <c r="U133" s="19"/>
      <c r="V133" s="19"/>
      <c r="W133" s="19"/>
      <c r="X133" s="19"/>
    </row>
    <row r="134" spans="2:24" x14ac:dyDescent="0.25">
      <c r="B134" s="165" t="str">
        <f t="shared" si="34"/>
        <v>ITALIA</v>
      </c>
      <c r="C134" s="7">
        <f t="shared" si="35"/>
        <v>2297.3599999999997</v>
      </c>
      <c r="D134" s="7">
        <f t="shared" si="36"/>
        <v>410.2</v>
      </c>
      <c r="E134" s="7">
        <f t="shared" si="37"/>
        <v>8983.49</v>
      </c>
      <c r="F134" s="7">
        <f t="shared" si="38"/>
        <v>79411.98</v>
      </c>
      <c r="G134" s="7">
        <f>+L107</f>
        <v>55466.14</v>
      </c>
      <c r="H134" s="19"/>
      <c r="I134" s="19"/>
      <c r="J134" s="19"/>
      <c r="K134" s="19"/>
      <c r="L134" s="19"/>
      <c r="M134" s="19"/>
      <c r="O134" s="71" t="s">
        <v>16</v>
      </c>
      <c r="P134" s="7">
        <f>+Q107</f>
        <v>11035.009999999998</v>
      </c>
      <c r="Q134" s="7">
        <f>+S107</f>
        <v>62225.54</v>
      </c>
      <c r="R134" s="7">
        <f>+U107</f>
        <v>86272.25</v>
      </c>
      <c r="S134" s="7">
        <f>+W107</f>
        <v>244728.48</v>
      </c>
      <c r="T134" s="7">
        <f>+Y107</f>
        <v>477.35</v>
      </c>
      <c r="U134" s="19"/>
      <c r="V134" s="19"/>
      <c r="W134" s="19"/>
      <c r="X134" s="19"/>
    </row>
    <row r="135" spans="2:24" x14ac:dyDescent="0.25">
      <c r="B135" s="165" t="str">
        <f t="shared" si="34"/>
        <v>VIET NAM</v>
      </c>
      <c r="C135" s="7">
        <f t="shared" si="35"/>
        <v>117719.38</v>
      </c>
      <c r="D135" s="7">
        <f t="shared" si="36"/>
        <v>0</v>
      </c>
      <c r="E135" s="7">
        <f t="shared" si="37"/>
        <v>0</v>
      </c>
      <c r="F135" s="7">
        <f t="shared" si="38"/>
        <v>19327.48</v>
      </c>
      <c r="G135" s="7">
        <f t="shared" si="39"/>
        <v>41802.75</v>
      </c>
      <c r="H135" s="19"/>
      <c r="I135" s="19"/>
      <c r="J135" s="19"/>
      <c r="K135" s="19"/>
      <c r="L135" s="19"/>
      <c r="M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</row>
    <row r="136" spans="2:24" x14ac:dyDescent="0.25">
      <c r="B136" s="165" t="str">
        <f t="shared" si="34"/>
        <v>ESPA?A</v>
      </c>
      <c r="C136" s="7">
        <f t="shared" si="35"/>
        <v>94449.210000000021</v>
      </c>
      <c r="D136" s="7">
        <f t="shared" si="36"/>
        <v>69636.010000000009</v>
      </c>
      <c r="E136" s="7">
        <f t="shared" si="37"/>
        <v>87047.89</v>
      </c>
      <c r="F136" s="7">
        <f t="shared" si="38"/>
        <v>74051.649999999994</v>
      </c>
      <c r="G136" s="7">
        <f t="shared" si="39"/>
        <v>14796.330000000002</v>
      </c>
      <c r="H136" s="19"/>
      <c r="I136" s="19"/>
      <c r="J136" s="19"/>
      <c r="K136" s="19"/>
      <c r="L136" s="19"/>
      <c r="M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</row>
    <row r="137" spans="2:24" x14ac:dyDescent="0.25">
      <c r="B137" s="71" t="s">
        <v>16</v>
      </c>
      <c r="C137" s="7">
        <f t="shared" si="35"/>
        <v>440055.81</v>
      </c>
      <c r="D137" s="7">
        <f t="shared" si="36"/>
        <v>346861.26999999996</v>
      </c>
      <c r="E137" s="7">
        <f>+H110</f>
        <v>421399.22</v>
      </c>
      <c r="F137" s="7">
        <f>+J110</f>
        <v>1042603.7400000005</v>
      </c>
      <c r="G137" s="7">
        <f>+L110</f>
        <v>11910.830000000002</v>
      </c>
      <c r="H137" s="19"/>
      <c r="I137" s="19"/>
      <c r="J137" s="19"/>
      <c r="K137" s="19"/>
      <c r="L137" s="19"/>
      <c r="M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</row>
    <row r="138" spans="2:24" x14ac:dyDescent="0.25">
      <c r="B138" s="62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</row>
    <row r="139" spans="2:24" x14ac:dyDescent="0.25">
      <c r="B139" s="62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</row>
    <row r="140" spans="2:24" x14ac:dyDescent="0.25">
      <c r="B140" s="62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</row>
    <row r="141" spans="2:24" x14ac:dyDescent="0.25">
      <c r="B141" s="62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</row>
    <row r="142" spans="2:24" x14ac:dyDescent="0.25">
      <c r="B142" s="62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</row>
    <row r="143" spans="2:24" x14ac:dyDescent="0.25">
      <c r="B143" s="62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2:24" ht="23.25" x14ac:dyDescent="0.35">
      <c r="B144" s="10" t="s">
        <v>240</v>
      </c>
      <c r="O144" s="19"/>
      <c r="P144" s="19"/>
      <c r="Q144" s="19"/>
      <c r="R144" s="19"/>
      <c r="S144" s="19"/>
      <c r="T144" s="19"/>
      <c r="U144" s="19"/>
      <c r="V144" s="19"/>
      <c r="W144" s="19"/>
      <c r="X144" s="19"/>
    </row>
    <row r="145" spans="2:25" x14ac:dyDescent="0.25">
      <c r="O145" s="19"/>
      <c r="P145" s="19"/>
      <c r="Q145" s="19"/>
    </row>
    <row r="146" spans="2:25" ht="18.75" x14ac:dyDescent="0.3">
      <c r="B146" s="228" t="s">
        <v>143</v>
      </c>
      <c r="C146" s="229"/>
      <c r="D146" s="229"/>
      <c r="E146" s="229"/>
      <c r="F146" s="229"/>
      <c r="G146" s="229"/>
      <c r="H146" s="229"/>
      <c r="I146" s="229"/>
      <c r="J146" s="229"/>
      <c r="K146" s="229"/>
      <c r="L146" s="230"/>
      <c r="M146" s="168"/>
    </row>
    <row r="147" spans="2:25" ht="18.75" x14ac:dyDescent="0.3">
      <c r="B147" s="211" t="s">
        <v>58</v>
      </c>
      <c r="C147" s="201">
        <v>2014</v>
      </c>
      <c r="D147" s="201"/>
      <c r="E147" s="201">
        <v>2015</v>
      </c>
      <c r="F147" s="201"/>
      <c r="G147" s="201">
        <v>2016</v>
      </c>
      <c r="H147" s="201"/>
      <c r="I147" s="201">
        <v>2017</v>
      </c>
      <c r="J147" s="201"/>
      <c r="K147" s="201" t="s">
        <v>265</v>
      </c>
      <c r="L147" s="201"/>
      <c r="M147" s="19"/>
      <c r="O147" s="248" t="s">
        <v>144</v>
      </c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</row>
    <row r="148" spans="2:25" x14ac:dyDescent="0.25">
      <c r="B148" s="212"/>
      <c r="C148" s="49" t="s">
        <v>0</v>
      </c>
      <c r="D148" s="49" t="s">
        <v>1</v>
      </c>
      <c r="E148" s="49" t="s">
        <v>0</v>
      </c>
      <c r="F148" s="49" t="s">
        <v>1</v>
      </c>
      <c r="G148" s="49" t="s">
        <v>0</v>
      </c>
      <c r="H148" s="49" t="s">
        <v>1</v>
      </c>
      <c r="I148" s="49" t="s">
        <v>0</v>
      </c>
      <c r="J148" s="49" t="s">
        <v>1</v>
      </c>
      <c r="K148" s="49" t="s">
        <v>0</v>
      </c>
      <c r="L148" s="49" t="s">
        <v>1</v>
      </c>
      <c r="M148" s="19"/>
      <c r="O148" s="211" t="s">
        <v>58</v>
      </c>
      <c r="P148" s="201">
        <v>2014</v>
      </c>
      <c r="Q148" s="201"/>
      <c r="R148" s="201">
        <v>2015</v>
      </c>
      <c r="S148" s="201"/>
      <c r="T148" s="201">
        <v>2016</v>
      </c>
      <c r="U148" s="201"/>
      <c r="V148" s="201">
        <v>2017</v>
      </c>
      <c r="W148" s="201"/>
      <c r="X148" s="201" t="s">
        <v>265</v>
      </c>
      <c r="Y148" s="201"/>
    </row>
    <row r="149" spans="2:25" x14ac:dyDescent="0.25">
      <c r="B149" s="50" t="s">
        <v>116</v>
      </c>
      <c r="C149" s="80">
        <v>143498</v>
      </c>
      <c r="D149" s="80">
        <v>3153079.5200000005</v>
      </c>
      <c r="E149" s="80">
        <v>212095</v>
      </c>
      <c r="F149" s="80">
        <v>4842268.1099999975</v>
      </c>
      <c r="G149" s="80">
        <v>155902</v>
      </c>
      <c r="H149" s="80">
        <v>3138132.4499999983</v>
      </c>
      <c r="I149" s="80">
        <v>72289</v>
      </c>
      <c r="J149" s="80">
        <v>1640630.33</v>
      </c>
      <c r="K149" s="80">
        <v>37869</v>
      </c>
      <c r="L149" s="80">
        <v>614874.41</v>
      </c>
      <c r="M149" s="127"/>
      <c r="O149" s="212"/>
      <c r="P149" s="49" t="s">
        <v>0</v>
      </c>
      <c r="Q149" s="49" t="s">
        <v>1</v>
      </c>
      <c r="R149" s="49" t="s">
        <v>0</v>
      </c>
      <c r="S149" s="49" t="s">
        <v>1</v>
      </c>
      <c r="T149" s="49" t="s">
        <v>0</v>
      </c>
      <c r="U149" s="49" t="s">
        <v>1</v>
      </c>
      <c r="V149" s="49" t="s">
        <v>0</v>
      </c>
      <c r="W149" s="49" t="s">
        <v>1</v>
      </c>
      <c r="X149" s="49" t="s">
        <v>0</v>
      </c>
      <c r="Y149" s="49" t="s">
        <v>1</v>
      </c>
    </row>
    <row r="150" spans="2:25" x14ac:dyDescent="0.25">
      <c r="B150" s="50" t="s">
        <v>106</v>
      </c>
      <c r="C150" s="80">
        <v>166298</v>
      </c>
      <c r="D150" s="80">
        <v>1924586.3200000003</v>
      </c>
      <c r="E150" s="80">
        <v>171292</v>
      </c>
      <c r="F150" s="80">
        <v>2017025.5000000002</v>
      </c>
      <c r="G150" s="80">
        <v>139544</v>
      </c>
      <c r="H150" s="80">
        <v>1516201.8399999999</v>
      </c>
      <c r="I150" s="80">
        <v>40643</v>
      </c>
      <c r="J150" s="80">
        <v>478301.85</v>
      </c>
      <c r="K150" s="80">
        <v>37292</v>
      </c>
      <c r="L150" s="80">
        <v>565190.18000000005</v>
      </c>
      <c r="M150" s="127"/>
      <c r="O150" s="50" t="s">
        <v>152</v>
      </c>
      <c r="P150" s="7">
        <v>551724</v>
      </c>
      <c r="Q150" s="7">
        <v>12834163.520000013</v>
      </c>
      <c r="R150" s="7">
        <v>567250</v>
      </c>
      <c r="S150" s="7">
        <v>13913499.23</v>
      </c>
      <c r="T150" s="7">
        <v>597396</v>
      </c>
      <c r="U150" s="7">
        <v>14398405.279999986</v>
      </c>
      <c r="V150" s="7">
        <v>691363</v>
      </c>
      <c r="W150" s="7">
        <v>15678806.499999987</v>
      </c>
      <c r="X150" s="7">
        <v>95383</v>
      </c>
      <c r="Y150" s="7">
        <v>2091007.2900000007</v>
      </c>
    </row>
    <row r="151" spans="2:25" x14ac:dyDescent="0.25">
      <c r="B151" s="50" t="s">
        <v>225</v>
      </c>
      <c r="C151" s="80"/>
      <c r="D151" s="80"/>
      <c r="E151" s="80">
        <v>321445</v>
      </c>
      <c r="F151" s="80">
        <v>1813679.0600000003</v>
      </c>
      <c r="G151" s="80">
        <v>167404</v>
      </c>
      <c r="H151" s="80">
        <v>917641.6599999998</v>
      </c>
      <c r="I151" s="80">
        <v>98789</v>
      </c>
      <c r="J151" s="80">
        <v>539849.86999999988</v>
      </c>
      <c r="K151" s="80">
        <v>96282</v>
      </c>
      <c r="L151" s="80">
        <v>512306.09999999992</v>
      </c>
      <c r="M151" s="127"/>
      <c r="O151" s="50" t="s">
        <v>106</v>
      </c>
      <c r="P151" s="7">
        <v>456274</v>
      </c>
      <c r="Q151" s="7">
        <v>4220047.68</v>
      </c>
      <c r="R151" s="7">
        <v>198301</v>
      </c>
      <c r="S151" s="7">
        <v>1813949.3800000004</v>
      </c>
      <c r="T151" s="7">
        <v>326110</v>
      </c>
      <c r="U151" s="7">
        <v>2825469.4499999997</v>
      </c>
      <c r="V151" s="7">
        <v>235546</v>
      </c>
      <c r="W151" s="7">
        <v>1884563.7100000002</v>
      </c>
      <c r="X151" s="7">
        <v>156253</v>
      </c>
      <c r="Y151" s="7">
        <v>1278610.4500000002</v>
      </c>
    </row>
    <row r="152" spans="2:25" x14ac:dyDescent="0.25">
      <c r="B152" s="50" t="s">
        <v>101</v>
      </c>
      <c r="C152" s="80">
        <v>4945</v>
      </c>
      <c r="D152" s="80">
        <v>122061.32999999999</v>
      </c>
      <c r="E152" s="80">
        <v>1605</v>
      </c>
      <c r="F152" s="80">
        <v>32575.25</v>
      </c>
      <c r="G152" s="80">
        <v>5305</v>
      </c>
      <c r="H152" s="80">
        <v>79257.899999999994</v>
      </c>
      <c r="I152" s="80">
        <v>5550</v>
      </c>
      <c r="J152" s="80">
        <v>117731.48</v>
      </c>
      <c r="K152" s="80">
        <v>14807</v>
      </c>
      <c r="L152" s="80">
        <v>336912.24000000005</v>
      </c>
      <c r="M152" s="127"/>
      <c r="O152" s="50" t="s">
        <v>115</v>
      </c>
      <c r="P152" s="7">
        <v>89010</v>
      </c>
      <c r="Q152" s="7">
        <v>1315184.99</v>
      </c>
      <c r="R152" s="7">
        <v>84122</v>
      </c>
      <c r="S152" s="7">
        <v>1324054.6999999997</v>
      </c>
      <c r="T152" s="7">
        <v>68864</v>
      </c>
      <c r="U152" s="7">
        <v>1051728.6499999999</v>
      </c>
      <c r="V152" s="7">
        <v>139330</v>
      </c>
      <c r="W152" s="7">
        <v>1812585.5700000008</v>
      </c>
      <c r="X152" s="7">
        <v>34279</v>
      </c>
      <c r="Y152" s="7">
        <v>425259.09</v>
      </c>
    </row>
    <row r="153" spans="2:25" x14ac:dyDescent="0.25">
      <c r="B153" s="50" t="s">
        <v>285</v>
      </c>
      <c r="C153" s="80"/>
      <c r="D153" s="80"/>
      <c r="E153" s="80"/>
      <c r="F153" s="80"/>
      <c r="G153" s="80"/>
      <c r="H153" s="80"/>
      <c r="I153" s="80">
        <v>9000</v>
      </c>
      <c r="J153" s="80">
        <v>74632</v>
      </c>
      <c r="K153" s="80">
        <v>46744</v>
      </c>
      <c r="L153" s="80">
        <v>297567.2</v>
      </c>
      <c r="M153" s="127"/>
      <c r="O153" s="50" t="s">
        <v>104</v>
      </c>
      <c r="P153" s="7">
        <v>71279</v>
      </c>
      <c r="Q153" s="7">
        <v>792611.69000000006</v>
      </c>
      <c r="R153" s="7">
        <v>87102</v>
      </c>
      <c r="S153" s="7">
        <v>925152.48999999976</v>
      </c>
      <c r="T153" s="7">
        <v>56224</v>
      </c>
      <c r="U153" s="7">
        <v>578657.85</v>
      </c>
      <c r="V153" s="7">
        <v>61270</v>
      </c>
      <c r="W153" s="7">
        <v>783361.24999999988</v>
      </c>
      <c r="X153" s="7">
        <v>20320</v>
      </c>
      <c r="Y153" s="7">
        <v>258288.93000000002</v>
      </c>
    </row>
    <row r="154" spans="2:25" x14ac:dyDescent="0.25">
      <c r="B154" s="50" t="s">
        <v>150</v>
      </c>
      <c r="C154" s="80"/>
      <c r="D154" s="80"/>
      <c r="E154" s="80">
        <v>26424</v>
      </c>
      <c r="F154" s="80">
        <v>125923.26999999999</v>
      </c>
      <c r="G154" s="80">
        <v>268179</v>
      </c>
      <c r="H154" s="80">
        <v>1669283.31</v>
      </c>
      <c r="I154" s="80">
        <v>264414</v>
      </c>
      <c r="J154" s="80">
        <v>1591806.9700000002</v>
      </c>
      <c r="K154" s="80">
        <v>32808</v>
      </c>
      <c r="L154" s="80">
        <v>236164.86</v>
      </c>
      <c r="M154" s="127"/>
      <c r="O154" s="50" t="s">
        <v>148</v>
      </c>
      <c r="P154" s="7">
        <v>232122</v>
      </c>
      <c r="Q154" s="7">
        <v>1712083.9899999998</v>
      </c>
      <c r="R154" s="7">
        <v>169356</v>
      </c>
      <c r="S154" s="7">
        <v>1212561.28</v>
      </c>
      <c r="T154" s="7">
        <v>231752</v>
      </c>
      <c r="U154" s="7">
        <v>1677899.8699999996</v>
      </c>
      <c r="V154" s="7">
        <v>137860</v>
      </c>
      <c r="W154" s="7">
        <v>975991.61</v>
      </c>
      <c r="X154" s="7">
        <v>21840</v>
      </c>
      <c r="Y154" s="7">
        <v>171236.94</v>
      </c>
    </row>
    <row r="155" spans="2:25" x14ac:dyDescent="0.25">
      <c r="B155" s="50" t="s">
        <v>152</v>
      </c>
      <c r="C155" s="80">
        <v>74717</v>
      </c>
      <c r="D155" s="80">
        <v>1575935.9800000004</v>
      </c>
      <c r="E155" s="80">
        <v>76217</v>
      </c>
      <c r="F155" s="80">
        <v>1678205.3099999994</v>
      </c>
      <c r="G155" s="80">
        <v>62720</v>
      </c>
      <c r="H155" s="80">
        <v>1368613.8199999998</v>
      </c>
      <c r="I155" s="80">
        <v>57151</v>
      </c>
      <c r="J155" s="80">
        <v>791855.87999999989</v>
      </c>
      <c r="K155" s="80">
        <v>9112</v>
      </c>
      <c r="L155" s="80">
        <v>230965.11000000002</v>
      </c>
      <c r="M155" s="127"/>
      <c r="O155" s="50" t="s">
        <v>186</v>
      </c>
      <c r="P155" s="7">
        <v>8263</v>
      </c>
      <c r="Q155" s="7">
        <v>372177.94</v>
      </c>
      <c r="R155" s="7">
        <v>11197</v>
      </c>
      <c r="S155" s="7">
        <v>653952.89000000048</v>
      </c>
      <c r="T155" s="7">
        <v>9164</v>
      </c>
      <c r="U155" s="7">
        <v>520740.64999999997</v>
      </c>
      <c r="V155" s="7">
        <v>12949</v>
      </c>
      <c r="W155" s="7">
        <v>571522.52</v>
      </c>
      <c r="X155" s="7">
        <v>2664</v>
      </c>
      <c r="Y155" s="7">
        <v>153776.59999999998</v>
      </c>
    </row>
    <row r="156" spans="2:25" x14ac:dyDescent="0.25">
      <c r="B156" s="50" t="s">
        <v>104</v>
      </c>
      <c r="C156" s="80">
        <v>73976</v>
      </c>
      <c r="D156" s="80">
        <v>1281047.1000000001</v>
      </c>
      <c r="E156" s="80">
        <v>101566</v>
      </c>
      <c r="F156" s="80">
        <v>1682833.8</v>
      </c>
      <c r="G156" s="80">
        <v>100597</v>
      </c>
      <c r="H156" s="80">
        <v>1586478.3299999998</v>
      </c>
      <c r="I156" s="80">
        <v>51133</v>
      </c>
      <c r="J156" s="80">
        <v>760027.88</v>
      </c>
      <c r="K156" s="80">
        <v>14920</v>
      </c>
      <c r="L156" s="80">
        <v>220818.88</v>
      </c>
      <c r="M156" s="127"/>
      <c r="O156" s="50" t="s">
        <v>147</v>
      </c>
      <c r="P156" s="7">
        <v>75870</v>
      </c>
      <c r="Q156" s="7">
        <v>686454.24</v>
      </c>
      <c r="R156" s="7">
        <v>60552</v>
      </c>
      <c r="S156" s="7">
        <v>551457.02</v>
      </c>
      <c r="T156" s="7">
        <v>39636</v>
      </c>
      <c r="U156" s="7">
        <v>370890.61</v>
      </c>
      <c r="V156" s="7">
        <v>39390</v>
      </c>
      <c r="W156" s="7">
        <v>350434.73</v>
      </c>
      <c r="X156" s="7">
        <v>15888</v>
      </c>
      <c r="Y156" s="7">
        <v>136524.32</v>
      </c>
    </row>
    <row r="157" spans="2:25" x14ac:dyDescent="0.25">
      <c r="B157" s="50" t="s">
        <v>151</v>
      </c>
      <c r="C157" s="80">
        <v>30006</v>
      </c>
      <c r="D157" s="80">
        <v>511659.69999999984</v>
      </c>
      <c r="E157" s="80">
        <v>61354</v>
      </c>
      <c r="F157" s="80">
        <v>609914.31000000006</v>
      </c>
      <c r="G157" s="80">
        <v>94519</v>
      </c>
      <c r="H157" s="80">
        <v>825997.94999999984</v>
      </c>
      <c r="I157" s="80">
        <v>8797</v>
      </c>
      <c r="J157" s="80">
        <v>144913.07999999999</v>
      </c>
      <c r="K157" s="80">
        <v>20499</v>
      </c>
      <c r="L157" s="80">
        <v>179399.13</v>
      </c>
      <c r="M157" s="127"/>
      <c r="O157" s="50" t="s">
        <v>289</v>
      </c>
      <c r="P157" s="7">
        <v>48004</v>
      </c>
      <c r="Q157" s="7">
        <v>515061.39</v>
      </c>
      <c r="R157" s="7">
        <v>24240</v>
      </c>
      <c r="S157" s="7">
        <v>324226.28000000003</v>
      </c>
      <c r="T157" s="7">
        <v>25214</v>
      </c>
      <c r="U157" s="7">
        <v>273951.95</v>
      </c>
      <c r="V157" s="7">
        <v>5522</v>
      </c>
      <c r="W157" s="7">
        <v>67061.240000000005</v>
      </c>
      <c r="X157" s="7">
        <v>12220</v>
      </c>
      <c r="Y157" s="7">
        <v>134342.10999999999</v>
      </c>
    </row>
    <row r="158" spans="2:25" x14ac:dyDescent="0.25">
      <c r="B158" s="50" t="s">
        <v>147</v>
      </c>
      <c r="C158" s="80"/>
      <c r="D158" s="80"/>
      <c r="E158" s="80"/>
      <c r="F158" s="80"/>
      <c r="G158" s="80">
        <v>6550</v>
      </c>
      <c r="H158" s="80">
        <v>122142.66</v>
      </c>
      <c r="I158" s="80">
        <v>12680</v>
      </c>
      <c r="J158" s="80">
        <v>237872.18000000002</v>
      </c>
      <c r="K158" s="80">
        <v>8610</v>
      </c>
      <c r="L158" s="80">
        <v>161953.5</v>
      </c>
      <c r="M158" s="127"/>
      <c r="O158" s="50" t="s">
        <v>116</v>
      </c>
      <c r="P158" s="7">
        <v>20356</v>
      </c>
      <c r="Q158" s="7">
        <v>230776.63</v>
      </c>
      <c r="R158" s="7">
        <v>9100</v>
      </c>
      <c r="S158" s="7">
        <v>81440.28</v>
      </c>
      <c r="T158" s="7">
        <v>6140</v>
      </c>
      <c r="U158" s="7">
        <v>74285.59</v>
      </c>
      <c r="V158" s="7">
        <v>4936</v>
      </c>
      <c r="W158" s="7">
        <v>101572.01999999999</v>
      </c>
      <c r="X158" s="7">
        <v>6140</v>
      </c>
      <c r="Y158" s="7">
        <v>88024.959999999992</v>
      </c>
    </row>
    <row r="159" spans="2:25" x14ac:dyDescent="0.25">
      <c r="B159" s="50" t="s">
        <v>186</v>
      </c>
      <c r="C159" s="80">
        <v>14626</v>
      </c>
      <c r="D159" s="80">
        <v>622056.32999999984</v>
      </c>
      <c r="E159" s="80">
        <v>10058</v>
      </c>
      <c r="F159" s="80">
        <v>427723.54999999981</v>
      </c>
      <c r="G159" s="80">
        <v>11219</v>
      </c>
      <c r="H159" s="80">
        <v>417946.68</v>
      </c>
      <c r="I159" s="80">
        <v>6917</v>
      </c>
      <c r="J159" s="80">
        <v>250577.69000000003</v>
      </c>
      <c r="K159" s="80">
        <v>3608</v>
      </c>
      <c r="L159" s="80">
        <v>117990.18999999997</v>
      </c>
      <c r="M159" s="127"/>
      <c r="O159" s="50" t="s">
        <v>149</v>
      </c>
      <c r="P159" s="7">
        <v>46910</v>
      </c>
      <c r="Q159" s="7">
        <v>699303.36999999988</v>
      </c>
      <c r="R159" s="7">
        <v>9580</v>
      </c>
      <c r="S159" s="7">
        <v>208142.59</v>
      </c>
      <c r="T159" s="7">
        <v>16245</v>
      </c>
      <c r="U159" s="7">
        <v>260547.47</v>
      </c>
      <c r="V159" s="7">
        <v>72076</v>
      </c>
      <c r="W159" s="7">
        <v>745693.46999999986</v>
      </c>
      <c r="X159" s="7">
        <v>6794</v>
      </c>
      <c r="Y159" s="7">
        <v>73283.570000000007</v>
      </c>
    </row>
    <row r="160" spans="2:25" x14ac:dyDescent="0.25">
      <c r="B160" s="50" t="s">
        <v>286</v>
      </c>
      <c r="C160" s="80"/>
      <c r="D160" s="80"/>
      <c r="E160" s="80"/>
      <c r="F160" s="80"/>
      <c r="G160" s="80"/>
      <c r="H160" s="80"/>
      <c r="I160" s="80">
        <v>2328</v>
      </c>
      <c r="J160" s="80">
        <v>29503.040000000001</v>
      </c>
      <c r="K160" s="80">
        <v>11596</v>
      </c>
      <c r="L160" s="80">
        <v>106033.92000000001</v>
      </c>
      <c r="M160" s="127"/>
      <c r="O160" s="50" t="s">
        <v>151</v>
      </c>
      <c r="P160" s="7">
        <v>27312</v>
      </c>
      <c r="Q160" s="7">
        <v>191217.51</v>
      </c>
      <c r="R160" s="7">
        <v>26056</v>
      </c>
      <c r="S160" s="7">
        <v>200275.13</v>
      </c>
      <c r="T160" s="7">
        <v>26996</v>
      </c>
      <c r="U160" s="7">
        <v>195590.12</v>
      </c>
      <c r="V160" s="7">
        <v>9972</v>
      </c>
      <c r="W160" s="7">
        <v>67939.180000000008</v>
      </c>
      <c r="X160" s="7">
        <v>9000</v>
      </c>
      <c r="Y160" s="7">
        <v>61217.47</v>
      </c>
    </row>
    <row r="161" spans="2:25" x14ac:dyDescent="0.25">
      <c r="B161" s="50" t="s">
        <v>287</v>
      </c>
      <c r="C161" s="80"/>
      <c r="D161" s="80"/>
      <c r="E161" s="80"/>
      <c r="F161" s="80"/>
      <c r="G161" s="80"/>
      <c r="H161" s="80"/>
      <c r="I161" s="80">
        <v>30828</v>
      </c>
      <c r="J161" s="80">
        <v>221468.42</v>
      </c>
      <c r="K161" s="80">
        <v>16560</v>
      </c>
      <c r="L161" s="80">
        <v>100671.6</v>
      </c>
      <c r="M161" s="127"/>
      <c r="O161" s="50" t="s">
        <v>187</v>
      </c>
      <c r="P161" s="7"/>
      <c r="Q161" s="7"/>
      <c r="R161" s="7"/>
      <c r="S161" s="7"/>
      <c r="T161" s="7"/>
      <c r="U161" s="7"/>
      <c r="V161" s="7">
        <v>4060</v>
      </c>
      <c r="W161" s="7">
        <v>168187.84</v>
      </c>
      <c r="X161" s="7">
        <v>2000</v>
      </c>
      <c r="Y161" s="7">
        <v>55973.16</v>
      </c>
    </row>
    <row r="162" spans="2:25" x14ac:dyDescent="0.25">
      <c r="B162" s="50" t="s">
        <v>288</v>
      </c>
      <c r="C162" s="80">
        <v>22794</v>
      </c>
      <c r="D162" s="80">
        <v>465648.25999999989</v>
      </c>
      <c r="E162" s="80">
        <v>18600</v>
      </c>
      <c r="F162" s="80">
        <v>306367.03999999998</v>
      </c>
      <c r="G162" s="80">
        <v>28559</v>
      </c>
      <c r="H162" s="80">
        <v>329286.81999999995</v>
      </c>
      <c r="I162" s="80">
        <v>12915</v>
      </c>
      <c r="J162" s="80">
        <v>106633.67</v>
      </c>
      <c r="K162" s="80">
        <v>4844</v>
      </c>
      <c r="L162" s="80">
        <v>100128.9</v>
      </c>
      <c r="M162" s="127"/>
      <c r="O162" s="50" t="s">
        <v>290</v>
      </c>
      <c r="P162" s="7"/>
      <c r="Q162" s="7"/>
      <c r="R162" s="7"/>
      <c r="S162" s="7"/>
      <c r="T162" s="7"/>
      <c r="U162" s="7"/>
      <c r="V162" s="7"/>
      <c r="W162" s="7"/>
      <c r="X162" s="7">
        <v>4200</v>
      </c>
      <c r="Y162" s="7">
        <v>47799.81</v>
      </c>
    </row>
    <row r="163" spans="2:25" x14ac:dyDescent="0.25">
      <c r="B163" s="50" t="s">
        <v>16</v>
      </c>
      <c r="C163" s="80">
        <v>1921017</v>
      </c>
      <c r="D163" s="80">
        <v>17323589.509999983</v>
      </c>
      <c r="E163" s="80">
        <v>1350250</v>
      </c>
      <c r="F163" s="80">
        <v>10536523.040000003</v>
      </c>
      <c r="G163" s="80">
        <v>1548548</v>
      </c>
      <c r="H163" s="80">
        <v>11389461.309999997</v>
      </c>
      <c r="I163" s="80">
        <v>1075107</v>
      </c>
      <c r="J163" s="80">
        <v>7721470.4299999988</v>
      </c>
      <c r="K163" s="80">
        <v>193534</v>
      </c>
      <c r="L163" s="80">
        <v>1254567.8199999996</v>
      </c>
      <c r="M163" s="127"/>
      <c r="O163" s="50" t="s">
        <v>16</v>
      </c>
      <c r="P163" s="7">
        <v>234243</v>
      </c>
      <c r="Q163" s="7">
        <v>2893982.5</v>
      </c>
      <c r="R163" s="7">
        <v>133727</v>
      </c>
      <c r="S163" s="7">
        <v>1926822.4800000002</v>
      </c>
      <c r="T163" s="7">
        <v>157577</v>
      </c>
      <c r="U163" s="7">
        <v>1789003.3399999996</v>
      </c>
      <c r="V163" s="7">
        <v>229755</v>
      </c>
      <c r="W163" s="7">
        <v>3464568.2300000009</v>
      </c>
      <c r="X163" s="7">
        <v>18742</v>
      </c>
      <c r="Y163" s="7">
        <v>169961.94000000012</v>
      </c>
    </row>
    <row r="164" spans="2:25" x14ac:dyDescent="0.25">
      <c r="B164" s="51" t="s">
        <v>28</v>
      </c>
      <c r="C164" s="5">
        <f t="shared" ref="C164:K164" si="40">SUM(C149:C163)</f>
        <v>2451877</v>
      </c>
      <c r="D164" s="5">
        <f t="shared" si="40"/>
        <v>26979664.049999982</v>
      </c>
      <c r="E164" s="5">
        <f t="shared" si="40"/>
        <v>2350906</v>
      </c>
      <c r="F164" s="5">
        <f t="shared" si="40"/>
        <v>24073038.239999998</v>
      </c>
      <c r="G164" s="5">
        <f t="shared" si="40"/>
        <v>2589046</v>
      </c>
      <c r="H164" s="5">
        <f t="shared" si="40"/>
        <v>23360444.729999997</v>
      </c>
      <c r="I164" s="5">
        <f t="shared" si="40"/>
        <v>1748541</v>
      </c>
      <c r="J164" s="5">
        <f t="shared" si="40"/>
        <v>14707274.77</v>
      </c>
      <c r="K164" s="5">
        <f t="shared" si="40"/>
        <v>549085</v>
      </c>
      <c r="L164" s="5">
        <f>SUM(L149:L163)</f>
        <v>5035544.0399999991</v>
      </c>
      <c r="M164" s="14"/>
      <c r="O164" s="51" t="s">
        <v>28</v>
      </c>
      <c r="P164" s="5">
        <f t="shared" ref="P164:X164" si="41">SUM(P150:P163)</f>
        <v>1861367</v>
      </c>
      <c r="Q164" s="5">
        <f t="shared" si="41"/>
        <v>26463065.45000001</v>
      </c>
      <c r="R164" s="5">
        <f t="shared" si="41"/>
        <v>1380583</v>
      </c>
      <c r="S164" s="5">
        <f t="shared" si="41"/>
        <v>23135533.750000004</v>
      </c>
      <c r="T164" s="5">
        <f t="shared" si="41"/>
        <v>1561318</v>
      </c>
      <c r="U164" s="5">
        <f t="shared" si="41"/>
        <v>24017170.829999983</v>
      </c>
      <c r="V164" s="5">
        <f t="shared" si="41"/>
        <v>1644029</v>
      </c>
      <c r="W164" s="5">
        <f t="shared" si="41"/>
        <v>26672287.869999982</v>
      </c>
      <c r="X164" s="5">
        <f t="shared" si="41"/>
        <v>405723</v>
      </c>
      <c r="Y164" s="5">
        <f>SUM(Y150:Y163)</f>
        <v>5145306.6400000015</v>
      </c>
    </row>
    <row r="168" spans="2:25" x14ac:dyDescent="0.25">
      <c r="C168" s="49">
        <v>2014</v>
      </c>
      <c r="D168" s="49">
        <v>2015</v>
      </c>
      <c r="E168" s="49">
        <v>2016</v>
      </c>
      <c r="F168" s="49">
        <v>2017</v>
      </c>
      <c r="G168" s="49" t="s">
        <v>265</v>
      </c>
    </row>
    <row r="169" spans="2:25" x14ac:dyDescent="0.25">
      <c r="B169" s="71" t="str">
        <f>+B149</f>
        <v>SODIMAC COLOMBIA S A</v>
      </c>
      <c r="C169" s="7">
        <f>+C149</f>
        <v>143498</v>
      </c>
      <c r="D169" s="7">
        <f>+E149</f>
        <v>212095</v>
      </c>
      <c r="E169" s="7">
        <f>+G149</f>
        <v>155902</v>
      </c>
      <c r="F169" s="7">
        <f>+I149</f>
        <v>72289</v>
      </c>
      <c r="G169" s="7">
        <f>+K149</f>
        <v>37869</v>
      </c>
      <c r="P169" s="49">
        <v>2014</v>
      </c>
      <c r="Q169" s="49">
        <v>2015</v>
      </c>
      <c r="R169" s="49">
        <v>2016</v>
      </c>
      <c r="S169" s="49">
        <v>2017</v>
      </c>
      <c r="T169" s="49" t="s">
        <v>265</v>
      </c>
    </row>
    <row r="170" spans="2:25" x14ac:dyDescent="0.25">
      <c r="B170" s="140" t="str">
        <f t="shared" ref="B170:B182" si="42">+B150</f>
        <v>LANDERS &amp; CIA. S.A.</v>
      </c>
      <c r="C170" s="7">
        <f t="shared" ref="C170:C183" si="43">+C150</f>
        <v>166298</v>
      </c>
      <c r="D170" s="7">
        <f t="shared" ref="D170:D183" si="44">+E150</f>
        <v>171292</v>
      </c>
      <c r="E170" s="7">
        <f t="shared" ref="E170:E182" si="45">+G150</f>
        <v>139544</v>
      </c>
      <c r="F170" s="7">
        <f t="shared" ref="F170:F183" si="46">+I150</f>
        <v>40643</v>
      </c>
      <c r="G170" s="7">
        <f t="shared" ref="G170:G182" si="47">+K150</f>
        <v>37292</v>
      </c>
      <c r="O170" s="71" t="str">
        <f>+O150</f>
        <v>OSTER DE COLOMBIA LTDA</v>
      </c>
      <c r="P170" s="7">
        <f>+P150</f>
        <v>551724</v>
      </c>
      <c r="Q170" s="7">
        <f>+R150</f>
        <v>567250</v>
      </c>
      <c r="R170" s="7">
        <f>+T150</f>
        <v>597396</v>
      </c>
      <c r="S170" s="7">
        <f>+V150</f>
        <v>691363</v>
      </c>
      <c r="T170" s="7">
        <f>+X150</f>
        <v>95383</v>
      </c>
    </row>
    <row r="171" spans="2:25" x14ac:dyDescent="0.25">
      <c r="B171" s="140" t="str">
        <f t="shared" si="42"/>
        <v>INVERSIONES YASSINE LTDA</v>
      </c>
      <c r="C171" s="7">
        <f t="shared" si="43"/>
        <v>0</v>
      </c>
      <c r="D171" s="7">
        <f t="shared" si="44"/>
        <v>321445</v>
      </c>
      <c r="E171" s="7">
        <f t="shared" si="45"/>
        <v>167404</v>
      </c>
      <c r="F171" s="7">
        <f t="shared" si="46"/>
        <v>98789</v>
      </c>
      <c r="G171" s="7">
        <f t="shared" si="47"/>
        <v>96282</v>
      </c>
      <c r="O171" s="140" t="str">
        <f t="shared" ref="O171:O181" si="48">+O151</f>
        <v>LANDERS &amp; CIA. S.A.</v>
      </c>
      <c r="P171" s="7">
        <f t="shared" ref="P171:P182" si="49">+P151</f>
        <v>456274</v>
      </c>
      <c r="Q171" s="7">
        <f t="shared" ref="Q171:Q182" si="50">+R151</f>
        <v>198301</v>
      </c>
      <c r="R171" s="7">
        <f t="shared" ref="R171:R182" si="51">+T151</f>
        <v>326110</v>
      </c>
      <c r="S171" s="7">
        <f t="shared" ref="S171:S182" si="52">+V151</f>
        <v>235546</v>
      </c>
      <c r="T171" s="7">
        <f t="shared" ref="T171:T182" si="53">+X151</f>
        <v>156253</v>
      </c>
    </row>
    <row r="172" spans="2:25" x14ac:dyDescent="0.25">
      <c r="B172" s="140" t="str">
        <f t="shared" si="42"/>
        <v>SUPERTIENDAS Y DROGUERIAS OLIMPICA S.A.</v>
      </c>
      <c r="C172" s="7">
        <f t="shared" si="43"/>
        <v>4945</v>
      </c>
      <c r="D172" s="7">
        <f t="shared" si="44"/>
        <v>1605</v>
      </c>
      <c r="E172" s="7">
        <f t="shared" si="45"/>
        <v>5305</v>
      </c>
      <c r="F172" s="7">
        <f t="shared" si="46"/>
        <v>5550</v>
      </c>
      <c r="G172" s="7">
        <f t="shared" si="47"/>
        <v>14807</v>
      </c>
      <c r="O172" s="140" t="str">
        <f t="shared" si="48"/>
        <v>RAYOVAC- VARTA S.A.</v>
      </c>
      <c r="P172" s="7">
        <f t="shared" si="49"/>
        <v>89010</v>
      </c>
      <c r="Q172" s="7">
        <f t="shared" si="50"/>
        <v>84122</v>
      </c>
      <c r="R172" s="7">
        <f t="shared" si="51"/>
        <v>68864</v>
      </c>
      <c r="S172" s="7">
        <f t="shared" si="52"/>
        <v>139330</v>
      </c>
      <c r="T172" s="7">
        <f t="shared" si="53"/>
        <v>34279</v>
      </c>
    </row>
    <row r="173" spans="2:25" x14ac:dyDescent="0.25">
      <c r="B173" s="140" t="str">
        <f t="shared" si="42"/>
        <v>COMERCIALIZADORA OTTOMEN S.A.S.</v>
      </c>
      <c r="C173" s="7">
        <f t="shared" si="43"/>
        <v>0</v>
      </c>
      <c r="D173" s="7">
        <f t="shared" si="44"/>
        <v>0</v>
      </c>
      <c r="E173" s="7">
        <f t="shared" si="45"/>
        <v>0</v>
      </c>
      <c r="F173" s="7">
        <f t="shared" si="46"/>
        <v>9000</v>
      </c>
      <c r="G173" s="7">
        <f>+K153</f>
        <v>46744</v>
      </c>
      <c r="O173" s="140" t="str">
        <f t="shared" si="48"/>
        <v>COLOMBIANA DE COMERCIO S.A.</v>
      </c>
      <c r="P173" s="7">
        <f t="shared" si="49"/>
        <v>71279</v>
      </c>
      <c r="Q173" s="7">
        <f t="shared" si="50"/>
        <v>87102</v>
      </c>
      <c r="R173" s="7">
        <f t="shared" si="51"/>
        <v>56224</v>
      </c>
      <c r="S173" s="7">
        <f t="shared" si="52"/>
        <v>61270</v>
      </c>
      <c r="T173" s="7">
        <f t="shared" si="53"/>
        <v>20320</v>
      </c>
    </row>
    <row r="174" spans="2:25" x14ac:dyDescent="0.25">
      <c r="B174" s="140" t="str">
        <f t="shared" si="42"/>
        <v>IMPORTADORA NECOMEX S.A.S.</v>
      </c>
      <c r="C174" s="7">
        <f t="shared" si="43"/>
        <v>0</v>
      </c>
      <c r="D174" s="7">
        <f t="shared" si="44"/>
        <v>26424</v>
      </c>
      <c r="E174" s="7">
        <f t="shared" si="45"/>
        <v>268179</v>
      </c>
      <c r="F174" s="7">
        <f t="shared" si="46"/>
        <v>264414</v>
      </c>
      <c r="G174" s="7">
        <f t="shared" si="47"/>
        <v>32808</v>
      </c>
      <c r="O174" s="140" t="str">
        <f t="shared" si="48"/>
        <v>COMERCIALIZADORA SANTANDER S.A.</v>
      </c>
      <c r="P174" s="7">
        <f t="shared" si="49"/>
        <v>232122</v>
      </c>
      <c r="Q174" s="7">
        <f t="shared" si="50"/>
        <v>169356</v>
      </c>
      <c r="R174" s="7">
        <f t="shared" si="51"/>
        <v>231752</v>
      </c>
      <c r="S174" s="7">
        <f t="shared" si="52"/>
        <v>137860</v>
      </c>
      <c r="T174" s="7">
        <f t="shared" si="53"/>
        <v>21840</v>
      </c>
    </row>
    <row r="175" spans="2:25" x14ac:dyDescent="0.25">
      <c r="B175" s="140" t="str">
        <f t="shared" si="42"/>
        <v>OSTER DE COLOMBIA LTDA</v>
      </c>
      <c r="C175" s="7">
        <f t="shared" si="43"/>
        <v>74717</v>
      </c>
      <c r="D175" s="7">
        <f t="shared" si="44"/>
        <v>76217</v>
      </c>
      <c r="E175" s="7">
        <f t="shared" si="45"/>
        <v>62720</v>
      </c>
      <c r="F175" s="7">
        <f t="shared" si="46"/>
        <v>57151</v>
      </c>
      <c r="G175" s="7">
        <f t="shared" si="47"/>
        <v>9112</v>
      </c>
      <c r="O175" s="140" t="str">
        <f t="shared" si="48"/>
        <v>PRICESMART COLOMBIA S.A.S.</v>
      </c>
      <c r="P175" s="7">
        <f>+P155</f>
        <v>8263</v>
      </c>
      <c r="Q175" s="7">
        <f t="shared" si="50"/>
        <v>11197</v>
      </c>
      <c r="R175" s="7">
        <f t="shared" si="51"/>
        <v>9164</v>
      </c>
      <c r="S175" s="7">
        <f t="shared" si="52"/>
        <v>12949</v>
      </c>
      <c r="T175" s="7">
        <f t="shared" si="53"/>
        <v>2664</v>
      </c>
    </row>
    <row r="176" spans="2:25" x14ac:dyDescent="0.25">
      <c r="B176" s="140" t="str">
        <f t="shared" si="42"/>
        <v>COLOMBIANA DE COMERCIO S.A.</v>
      </c>
      <c r="C176" s="7">
        <f t="shared" si="43"/>
        <v>73976</v>
      </c>
      <c r="D176" s="7">
        <f t="shared" si="44"/>
        <v>101566</v>
      </c>
      <c r="E176" s="7">
        <f t="shared" si="45"/>
        <v>100597</v>
      </c>
      <c r="F176" s="7">
        <f t="shared" si="46"/>
        <v>51133</v>
      </c>
      <c r="G176" s="7">
        <f t="shared" si="47"/>
        <v>14920</v>
      </c>
      <c r="O176" s="140" t="str">
        <f t="shared" si="48"/>
        <v>ALMACENES EXITO S A</v>
      </c>
      <c r="P176" s="7">
        <f t="shared" si="49"/>
        <v>75870</v>
      </c>
      <c r="Q176" s="7">
        <f t="shared" si="50"/>
        <v>60552</v>
      </c>
      <c r="R176" s="7">
        <f t="shared" si="51"/>
        <v>39636</v>
      </c>
      <c r="S176" s="7">
        <f t="shared" si="52"/>
        <v>39390</v>
      </c>
      <c r="T176" s="7">
        <f t="shared" si="53"/>
        <v>15888</v>
      </c>
    </row>
    <row r="177" spans="2:20" x14ac:dyDescent="0.25">
      <c r="B177" s="140" t="str">
        <f t="shared" si="42"/>
        <v>MEICO S.A.</v>
      </c>
      <c r="C177" s="7">
        <f t="shared" si="43"/>
        <v>30006</v>
      </c>
      <c r="D177" s="7">
        <f t="shared" si="44"/>
        <v>61354</v>
      </c>
      <c r="E177" s="7">
        <f t="shared" si="45"/>
        <v>94519</v>
      </c>
      <c r="F177" s="7">
        <f t="shared" si="46"/>
        <v>8797</v>
      </c>
      <c r="G177" s="7">
        <f t="shared" si="47"/>
        <v>20499</v>
      </c>
      <c r="O177" s="140" t="str">
        <f t="shared" si="48"/>
        <v>EASY COLOMBIA S.A.</v>
      </c>
      <c r="P177" s="7">
        <f t="shared" si="49"/>
        <v>48004</v>
      </c>
      <c r="Q177" s="7">
        <f t="shared" si="50"/>
        <v>24240</v>
      </c>
      <c r="R177" s="7">
        <f t="shared" si="51"/>
        <v>25214</v>
      </c>
      <c r="S177" s="7">
        <f t="shared" si="52"/>
        <v>5522</v>
      </c>
      <c r="T177" s="7">
        <f t="shared" si="53"/>
        <v>12220</v>
      </c>
    </row>
    <row r="178" spans="2:20" x14ac:dyDescent="0.25">
      <c r="B178" s="140" t="str">
        <f t="shared" si="42"/>
        <v>ALMACENES EXITO S A</v>
      </c>
      <c r="C178" s="7">
        <f t="shared" si="43"/>
        <v>0</v>
      </c>
      <c r="D178" s="7">
        <f t="shared" si="44"/>
        <v>0</v>
      </c>
      <c r="E178" s="7">
        <f t="shared" si="45"/>
        <v>6550</v>
      </c>
      <c r="F178" s="7">
        <f t="shared" si="46"/>
        <v>12680</v>
      </c>
      <c r="G178" s="7">
        <f t="shared" si="47"/>
        <v>8610</v>
      </c>
      <c r="O178" s="140" t="str">
        <f t="shared" si="48"/>
        <v>SODIMAC COLOMBIA S A</v>
      </c>
      <c r="P178" s="7">
        <f t="shared" si="49"/>
        <v>20356</v>
      </c>
      <c r="Q178" s="7">
        <f t="shared" si="50"/>
        <v>9100</v>
      </c>
      <c r="R178" s="7">
        <f t="shared" si="51"/>
        <v>6140</v>
      </c>
      <c r="S178" s="7">
        <f t="shared" si="52"/>
        <v>4936</v>
      </c>
      <c r="T178" s="7">
        <f t="shared" si="53"/>
        <v>6140</v>
      </c>
    </row>
    <row r="179" spans="2:20" x14ac:dyDescent="0.25">
      <c r="B179" s="140" t="str">
        <f t="shared" si="42"/>
        <v>PRICESMART COLOMBIA S.A.S.</v>
      </c>
      <c r="C179" s="7">
        <f t="shared" si="43"/>
        <v>14626</v>
      </c>
      <c r="D179" s="7">
        <f t="shared" si="44"/>
        <v>10058</v>
      </c>
      <c r="E179" s="7">
        <f t="shared" si="45"/>
        <v>11219</v>
      </c>
      <c r="F179" s="7">
        <f t="shared" si="46"/>
        <v>6917</v>
      </c>
      <c r="G179" s="7">
        <f t="shared" si="47"/>
        <v>3608</v>
      </c>
      <c r="O179" s="140" t="str">
        <f t="shared" si="48"/>
        <v>CONTINENTE S A</v>
      </c>
      <c r="P179" s="7">
        <f t="shared" si="49"/>
        <v>46910</v>
      </c>
      <c r="Q179" s="7">
        <f t="shared" si="50"/>
        <v>9580</v>
      </c>
      <c r="R179" s="7">
        <f t="shared" si="51"/>
        <v>16245</v>
      </c>
      <c r="S179" s="7">
        <f t="shared" si="52"/>
        <v>72076</v>
      </c>
      <c r="T179" s="7">
        <f t="shared" si="53"/>
        <v>6794</v>
      </c>
    </row>
    <row r="180" spans="2:20" x14ac:dyDescent="0.25">
      <c r="B180" s="140" t="str">
        <f t="shared" si="42"/>
        <v>DUQUE SALAZAR FRANCISCO JAVIER</v>
      </c>
      <c r="C180" s="7">
        <f t="shared" si="43"/>
        <v>0</v>
      </c>
      <c r="D180" s="7">
        <f t="shared" si="44"/>
        <v>0</v>
      </c>
      <c r="E180" s="7">
        <f t="shared" si="45"/>
        <v>0</v>
      </c>
      <c r="F180" s="7">
        <f t="shared" si="46"/>
        <v>2328</v>
      </c>
      <c r="G180" s="7">
        <f t="shared" si="47"/>
        <v>11596</v>
      </c>
      <c r="O180" s="140" t="str">
        <f t="shared" si="48"/>
        <v>MEICO S.A.</v>
      </c>
      <c r="P180" s="7">
        <f t="shared" si="49"/>
        <v>27312</v>
      </c>
      <c r="Q180" s="7">
        <f t="shared" si="50"/>
        <v>26056</v>
      </c>
      <c r="R180" s="7">
        <f t="shared" si="51"/>
        <v>26996</v>
      </c>
      <c r="S180" s="7">
        <f t="shared" si="52"/>
        <v>9972</v>
      </c>
      <c r="T180" s="7">
        <f t="shared" si="53"/>
        <v>9000</v>
      </c>
    </row>
    <row r="181" spans="2:20" x14ac:dyDescent="0.25">
      <c r="B181" s="140" t="str">
        <f>+B161</f>
        <v>DISTRIBUCIONES NOVAMEX S.A.S</v>
      </c>
      <c r="C181" s="7">
        <f t="shared" si="43"/>
        <v>0</v>
      </c>
      <c r="D181" s="7">
        <f t="shared" si="44"/>
        <v>0</v>
      </c>
      <c r="E181" s="7">
        <f t="shared" si="45"/>
        <v>0</v>
      </c>
      <c r="F181" s="7">
        <f t="shared" si="46"/>
        <v>30828</v>
      </c>
      <c r="G181" s="7">
        <f t="shared" si="47"/>
        <v>16560</v>
      </c>
      <c r="O181" s="140" t="str">
        <f t="shared" si="48"/>
        <v>IMPORTING COLOMBIA S.A.S</v>
      </c>
      <c r="P181" s="7">
        <f t="shared" si="49"/>
        <v>0</v>
      </c>
      <c r="Q181" s="7">
        <f t="shared" si="50"/>
        <v>0</v>
      </c>
      <c r="R181" s="7">
        <f t="shared" si="51"/>
        <v>0</v>
      </c>
      <c r="S181" s="7">
        <f t="shared" si="52"/>
        <v>4060</v>
      </c>
      <c r="T181" s="7">
        <f t="shared" si="53"/>
        <v>2000</v>
      </c>
    </row>
    <row r="182" spans="2:20" x14ac:dyDescent="0.25">
      <c r="B182" s="140" t="str">
        <f t="shared" si="42"/>
        <v>ELECTRO 3D S.A.S.</v>
      </c>
      <c r="C182" s="7">
        <f t="shared" si="43"/>
        <v>22794</v>
      </c>
      <c r="D182" s="7">
        <f t="shared" si="44"/>
        <v>18600</v>
      </c>
      <c r="E182" s="7">
        <f t="shared" si="45"/>
        <v>28559</v>
      </c>
      <c r="F182" s="7">
        <f>+I162</f>
        <v>12915</v>
      </c>
      <c r="G182" s="7">
        <f t="shared" si="47"/>
        <v>4844</v>
      </c>
      <c r="O182" s="140" t="str">
        <f>+O162</f>
        <v>CAJA COLOMBIANA DE SUBSIDIO FAMILIAR COLSUBSIDIO</v>
      </c>
      <c r="P182" s="7">
        <f t="shared" si="49"/>
        <v>0</v>
      </c>
      <c r="Q182" s="7">
        <f t="shared" si="50"/>
        <v>0</v>
      </c>
      <c r="R182" s="7">
        <f t="shared" si="51"/>
        <v>0</v>
      </c>
      <c r="S182" s="7">
        <f t="shared" si="52"/>
        <v>0</v>
      </c>
      <c r="T182" s="7">
        <f t="shared" si="53"/>
        <v>4200</v>
      </c>
    </row>
    <row r="183" spans="2:20" x14ac:dyDescent="0.25">
      <c r="B183" s="71" t="s">
        <v>16</v>
      </c>
      <c r="C183" s="7">
        <f t="shared" si="43"/>
        <v>1921017</v>
      </c>
      <c r="D183" s="7">
        <f t="shared" si="44"/>
        <v>1350250</v>
      </c>
      <c r="E183" s="7">
        <f>+G163</f>
        <v>1548548</v>
      </c>
      <c r="F183" s="7">
        <f t="shared" si="46"/>
        <v>1075107</v>
      </c>
      <c r="G183" s="7">
        <f>+K163</f>
        <v>193534</v>
      </c>
      <c r="O183" s="71" t="s">
        <v>16</v>
      </c>
      <c r="P183" s="7">
        <f>+P163</f>
        <v>234243</v>
      </c>
      <c r="Q183" s="7">
        <f>+R163</f>
        <v>133727</v>
      </c>
      <c r="R183" s="7">
        <f>+T163</f>
        <v>157577</v>
      </c>
      <c r="S183" s="7">
        <f>+V163</f>
        <v>229755</v>
      </c>
      <c r="T183" s="7">
        <f>+X163</f>
        <v>18742</v>
      </c>
    </row>
    <row r="190" spans="2:20" x14ac:dyDescent="0.25">
      <c r="C190" s="49">
        <v>2014</v>
      </c>
      <c r="D190" s="49">
        <v>2015</v>
      </c>
      <c r="E190" s="49">
        <v>2016</v>
      </c>
      <c r="F190" s="49">
        <v>2017</v>
      </c>
      <c r="G190" s="49" t="s">
        <v>265</v>
      </c>
    </row>
    <row r="191" spans="2:20" x14ac:dyDescent="0.25">
      <c r="B191" s="71" t="str">
        <f>+B169</f>
        <v>SODIMAC COLOMBIA S A</v>
      </c>
      <c r="C191" s="7">
        <f>+D149</f>
        <v>3153079.5200000005</v>
      </c>
      <c r="D191" s="7">
        <f>+F149</f>
        <v>4842268.1099999975</v>
      </c>
      <c r="E191" s="7">
        <f>+H149</f>
        <v>3138132.4499999983</v>
      </c>
      <c r="F191" s="7">
        <f>+J149</f>
        <v>1640630.33</v>
      </c>
      <c r="G191" s="7">
        <f>+L149</f>
        <v>614874.41</v>
      </c>
    </row>
    <row r="192" spans="2:20" x14ac:dyDescent="0.25">
      <c r="B192" s="140" t="str">
        <f t="shared" ref="B192:B204" si="54">+B170</f>
        <v>LANDERS &amp; CIA. S.A.</v>
      </c>
      <c r="C192" s="7">
        <f t="shared" ref="C192:C205" si="55">+D150</f>
        <v>1924586.3200000003</v>
      </c>
      <c r="D192" s="7">
        <f t="shared" ref="D192:D205" si="56">+F150</f>
        <v>2017025.5000000002</v>
      </c>
      <c r="E192" s="7">
        <f t="shared" ref="E192:E205" si="57">+H150</f>
        <v>1516201.8399999999</v>
      </c>
      <c r="F192" s="7">
        <f t="shared" ref="F192:F205" si="58">+J150</f>
        <v>478301.85</v>
      </c>
      <c r="G192" s="7">
        <f t="shared" ref="G192:G205" si="59">+L150</f>
        <v>565190.18000000005</v>
      </c>
      <c r="P192" s="49">
        <v>2014</v>
      </c>
      <c r="Q192" s="49">
        <v>2015</v>
      </c>
      <c r="R192" s="49">
        <v>2016</v>
      </c>
      <c r="S192" s="49">
        <v>2017</v>
      </c>
      <c r="T192" s="49" t="s">
        <v>265</v>
      </c>
    </row>
    <row r="193" spans="2:20" x14ac:dyDescent="0.25">
      <c r="B193" s="140" t="str">
        <f t="shared" si="54"/>
        <v>INVERSIONES YASSINE LTDA</v>
      </c>
      <c r="C193" s="7">
        <f t="shared" si="55"/>
        <v>0</v>
      </c>
      <c r="D193" s="7">
        <f t="shared" si="56"/>
        <v>1813679.0600000003</v>
      </c>
      <c r="E193" s="7">
        <f t="shared" si="57"/>
        <v>917641.6599999998</v>
      </c>
      <c r="F193" s="7">
        <f t="shared" si="58"/>
        <v>539849.86999999988</v>
      </c>
      <c r="G193" s="7">
        <f t="shared" si="59"/>
        <v>512306.09999999992</v>
      </c>
      <c r="O193" s="71" t="str">
        <f>+O150</f>
        <v>OSTER DE COLOMBIA LTDA</v>
      </c>
      <c r="P193" s="7">
        <f>+Q150</f>
        <v>12834163.520000013</v>
      </c>
      <c r="Q193" s="7">
        <f>+S150</f>
        <v>13913499.23</v>
      </c>
      <c r="R193" s="7">
        <f>+U150</f>
        <v>14398405.279999986</v>
      </c>
      <c r="S193" s="7">
        <f>+W150</f>
        <v>15678806.499999987</v>
      </c>
      <c r="T193" s="7">
        <f>+Y150</f>
        <v>2091007.2900000007</v>
      </c>
    </row>
    <row r="194" spans="2:20" x14ac:dyDescent="0.25">
      <c r="B194" s="140" t="str">
        <f t="shared" si="54"/>
        <v>SUPERTIENDAS Y DROGUERIAS OLIMPICA S.A.</v>
      </c>
      <c r="C194" s="7">
        <f t="shared" si="55"/>
        <v>122061.32999999999</v>
      </c>
      <c r="D194" s="7">
        <f t="shared" si="56"/>
        <v>32575.25</v>
      </c>
      <c r="E194" s="7">
        <f t="shared" si="57"/>
        <v>79257.899999999994</v>
      </c>
      <c r="F194" s="7">
        <f t="shared" si="58"/>
        <v>117731.48</v>
      </c>
      <c r="G194" s="7">
        <f t="shared" si="59"/>
        <v>336912.24000000005</v>
      </c>
      <c r="O194" s="165" t="str">
        <f t="shared" ref="O194:O205" si="60">+O151</f>
        <v>LANDERS &amp; CIA. S.A.</v>
      </c>
      <c r="P194" s="7">
        <f t="shared" ref="P194:P206" si="61">+Q151</f>
        <v>4220047.68</v>
      </c>
      <c r="Q194" s="7">
        <f t="shared" ref="Q194:Q206" si="62">+S151</f>
        <v>1813949.3800000004</v>
      </c>
      <c r="R194" s="7">
        <f t="shared" ref="R194:R206" si="63">+U151</f>
        <v>2825469.4499999997</v>
      </c>
      <c r="S194" s="7">
        <f t="shared" ref="S194:S205" si="64">+W151</f>
        <v>1884563.7100000002</v>
      </c>
      <c r="T194" s="7">
        <f>+Y151</f>
        <v>1278610.4500000002</v>
      </c>
    </row>
    <row r="195" spans="2:20" x14ac:dyDescent="0.25">
      <c r="B195" s="140" t="str">
        <f>+B173</f>
        <v>COMERCIALIZADORA OTTOMEN S.A.S.</v>
      </c>
      <c r="C195" s="7">
        <f t="shared" si="55"/>
        <v>0</v>
      </c>
      <c r="D195" s="7">
        <f t="shared" si="56"/>
        <v>0</v>
      </c>
      <c r="E195" s="7">
        <f t="shared" si="57"/>
        <v>0</v>
      </c>
      <c r="F195" s="7">
        <f t="shared" si="58"/>
        <v>74632</v>
      </c>
      <c r="G195" s="7">
        <f t="shared" si="59"/>
        <v>297567.2</v>
      </c>
      <c r="O195" s="165" t="str">
        <f t="shared" si="60"/>
        <v>RAYOVAC- VARTA S.A.</v>
      </c>
      <c r="P195" s="7">
        <f t="shared" si="61"/>
        <v>1315184.99</v>
      </c>
      <c r="Q195" s="7">
        <f t="shared" si="62"/>
        <v>1324054.6999999997</v>
      </c>
      <c r="R195" s="7">
        <f t="shared" si="63"/>
        <v>1051728.6499999999</v>
      </c>
      <c r="S195" s="7">
        <f t="shared" si="64"/>
        <v>1812585.5700000008</v>
      </c>
      <c r="T195" s="7">
        <f t="shared" ref="T195:T205" si="65">+Y152</f>
        <v>425259.09</v>
      </c>
    </row>
    <row r="196" spans="2:20" x14ac:dyDescent="0.25">
      <c r="B196" s="140" t="str">
        <f t="shared" si="54"/>
        <v>IMPORTADORA NECOMEX S.A.S.</v>
      </c>
      <c r="C196" s="7">
        <f t="shared" si="55"/>
        <v>0</v>
      </c>
      <c r="D196" s="7">
        <f t="shared" si="56"/>
        <v>125923.26999999999</v>
      </c>
      <c r="E196" s="7">
        <f t="shared" si="57"/>
        <v>1669283.31</v>
      </c>
      <c r="F196" s="7">
        <f t="shared" si="58"/>
        <v>1591806.9700000002</v>
      </c>
      <c r="G196" s="7">
        <f>+L154</f>
        <v>236164.86</v>
      </c>
      <c r="O196" s="165" t="str">
        <f t="shared" si="60"/>
        <v>COLOMBIANA DE COMERCIO S.A.</v>
      </c>
      <c r="P196" s="7">
        <f t="shared" si="61"/>
        <v>792611.69000000006</v>
      </c>
      <c r="Q196" s="7">
        <f t="shared" si="62"/>
        <v>925152.48999999976</v>
      </c>
      <c r="R196" s="7">
        <f t="shared" si="63"/>
        <v>578657.85</v>
      </c>
      <c r="S196" s="7">
        <f t="shared" si="64"/>
        <v>783361.24999999988</v>
      </c>
      <c r="T196" s="7">
        <f t="shared" si="65"/>
        <v>258288.93000000002</v>
      </c>
    </row>
    <row r="197" spans="2:20" x14ac:dyDescent="0.25">
      <c r="B197" s="140" t="str">
        <f t="shared" si="54"/>
        <v>OSTER DE COLOMBIA LTDA</v>
      </c>
      <c r="C197" s="7">
        <f t="shared" si="55"/>
        <v>1575935.9800000004</v>
      </c>
      <c r="D197" s="7">
        <f t="shared" si="56"/>
        <v>1678205.3099999994</v>
      </c>
      <c r="E197" s="7">
        <f t="shared" si="57"/>
        <v>1368613.8199999998</v>
      </c>
      <c r="F197" s="7">
        <f t="shared" si="58"/>
        <v>791855.87999999989</v>
      </c>
      <c r="G197" s="7">
        <f>+L155</f>
        <v>230965.11000000002</v>
      </c>
      <c r="O197" s="165" t="str">
        <f t="shared" si="60"/>
        <v>COMERCIALIZADORA SANTANDER S.A.</v>
      </c>
      <c r="P197" s="7">
        <f t="shared" si="61"/>
        <v>1712083.9899999998</v>
      </c>
      <c r="Q197" s="7">
        <f t="shared" si="62"/>
        <v>1212561.28</v>
      </c>
      <c r="R197" s="7">
        <f t="shared" si="63"/>
        <v>1677899.8699999996</v>
      </c>
      <c r="S197" s="7">
        <f t="shared" si="64"/>
        <v>975991.61</v>
      </c>
      <c r="T197" s="7">
        <f t="shared" si="65"/>
        <v>171236.94</v>
      </c>
    </row>
    <row r="198" spans="2:20" x14ac:dyDescent="0.25">
      <c r="B198" s="140" t="str">
        <f t="shared" si="54"/>
        <v>COLOMBIANA DE COMERCIO S.A.</v>
      </c>
      <c r="C198" s="7">
        <f t="shared" si="55"/>
        <v>1281047.1000000001</v>
      </c>
      <c r="D198" s="7">
        <f t="shared" si="56"/>
        <v>1682833.8</v>
      </c>
      <c r="E198" s="7">
        <f t="shared" si="57"/>
        <v>1586478.3299999998</v>
      </c>
      <c r="F198" s="7">
        <f t="shared" si="58"/>
        <v>760027.88</v>
      </c>
      <c r="G198" s="7">
        <f t="shared" si="59"/>
        <v>220818.88</v>
      </c>
      <c r="O198" s="165" t="str">
        <f t="shared" si="60"/>
        <v>PRICESMART COLOMBIA S.A.S.</v>
      </c>
      <c r="P198" s="7">
        <f t="shared" si="61"/>
        <v>372177.94</v>
      </c>
      <c r="Q198" s="7">
        <f t="shared" si="62"/>
        <v>653952.89000000048</v>
      </c>
      <c r="R198" s="7">
        <f t="shared" si="63"/>
        <v>520740.64999999997</v>
      </c>
      <c r="S198" s="7">
        <f t="shared" si="64"/>
        <v>571522.52</v>
      </c>
      <c r="T198" s="7">
        <f t="shared" si="65"/>
        <v>153776.59999999998</v>
      </c>
    </row>
    <row r="199" spans="2:20" x14ac:dyDescent="0.25">
      <c r="B199" s="140" t="str">
        <f t="shared" si="54"/>
        <v>MEICO S.A.</v>
      </c>
      <c r="C199" s="7">
        <f t="shared" si="55"/>
        <v>511659.69999999984</v>
      </c>
      <c r="D199" s="7">
        <f t="shared" si="56"/>
        <v>609914.31000000006</v>
      </c>
      <c r="E199" s="7">
        <f t="shared" si="57"/>
        <v>825997.94999999984</v>
      </c>
      <c r="F199" s="7">
        <f t="shared" si="58"/>
        <v>144913.07999999999</v>
      </c>
      <c r="G199" s="7">
        <f t="shared" si="59"/>
        <v>179399.13</v>
      </c>
      <c r="O199" s="165" t="str">
        <f t="shared" si="60"/>
        <v>ALMACENES EXITO S A</v>
      </c>
      <c r="P199" s="7">
        <f t="shared" si="61"/>
        <v>686454.24</v>
      </c>
      <c r="Q199" s="7">
        <f t="shared" si="62"/>
        <v>551457.02</v>
      </c>
      <c r="R199" s="7">
        <f t="shared" si="63"/>
        <v>370890.61</v>
      </c>
      <c r="S199" s="7">
        <f t="shared" si="64"/>
        <v>350434.73</v>
      </c>
      <c r="T199" s="7">
        <f t="shared" si="65"/>
        <v>136524.32</v>
      </c>
    </row>
    <row r="200" spans="2:20" x14ac:dyDescent="0.25">
      <c r="B200" s="140" t="str">
        <f t="shared" si="54"/>
        <v>ALMACENES EXITO S A</v>
      </c>
      <c r="C200" s="7">
        <f t="shared" si="55"/>
        <v>0</v>
      </c>
      <c r="D200" s="7">
        <f t="shared" si="56"/>
        <v>0</v>
      </c>
      <c r="E200" s="7">
        <f t="shared" si="57"/>
        <v>122142.66</v>
      </c>
      <c r="F200" s="7">
        <f t="shared" si="58"/>
        <v>237872.18000000002</v>
      </c>
      <c r="G200" s="7">
        <f t="shared" si="59"/>
        <v>161953.5</v>
      </c>
      <c r="O200" s="165" t="str">
        <f t="shared" si="60"/>
        <v>EASY COLOMBIA S.A.</v>
      </c>
      <c r="P200" s="7">
        <f t="shared" si="61"/>
        <v>515061.39</v>
      </c>
      <c r="Q200" s="7">
        <f t="shared" si="62"/>
        <v>324226.28000000003</v>
      </c>
      <c r="R200" s="7">
        <f t="shared" si="63"/>
        <v>273951.95</v>
      </c>
      <c r="S200" s="7">
        <f t="shared" si="64"/>
        <v>67061.240000000005</v>
      </c>
      <c r="T200" s="7">
        <f>+Y157</f>
        <v>134342.10999999999</v>
      </c>
    </row>
    <row r="201" spans="2:20" x14ac:dyDescent="0.25">
      <c r="B201" s="140" t="str">
        <f t="shared" si="54"/>
        <v>PRICESMART COLOMBIA S.A.S.</v>
      </c>
      <c r="C201" s="7">
        <f t="shared" si="55"/>
        <v>622056.32999999984</v>
      </c>
      <c r="D201" s="7">
        <f t="shared" si="56"/>
        <v>427723.54999999981</v>
      </c>
      <c r="E201" s="7">
        <f t="shared" si="57"/>
        <v>417946.68</v>
      </c>
      <c r="F201" s="7">
        <f t="shared" si="58"/>
        <v>250577.69000000003</v>
      </c>
      <c r="G201" s="7">
        <f t="shared" si="59"/>
        <v>117990.18999999997</v>
      </c>
      <c r="O201" s="165" t="str">
        <f t="shared" si="60"/>
        <v>SODIMAC COLOMBIA S A</v>
      </c>
      <c r="P201" s="7">
        <f t="shared" si="61"/>
        <v>230776.63</v>
      </c>
      <c r="Q201" s="7">
        <f t="shared" si="62"/>
        <v>81440.28</v>
      </c>
      <c r="R201" s="7">
        <f t="shared" si="63"/>
        <v>74285.59</v>
      </c>
      <c r="S201" s="7">
        <f t="shared" si="64"/>
        <v>101572.01999999999</v>
      </c>
      <c r="T201" s="7">
        <f t="shared" si="65"/>
        <v>88024.959999999992</v>
      </c>
    </row>
    <row r="202" spans="2:20" x14ac:dyDescent="0.25">
      <c r="B202" s="140" t="str">
        <f t="shared" si="54"/>
        <v>DUQUE SALAZAR FRANCISCO JAVIER</v>
      </c>
      <c r="C202" s="7">
        <f t="shared" si="55"/>
        <v>0</v>
      </c>
      <c r="D202" s="7">
        <f t="shared" si="56"/>
        <v>0</v>
      </c>
      <c r="E202" s="7">
        <f t="shared" si="57"/>
        <v>0</v>
      </c>
      <c r="F202" s="7">
        <f t="shared" si="58"/>
        <v>29503.040000000001</v>
      </c>
      <c r="G202" s="7">
        <f t="shared" si="59"/>
        <v>106033.92000000001</v>
      </c>
      <c r="O202" s="165" t="str">
        <f t="shared" si="60"/>
        <v>CONTINENTE S A</v>
      </c>
      <c r="P202" s="7">
        <f t="shared" si="61"/>
        <v>699303.36999999988</v>
      </c>
      <c r="Q202" s="7">
        <f t="shared" si="62"/>
        <v>208142.59</v>
      </c>
      <c r="R202" s="7">
        <f t="shared" si="63"/>
        <v>260547.47</v>
      </c>
      <c r="S202" s="7">
        <f t="shared" si="64"/>
        <v>745693.46999999986</v>
      </c>
      <c r="T202" s="7">
        <f t="shared" si="65"/>
        <v>73283.570000000007</v>
      </c>
    </row>
    <row r="203" spans="2:20" x14ac:dyDescent="0.25">
      <c r="B203" s="140" t="str">
        <f t="shared" si="54"/>
        <v>DISTRIBUCIONES NOVAMEX S.A.S</v>
      </c>
      <c r="C203" s="7">
        <f t="shared" si="55"/>
        <v>0</v>
      </c>
      <c r="D203" s="7">
        <f t="shared" si="56"/>
        <v>0</v>
      </c>
      <c r="E203" s="7">
        <f t="shared" si="57"/>
        <v>0</v>
      </c>
      <c r="F203" s="7">
        <f t="shared" si="58"/>
        <v>221468.42</v>
      </c>
      <c r="G203" s="7">
        <f t="shared" si="59"/>
        <v>100671.6</v>
      </c>
      <c r="O203" s="165" t="str">
        <f t="shared" si="60"/>
        <v>MEICO S.A.</v>
      </c>
      <c r="P203" s="7">
        <f t="shared" si="61"/>
        <v>191217.51</v>
      </c>
      <c r="Q203" s="7">
        <f t="shared" si="62"/>
        <v>200275.13</v>
      </c>
      <c r="R203" s="7">
        <f t="shared" si="63"/>
        <v>195590.12</v>
      </c>
      <c r="S203" s="7">
        <f t="shared" si="64"/>
        <v>67939.180000000008</v>
      </c>
      <c r="T203" s="7">
        <f t="shared" si="65"/>
        <v>61217.47</v>
      </c>
    </row>
    <row r="204" spans="2:20" x14ac:dyDescent="0.25">
      <c r="B204" s="140" t="str">
        <f t="shared" si="54"/>
        <v>ELECTRO 3D S.A.S.</v>
      </c>
      <c r="C204" s="7">
        <f t="shared" si="55"/>
        <v>465648.25999999989</v>
      </c>
      <c r="D204" s="7">
        <f t="shared" si="56"/>
        <v>306367.03999999998</v>
      </c>
      <c r="E204" s="7">
        <f>+H162</f>
        <v>329286.81999999995</v>
      </c>
      <c r="F204" s="7">
        <f t="shared" si="58"/>
        <v>106633.67</v>
      </c>
      <c r="G204" s="7">
        <f>+L162</f>
        <v>100128.9</v>
      </c>
      <c r="O204" s="165" t="str">
        <f t="shared" si="60"/>
        <v>IMPORTING COLOMBIA S.A.S</v>
      </c>
      <c r="P204" s="7">
        <f t="shared" si="61"/>
        <v>0</v>
      </c>
      <c r="Q204" s="7">
        <f t="shared" si="62"/>
        <v>0</v>
      </c>
      <c r="R204" s="7">
        <f t="shared" si="63"/>
        <v>0</v>
      </c>
      <c r="S204" s="7">
        <f t="shared" si="64"/>
        <v>168187.84</v>
      </c>
      <c r="T204" s="7">
        <f t="shared" si="65"/>
        <v>55973.16</v>
      </c>
    </row>
    <row r="205" spans="2:20" x14ac:dyDescent="0.25">
      <c r="B205" s="71" t="s">
        <v>16</v>
      </c>
      <c r="C205" s="7">
        <f t="shared" si="55"/>
        <v>17323589.509999983</v>
      </c>
      <c r="D205" s="7">
        <f t="shared" si="56"/>
        <v>10536523.040000003</v>
      </c>
      <c r="E205" s="7">
        <f t="shared" si="57"/>
        <v>11389461.309999997</v>
      </c>
      <c r="F205" s="7">
        <f t="shared" si="58"/>
        <v>7721470.4299999988</v>
      </c>
      <c r="G205" s="7">
        <f t="shared" si="59"/>
        <v>1254567.8199999996</v>
      </c>
      <c r="O205" s="165" t="str">
        <f t="shared" si="60"/>
        <v>CAJA COLOMBIANA DE SUBSIDIO FAMILIAR COLSUBSIDIO</v>
      </c>
      <c r="P205" s="7">
        <f t="shared" si="61"/>
        <v>0</v>
      </c>
      <c r="Q205" s="7">
        <f t="shared" si="62"/>
        <v>0</v>
      </c>
      <c r="R205" s="7">
        <f t="shared" si="63"/>
        <v>0</v>
      </c>
      <c r="S205" s="7">
        <f t="shared" si="64"/>
        <v>0</v>
      </c>
      <c r="T205" s="7">
        <f t="shared" si="65"/>
        <v>47799.81</v>
      </c>
    </row>
    <row r="206" spans="2:20" x14ac:dyDescent="0.25">
      <c r="O206" s="71" t="s">
        <v>16</v>
      </c>
      <c r="P206" s="7">
        <f t="shared" si="61"/>
        <v>2893982.5</v>
      </c>
      <c r="Q206" s="7">
        <f t="shared" si="62"/>
        <v>1926822.4800000002</v>
      </c>
      <c r="R206" s="7">
        <f t="shared" si="63"/>
        <v>1789003.3399999996</v>
      </c>
      <c r="S206" s="7">
        <f>+W163</f>
        <v>3464568.2300000009</v>
      </c>
      <c r="T206" s="7">
        <f>+Y163</f>
        <v>169961.94000000012</v>
      </c>
    </row>
  </sheetData>
  <mergeCells count="54">
    <mergeCell ref="X51:Y51"/>
    <mergeCell ref="O51:O52"/>
    <mergeCell ref="P51:Q51"/>
    <mergeCell ref="R51:S51"/>
    <mergeCell ref="T51:U51"/>
    <mergeCell ref="V51:W51"/>
    <mergeCell ref="R148:S148"/>
    <mergeCell ref="T148:U148"/>
    <mergeCell ref="V148:W148"/>
    <mergeCell ref="X148:Y148"/>
    <mergeCell ref="O12:Z12"/>
    <mergeCell ref="O147:Y147"/>
    <mergeCell ref="O148:O149"/>
    <mergeCell ref="O100:Y100"/>
    <mergeCell ref="P148:Q148"/>
    <mergeCell ref="O101:O102"/>
    <mergeCell ref="P101:Q101"/>
    <mergeCell ref="R101:S101"/>
    <mergeCell ref="T101:U101"/>
    <mergeCell ref="V101:W101"/>
    <mergeCell ref="X101:Y101"/>
    <mergeCell ref="O50:Y50"/>
    <mergeCell ref="B146:L146"/>
    <mergeCell ref="B147:B148"/>
    <mergeCell ref="C147:D147"/>
    <mergeCell ref="E147:F147"/>
    <mergeCell ref="G147:H147"/>
    <mergeCell ref="I147:J147"/>
    <mergeCell ref="K147:L147"/>
    <mergeCell ref="K100:L100"/>
    <mergeCell ref="E51:F51"/>
    <mergeCell ref="G51:H51"/>
    <mergeCell ref="I51:J51"/>
    <mergeCell ref="K51:L51"/>
    <mergeCell ref="B99:L99"/>
    <mergeCell ref="B100:B101"/>
    <mergeCell ref="C100:D100"/>
    <mergeCell ref="E100:F100"/>
    <mergeCell ref="G100:H100"/>
    <mergeCell ref="I100:J100"/>
    <mergeCell ref="B50:L50"/>
    <mergeCell ref="B51:B52"/>
    <mergeCell ref="C51:D51"/>
    <mergeCell ref="A12:L12"/>
    <mergeCell ref="C13:D13"/>
    <mergeCell ref="E13:F13"/>
    <mergeCell ref="G13:H13"/>
    <mergeCell ref="I13:J13"/>
    <mergeCell ref="K13:L13"/>
    <mergeCell ref="Q13:R13"/>
    <mergeCell ref="S13:T13"/>
    <mergeCell ref="U13:V13"/>
    <mergeCell ref="W13:X13"/>
    <mergeCell ref="Y13:Z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0:O230"/>
  <sheetViews>
    <sheetView zoomScale="70" zoomScaleNormal="70" zoomScalePageLayoutView="70" workbookViewId="0">
      <selection activeCell="F9" sqref="F9"/>
    </sheetView>
  </sheetViews>
  <sheetFormatPr baseColWidth="10" defaultColWidth="10.85546875" defaultRowHeight="15" x14ac:dyDescent="0.25"/>
  <cols>
    <col min="1" max="1" width="10.85546875" style="2"/>
    <col min="2" max="2" width="18.42578125" style="2" customWidth="1"/>
    <col min="3" max="3" width="27" style="2" customWidth="1"/>
    <col min="4" max="5" width="17.85546875" style="2" bestFit="1" customWidth="1"/>
    <col min="6" max="6" width="18.28515625" style="2" bestFit="1" customWidth="1"/>
    <col min="7" max="7" width="19" style="2" customWidth="1"/>
    <col min="8" max="8" width="18.85546875" style="2" bestFit="1" customWidth="1"/>
    <col min="9" max="9" width="17.85546875" style="2" bestFit="1" customWidth="1"/>
    <col min="10" max="10" width="19.85546875" style="2" customWidth="1"/>
    <col min="11" max="11" width="18.42578125" style="2" customWidth="1"/>
    <col min="12" max="13" width="18.7109375" style="2" bestFit="1" customWidth="1"/>
    <col min="14" max="14" width="17" style="2" customWidth="1"/>
    <col min="15" max="15" width="17.85546875" style="2" bestFit="1" customWidth="1"/>
    <col min="16" max="16384" width="10.85546875" style="2"/>
  </cols>
  <sheetData>
    <row r="10" spans="2:15" ht="23.25" x14ac:dyDescent="0.35">
      <c r="B10" s="10" t="s">
        <v>65</v>
      </c>
    </row>
    <row r="12" spans="2:15" x14ac:dyDescent="0.25">
      <c r="B12" s="202" t="s">
        <v>48</v>
      </c>
      <c r="C12" s="211" t="s">
        <v>49</v>
      </c>
      <c r="D12" s="201">
        <v>2014</v>
      </c>
      <c r="E12" s="201"/>
      <c r="F12" s="201">
        <v>2015</v>
      </c>
      <c r="G12" s="201"/>
      <c r="H12" s="201">
        <v>2016</v>
      </c>
      <c r="I12" s="201"/>
      <c r="J12" s="204">
        <v>2017</v>
      </c>
      <c r="K12" s="205"/>
      <c r="L12" s="204" t="s">
        <v>264</v>
      </c>
      <c r="M12" s="205"/>
      <c r="N12" s="204" t="s">
        <v>275</v>
      </c>
      <c r="O12" s="205"/>
    </row>
    <row r="13" spans="2:15" x14ac:dyDescent="0.25">
      <c r="B13" s="203"/>
      <c r="C13" s="212"/>
      <c r="D13" s="40" t="s">
        <v>0</v>
      </c>
      <c r="E13" s="40" t="s">
        <v>1</v>
      </c>
      <c r="F13" s="40" t="s">
        <v>0</v>
      </c>
      <c r="G13" s="40" t="s">
        <v>1</v>
      </c>
      <c r="H13" s="40" t="s">
        <v>0</v>
      </c>
      <c r="I13" s="40" t="s">
        <v>1</v>
      </c>
      <c r="J13" s="40" t="s">
        <v>0</v>
      </c>
      <c r="K13" s="40" t="s">
        <v>1</v>
      </c>
      <c r="L13" s="40" t="s">
        <v>0</v>
      </c>
      <c r="M13" s="40" t="s">
        <v>1</v>
      </c>
      <c r="N13" s="40" t="s">
        <v>0</v>
      </c>
      <c r="O13" s="40" t="s">
        <v>1</v>
      </c>
    </row>
    <row r="14" spans="2:15" x14ac:dyDescent="0.25">
      <c r="B14" s="57" t="s">
        <v>119</v>
      </c>
      <c r="C14" s="41" t="s">
        <v>188</v>
      </c>
      <c r="D14" s="7">
        <v>2513652</v>
      </c>
      <c r="E14" s="7">
        <v>777478149.16999829</v>
      </c>
      <c r="F14" s="7">
        <v>1580788</v>
      </c>
      <c r="G14" s="7">
        <v>427402756.07999879</v>
      </c>
      <c r="H14" s="7">
        <v>1944541</v>
      </c>
      <c r="I14" s="7">
        <v>460607673.07000029</v>
      </c>
      <c r="J14" s="7">
        <v>1821788</v>
      </c>
      <c r="K14" s="7">
        <v>499396978.2899996</v>
      </c>
      <c r="L14" s="7">
        <v>90852</v>
      </c>
      <c r="M14" s="7">
        <v>22466908.009999998</v>
      </c>
      <c r="N14" s="7">
        <v>434017</v>
      </c>
      <c r="O14" s="7">
        <v>130279210.67999995</v>
      </c>
    </row>
    <row r="15" spans="2:15" x14ac:dyDescent="0.25">
      <c r="B15" s="57" t="s">
        <v>122</v>
      </c>
      <c r="C15" s="41" t="s">
        <v>189</v>
      </c>
      <c r="D15" s="7">
        <v>430908</v>
      </c>
      <c r="E15" s="7">
        <v>32499864.279999997</v>
      </c>
      <c r="F15" s="7">
        <v>300429</v>
      </c>
      <c r="G15" s="7">
        <v>24983866.599999998</v>
      </c>
      <c r="H15" s="7">
        <v>522026</v>
      </c>
      <c r="I15" s="7">
        <v>40859730.099999942</v>
      </c>
      <c r="J15" s="7">
        <v>449773</v>
      </c>
      <c r="K15" s="7">
        <v>44305710.170000024</v>
      </c>
      <c r="L15" s="7">
        <v>34515</v>
      </c>
      <c r="M15" s="7">
        <v>3256920.3599999989</v>
      </c>
      <c r="N15" s="7">
        <v>113288</v>
      </c>
      <c r="O15" s="7">
        <v>11606716.85</v>
      </c>
    </row>
    <row r="16" spans="2:15" x14ac:dyDescent="0.25">
      <c r="B16" s="57" t="s">
        <v>118</v>
      </c>
      <c r="C16" s="41" t="s">
        <v>190</v>
      </c>
      <c r="D16" s="7">
        <v>37452</v>
      </c>
      <c r="E16" s="7">
        <v>5406982.9699999969</v>
      </c>
      <c r="F16" s="7">
        <v>4890</v>
      </c>
      <c r="G16" s="7">
        <v>1353468.7300000004</v>
      </c>
      <c r="H16" s="7">
        <v>8238</v>
      </c>
      <c r="I16" s="7">
        <v>752499.76</v>
      </c>
      <c r="J16" s="7">
        <v>8216</v>
      </c>
      <c r="K16" s="7">
        <v>927645.05000000016</v>
      </c>
      <c r="L16" s="7">
        <v>370</v>
      </c>
      <c r="M16" s="7">
        <v>117967.72999999998</v>
      </c>
      <c r="N16" s="7">
        <v>5768</v>
      </c>
      <c r="O16" s="7">
        <v>278080.18000000011</v>
      </c>
    </row>
    <row r="17" spans="2:15" x14ac:dyDescent="0.25">
      <c r="B17" s="57" t="s">
        <v>120</v>
      </c>
      <c r="C17" s="41" t="s">
        <v>121</v>
      </c>
      <c r="D17" s="7">
        <v>9496</v>
      </c>
      <c r="E17" s="7">
        <v>701170.62999999989</v>
      </c>
      <c r="F17" s="7">
        <v>14433</v>
      </c>
      <c r="G17" s="7">
        <v>579436.82000000007</v>
      </c>
      <c r="H17" s="7">
        <v>4040</v>
      </c>
      <c r="I17" s="7">
        <v>42306.99</v>
      </c>
      <c r="J17" s="7">
        <v>3017</v>
      </c>
      <c r="K17" s="7">
        <v>117898.13999999998</v>
      </c>
      <c r="L17" s="7">
        <v>610</v>
      </c>
      <c r="M17" s="7">
        <v>1525.6499999999999</v>
      </c>
      <c r="N17" s="7">
        <v>2072</v>
      </c>
      <c r="O17" s="7">
        <v>33946.47</v>
      </c>
    </row>
    <row r="18" spans="2:15" x14ac:dyDescent="0.25">
      <c r="B18" s="57" t="s">
        <v>117</v>
      </c>
      <c r="C18" s="41" t="s">
        <v>191</v>
      </c>
      <c r="D18" s="7">
        <v>75221</v>
      </c>
      <c r="E18" s="7">
        <v>27424779.360000007</v>
      </c>
      <c r="F18" s="7">
        <v>3</v>
      </c>
      <c r="G18" s="7">
        <v>2290.38</v>
      </c>
      <c r="H18" s="7">
        <v>801</v>
      </c>
      <c r="I18" s="7">
        <v>15433.439999999999</v>
      </c>
      <c r="J18" s="7">
        <v>580</v>
      </c>
      <c r="K18" s="7">
        <v>4861.2199999999993</v>
      </c>
      <c r="L18" s="7"/>
      <c r="M18" s="7"/>
      <c r="N18" s="7"/>
      <c r="O18" s="7"/>
    </row>
    <row r="19" spans="2:15" x14ac:dyDescent="0.25">
      <c r="B19" s="42" t="s">
        <v>28</v>
      </c>
      <c r="C19" s="58"/>
      <c r="D19" s="5">
        <f t="shared" ref="D19:O19" si="0">SUM(D14:D18)</f>
        <v>3066729</v>
      </c>
      <c r="E19" s="5">
        <f t="shared" si="0"/>
        <v>843510946.4099983</v>
      </c>
      <c r="F19" s="5">
        <f t="shared" si="0"/>
        <v>1900543</v>
      </c>
      <c r="G19" s="5">
        <f t="shared" si="0"/>
        <v>454321818.60999882</v>
      </c>
      <c r="H19" s="5">
        <f t="shared" si="0"/>
        <v>2479646</v>
      </c>
      <c r="I19" s="5">
        <f t="shared" si="0"/>
        <v>502277643.36000025</v>
      </c>
      <c r="J19" s="5">
        <f t="shared" si="0"/>
        <v>2283374</v>
      </c>
      <c r="K19" s="5">
        <f t="shared" si="0"/>
        <v>544753092.86999965</v>
      </c>
      <c r="L19" s="5">
        <f t="shared" si="0"/>
        <v>126347</v>
      </c>
      <c r="M19" s="5">
        <f t="shared" si="0"/>
        <v>25843321.749999996</v>
      </c>
      <c r="N19" s="5">
        <f t="shared" si="0"/>
        <v>555145</v>
      </c>
      <c r="O19" s="5">
        <f t="shared" si="0"/>
        <v>142197954.17999995</v>
      </c>
    </row>
    <row r="22" spans="2:15" x14ac:dyDescent="0.25">
      <c r="C22" s="40">
        <v>2014</v>
      </c>
      <c r="D22" s="40">
        <v>2015</v>
      </c>
      <c r="E22" s="40">
        <v>2016</v>
      </c>
      <c r="F22" s="40">
        <v>2017</v>
      </c>
      <c r="G22" s="40" t="s">
        <v>265</v>
      </c>
      <c r="H22" s="40" t="s">
        <v>276</v>
      </c>
    </row>
    <row r="23" spans="2:15" x14ac:dyDescent="0.25">
      <c r="B23" s="71" t="s">
        <v>125</v>
      </c>
      <c r="C23" s="7">
        <f>+D14</f>
        <v>2513652</v>
      </c>
      <c r="D23" s="7">
        <f>+F14</f>
        <v>1580788</v>
      </c>
      <c r="E23" s="7">
        <f>+H14</f>
        <v>1944541</v>
      </c>
      <c r="F23" s="7">
        <f>+J14</f>
        <v>1821788</v>
      </c>
      <c r="G23" s="7">
        <f>+L14</f>
        <v>90852</v>
      </c>
      <c r="H23" s="7">
        <f>+N14</f>
        <v>434017</v>
      </c>
    </row>
    <row r="24" spans="2:15" x14ac:dyDescent="0.25">
      <c r="B24" s="71" t="s">
        <v>220</v>
      </c>
      <c r="C24" s="7">
        <f>+D15</f>
        <v>430908</v>
      </c>
      <c r="D24" s="7">
        <f>+F15</f>
        <v>300429</v>
      </c>
      <c r="E24" s="7">
        <f>+H15</f>
        <v>522026</v>
      </c>
      <c r="F24" s="7">
        <f>+J15</f>
        <v>449773</v>
      </c>
      <c r="G24" s="7">
        <f>+L15</f>
        <v>34515</v>
      </c>
      <c r="H24" s="7">
        <f>+N15</f>
        <v>113288</v>
      </c>
    </row>
    <row r="25" spans="2:15" x14ac:dyDescent="0.25">
      <c r="B25" s="71" t="s">
        <v>192</v>
      </c>
      <c r="C25" s="7">
        <f>+D16</f>
        <v>37452</v>
      </c>
      <c r="D25" s="7">
        <f>+F16</f>
        <v>4890</v>
      </c>
      <c r="E25" s="7">
        <f>+H16</f>
        <v>8238</v>
      </c>
      <c r="F25" s="7">
        <f>+J16</f>
        <v>8216</v>
      </c>
      <c r="G25" s="7">
        <f>+L16</f>
        <v>370</v>
      </c>
      <c r="H25" s="7">
        <f>+N16</f>
        <v>5768</v>
      </c>
    </row>
    <row r="26" spans="2:15" x14ac:dyDescent="0.25">
      <c r="B26" s="71" t="s">
        <v>121</v>
      </c>
      <c r="C26" s="7">
        <f>+D17</f>
        <v>9496</v>
      </c>
      <c r="D26" s="7">
        <f>+F17</f>
        <v>14433</v>
      </c>
      <c r="E26" s="7">
        <f>+H17</f>
        <v>4040</v>
      </c>
      <c r="F26" s="7">
        <f>+J17</f>
        <v>3017</v>
      </c>
      <c r="G26" s="7">
        <f>+L17</f>
        <v>610</v>
      </c>
      <c r="H26" s="7">
        <f>+N17</f>
        <v>2072</v>
      </c>
    </row>
    <row r="27" spans="2:15" x14ac:dyDescent="0.25">
      <c r="B27" s="71" t="s">
        <v>193</v>
      </c>
      <c r="C27" s="7">
        <f>+D18</f>
        <v>75221</v>
      </c>
      <c r="D27" s="7">
        <f>+F18</f>
        <v>3</v>
      </c>
      <c r="E27" s="7">
        <f>+H18</f>
        <v>801</v>
      </c>
      <c r="F27" s="7">
        <f>+J18</f>
        <v>580</v>
      </c>
      <c r="G27" s="7">
        <f>+L18</f>
        <v>0</v>
      </c>
      <c r="H27" s="7">
        <f>+N18</f>
        <v>0</v>
      </c>
      <c r="O27" s="2" t="s">
        <v>229</v>
      </c>
    </row>
    <row r="41" spans="2:8" x14ac:dyDescent="0.25">
      <c r="C41" s="40">
        <v>2014</v>
      </c>
      <c r="D41" s="40">
        <v>2015</v>
      </c>
      <c r="E41" s="40">
        <v>2016</v>
      </c>
      <c r="F41" s="40">
        <v>2017</v>
      </c>
      <c r="G41" s="40" t="s">
        <v>265</v>
      </c>
      <c r="H41" s="40" t="s">
        <v>276</v>
      </c>
    </row>
    <row r="42" spans="2:8" x14ac:dyDescent="0.25">
      <c r="B42" s="71" t="s">
        <v>125</v>
      </c>
      <c r="C42" s="7">
        <f>+E14</f>
        <v>777478149.16999829</v>
      </c>
      <c r="D42" s="7">
        <f>+G14</f>
        <v>427402756.07999879</v>
      </c>
      <c r="E42" s="7">
        <f>+I14</f>
        <v>460607673.07000029</v>
      </c>
      <c r="F42" s="7">
        <f>+K14</f>
        <v>499396978.2899996</v>
      </c>
      <c r="G42" s="7">
        <f>+M14</f>
        <v>22466908.009999998</v>
      </c>
      <c r="H42" s="7">
        <f>+O14</f>
        <v>130279210.67999995</v>
      </c>
    </row>
    <row r="43" spans="2:8" x14ac:dyDescent="0.25">
      <c r="B43" s="71" t="s">
        <v>189</v>
      </c>
      <c r="C43" s="7">
        <f>+E15</f>
        <v>32499864.279999997</v>
      </c>
      <c r="D43" s="7">
        <f>+G15</f>
        <v>24983866.599999998</v>
      </c>
      <c r="E43" s="7">
        <f>+I15</f>
        <v>40859730.099999942</v>
      </c>
      <c r="F43" s="7">
        <f>+K15</f>
        <v>44305710.170000024</v>
      </c>
      <c r="G43" s="7">
        <f>+M15</f>
        <v>3256920.3599999989</v>
      </c>
      <c r="H43" s="7">
        <f>+O15</f>
        <v>11606716.85</v>
      </c>
    </row>
    <row r="44" spans="2:8" x14ac:dyDescent="0.25">
      <c r="B44" s="71" t="s">
        <v>192</v>
      </c>
      <c r="C44" s="7">
        <f>+E16</f>
        <v>5406982.9699999969</v>
      </c>
      <c r="D44" s="7">
        <f>+G16</f>
        <v>1353468.7300000004</v>
      </c>
      <c r="E44" s="7">
        <f>+I16</f>
        <v>752499.76</v>
      </c>
      <c r="F44" s="7">
        <f>+K16</f>
        <v>927645.05000000016</v>
      </c>
      <c r="G44" s="7">
        <f>+M16</f>
        <v>117967.72999999998</v>
      </c>
      <c r="H44" s="7">
        <f>+O16</f>
        <v>278080.18000000011</v>
      </c>
    </row>
    <row r="45" spans="2:8" x14ac:dyDescent="0.25">
      <c r="B45" s="71" t="s">
        <v>121</v>
      </c>
      <c r="C45" s="7">
        <f>+E17</f>
        <v>701170.62999999989</v>
      </c>
      <c r="D45" s="7">
        <f>+G17</f>
        <v>579436.82000000007</v>
      </c>
      <c r="E45" s="7">
        <f>+I17</f>
        <v>42306.99</v>
      </c>
      <c r="F45" s="7">
        <f>+K17</f>
        <v>117898.13999999998</v>
      </c>
      <c r="G45" s="7">
        <f>+M17</f>
        <v>1525.6499999999999</v>
      </c>
      <c r="H45" s="7">
        <f>+O17</f>
        <v>33946.47</v>
      </c>
    </row>
    <row r="46" spans="2:8" x14ac:dyDescent="0.25">
      <c r="B46" s="71" t="s">
        <v>193</v>
      </c>
      <c r="C46" s="7">
        <f>+E18</f>
        <v>27424779.360000007</v>
      </c>
      <c r="D46" s="7">
        <f>+G18</f>
        <v>2290.38</v>
      </c>
      <c r="E46" s="7">
        <f>+I18</f>
        <v>15433.439999999999</v>
      </c>
      <c r="F46" s="7">
        <f>+K18</f>
        <v>4861.2199999999993</v>
      </c>
      <c r="G46" s="7">
        <f>+M18</f>
        <v>0</v>
      </c>
      <c r="H46" s="7">
        <f>+O18</f>
        <v>0</v>
      </c>
    </row>
    <row r="53" spans="2:12" ht="23.25" x14ac:dyDescent="0.35">
      <c r="B53" s="10" t="s">
        <v>29</v>
      </c>
    </row>
    <row r="55" spans="2:12" x14ac:dyDescent="0.25">
      <c r="B55" s="202" t="s">
        <v>30</v>
      </c>
      <c r="C55" s="201">
        <v>2014</v>
      </c>
      <c r="D55" s="201"/>
      <c r="E55" s="201">
        <v>2015</v>
      </c>
      <c r="F55" s="201"/>
      <c r="G55" s="201">
        <v>2016</v>
      </c>
      <c r="H55" s="201"/>
      <c r="I55" s="201">
        <v>2017</v>
      </c>
      <c r="J55" s="201"/>
      <c r="K55" s="201" t="s">
        <v>265</v>
      </c>
      <c r="L55" s="201"/>
    </row>
    <row r="56" spans="2:12" x14ac:dyDescent="0.25">
      <c r="B56" s="203"/>
      <c r="C56" s="40" t="s">
        <v>0</v>
      </c>
      <c r="D56" s="40" t="s">
        <v>1</v>
      </c>
      <c r="E56" s="40" t="s">
        <v>0</v>
      </c>
      <c r="F56" s="40" t="s">
        <v>1</v>
      </c>
      <c r="G56" s="40" t="s">
        <v>0</v>
      </c>
      <c r="H56" s="40" t="s">
        <v>1</v>
      </c>
      <c r="I56" s="40" t="s">
        <v>0</v>
      </c>
      <c r="J56" s="40" t="s">
        <v>1</v>
      </c>
      <c r="K56" s="40" t="s">
        <v>0</v>
      </c>
      <c r="L56" s="40" t="s">
        <v>1</v>
      </c>
    </row>
    <row r="57" spans="2:12" x14ac:dyDescent="0.25">
      <c r="B57" s="27" t="s">
        <v>20</v>
      </c>
      <c r="C57" s="7">
        <v>2222687</v>
      </c>
      <c r="D57" s="7">
        <v>704370731.22999954</v>
      </c>
      <c r="E57" s="7">
        <v>1445898</v>
      </c>
      <c r="F57" s="7">
        <v>398108373.9399994</v>
      </c>
      <c r="G57" s="7">
        <v>1911862</v>
      </c>
      <c r="H57" s="7">
        <v>450517760.78000015</v>
      </c>
      <c r="I57" s="7">
        <v>1848083</v>
      </c>
      <c r="J57" s="7">
        <v>496665445.19000012</v>
      </c>
      <c r="K57" s="7">
        <v>419120</v>
      </c>
      <c r="L57" s="7">
        <v>125960679.93999998</v>
      </c>
    </row>
    <row r="58" spans="2:12" x14ac:dyDescent="0.25">
      <c r="B58" s="27" t="s">
        <v>17</v>
      </c>
      <c r="C58" s="7">
        <v>351675</v>
      </c>
      <c r="D58" s="7">
        <v>40334690.410000011</v>
      </c>
      <c r="E58" s="7">
        <v>277162</v>
      </c>
      <c r="F58" s="7">
        <v>26894743.829999994</v>
      </c>
      <c r="G58" s="7">
        <v>364862</v>
      </c>
      <c r="H58" s="7">
        <v>27161021.439999979</v>
      </c>
      <c r="I58" s="7">
        <v>277093</v>
      </c>
      <c r="J58" s="7">
        <v>25402247.270000022</v>
      </c>
      <c r="K58" s="7">
        <v>77041</v>
      </c>
      <c r="L58" s="7">
        <v>7834593.3400000008</v>
      </c>
    </row>
    <row r="59" spans="2:12" x14ac:dyDescent="0.25">
      <c r="B59" s="27" t="s">
        <v>22</v>
      </c>
      <c r="C59" s="7">
        <v>52006</v>
      </c>
      <c r="D59" s="7">
        <v>12678462.500000007</v>
      </c>
      <c r="E59" s="7">
        <v>52595</v>
      </c>
      <c r="F59" s="7">
        <v>5725588.009999997</v>
      </c>
      <c r="G59" s="7">
        <v>104131</v>
      </c>
      <c r="H59" s="7">
        <v>15496739.239999998</v>
      </c>
      <c r="I59" s="7">
        <v>94809</v>
      </c>
      <c r="J59" s="7">
        <v>14840005.239999996</v>
      </c>
      <c r="K59" s="7">
        <v>31313</v>
      </c>
      <c r="L59" s="7">
        <v>5825386.7600000016</v>
      </c>
    </row>
    <row r="60" spans="2:12" x14ac:dyDescent="0.25">
      <c r="B60" s="27" t="s">
        <v>19</v>
      </c>
      <c r="C60" s="7">
        <v>75148</v>
      </c>
      <c r="D60" s="7">
        <v>13505813.629999999</v>
      </c>
      <c r="E60" s="7">
        <v>1493</v>
      </c>
      <c r="F60" s="7">
        <v>99314.82</v>
      </c>
      <c r="G60" s="7">
        <v>1361</v>
      </c>
      <c r="H60" s="7">
        <v>160313.46</v>
      </c>
      <c r="I60" s="7">
        <v>766</v>
      </c>
      <c r="J60" s="7">
        <v>21921.56</v>
      </c>
      <c r="K60" s="7">
        <v>14834</v>
      </c>
      <c r="L60" s="7">
        <v>1285265.99</v>
      </c>
    </row>
    <row r="61" spans="2:12" x14ac:dyDescent="0.25">
      <c r="B61" s="27" t="s">
        <v>26</v>
      </c>
      <c r="C61" s="7">
        <v>48212</v>
      </c>
      <c r="D61" s="7">
        <v>9098533.1899999958</v>
      </c>
      <c r="E61" s="7">
        <v>16225</v>
      </c>
      <c r="F61" s="7">
        <v>2088909.8099999996</v>
      </c>
      <c r="G61" s="7">
        <v>27054</v>
      </c>
      <c r="H61" s="7">
        <v>3410561.6799999992</v>
      </c>
      <c r="I61" s="7">
        <v>25560</v>
      </c>
      <c r="J61" s="7">
        <v>3480762.15</v>
      </c>
      <c r="K61" s="7">
        <v>7880</v>
      </c>
      <c r="L61" s="7">
        <v>1076046.72</v>
      </c>
    </row>
    <row r="62" spans="2:12" x14ac:dyDescent="0.25">
      <c r="B62" s="27" t="s">
        <v>21</v>
      </c>
      <c r="C62" s="7">
        <v>34295</v>
      </c>
      <c r="D62" s="7">
        <v>2002488.3599999994</v>
      </c>
      <c r="E62" s="7">
        <v>8852</v>
      </c>
      <c r="F62" s="7">
        <v>228148.93999999994</v>
      </c>
      <c r="G62" s="7">
        <v>15397</v>
      </c>
      <c r="H62" s="7">
        <v>176975.14999999994</v>
      </c>
      <c r="I62" s="7">
        <v>14607</v>
      </c>
      <c r="J62" s="7">
        <v>726836.38000000012</v>
      </c>
      <c r="K62" s="7">
        <v>2892</v>
      </c>
      <c r="L62" s="7">
        <v>90511.219999999987</v>
      </c>
    </row>
    <row r="63" spans="2:12" x14ac:dyDescent="0.25">
      <c r="B63" s="27" t="s">
        <v>25</v>
      </c>
      <c r="C63" s="7">
        <v>3433</v>
      </c>
      <c r="D63" s="7">
        <v>16174.65</v>
      </c>
      <c r="E63" s="7">
        <v>9</v>
      </c>
      <c r="F63" s="7">
        <v>974.79000000000008</v>
      </c>
      <c r="G63" s="7">
        <v>760</v>
      </c>
      <c r="H63" s="7">
        <v>98589.34</v>
      </c>
      <c r="I63" s="7">
        <v>1112</v>
      </c>
      <c r="J63" s="7">
        <v>133586.81999999998</v>
      </c>
      <c r="K63" s="7">
        <v>665</v>
      </c>
      <c r="L63" s="7">
        <v>76217.929999999993</v>
      </c>
    </row>
    <row r="64" spans="2:12" x14ac:dyDescent="0.25">
      <c r="B64" s="27" t="s">
        <v>18</v>
      </c>
      <c r="C64" s="7">
        <v>269916</v>
      </c>
      <c r="D64" s="7">
        <v>61400097.649999946</v>
      </c>
      <c r="E64" s="7">
        <v>94477</v>
      </c>
      <c r="F64" s="7">
        <v>21079521.809999991</v>
      </c>
      <c r="G64" s="7">
        <v>43711</v>
      </c>
      <c r="H64" s="7">
        <v>4431452.3500000015</v>
      </c>
      <c r="I64" s="7">
        <v>19821</v>
      </c>
      <c r="J64" s="7">
        <v>3321013.4400000004</v>
      </c>
      <c r="K64" s="7">
        <v>1205</v>
      </c>
      <c r="L64" s="7">
        <v>24616.87</v>
      </c>
    </row>
    <row r="65" spans="2:12" x14ac:dyDescent="0.25">
      <c r="B65" s="27" t="s">
        <v>127</v>
      </c>
      <c r="C65" s="7">
        <v>1</v>
      </c>
      <c r="D65" s="7">
        <v>507</v>
      </c>
      <c r="E65" s="7"/>
      <c r="F65" s="7"/>
      <c r="G65" s="7">
        <v>1</v>
      </c>
      <c r="H65" s="7">
        <v>56141.67</v>
      </c>
      <c r="I65" s="7"/>
      <c r="J65" s="7"/>
      <c r="K65" s="7">
        <v>65</v>
      </c>
      <c r="L65" s="7">
        <v>12478.72</v>
      </c>
    </row>
    <row r="66" spans="2:12" x14ac:dyDescent="0.25">
      <c r="B66" s="27" t="s">
        <v>97</v>
      </c>
      <c r="C66" s="7">
        <v>74</v>
      </c>
      <c r="D66" s="7">
        <v>26321.469999999994</v>
      </c>
      <c r="E66" s="7">
        <v>149</v>
      </c>
      <c r="F66" s="7">
        <v>41553.020000000004</v>
      </c>
      <c r="G66" s="7">
        <v>73</v>
      </c>
      <c r="H66" s="7">
        <v>168222.54999999996</v>
      </c>
      <c r="I66" s="7">
        <v>53</v>
      </c>
      <c r="J66" s="7">
        <v>126879.40000000001</v>
      </c>
      <c r="K66" s="7">
        <v>6</v>
      </c>
      <c r="L66" s="7">
        <v>11554.11</v>
      </c>
    </row>
    <row r="67" spans="2:12" x14ac:dyDescent="0.25">
      <c r="B67" s="27" t="s">
        <v>15</v>
      </c>
      <c r="C67" s="7">
        <v>2178</v>
      </c>
      <c r="D67" s="7">
        <v>39583.839999999997</v>
      </c>
      <c r="E67" s="7">
        <v>563</v>
      </c>
      <c r="F67" s="7">
        <v>23860.739999999998</v>
      </c>
      <c r="G67" s="7">
        <v>436</v>
      </c>
      <c r="H67" s="7">
        <v>6182.09</v>
      </c>
      <c r="I67" s="7">
        <v>784</v>
      </c>
      <c r="J67" s="7">
        <v>10763.88</v>
      </c>
      <c r="K67" s="7">
        <v>124</v>
      </c>
      <c r="L67" s="7">
        <v>602.58000000000004</v>
      </c>
    </row>
    <row r="68" spans="2:12" x14ac:dyDescent="0.25">
      <c r="B68" s="27" t="s">
        <v>23</v>
      </c>
      <c r="C68" s="7">
        <v>7104</v>
      </c>
      <c r="D68" s="7">
        <v>37542.479999999996</v>
      </c>
      <c r="E68" s="7">
        <v>3120</v>
      </c>
      <c r="F68" s="7">
        <v>30828.900000000005</v>
      </c>
      <c r="G68" s="7">
        <v>9998</v>
      </c>
      <c r="H68" s="7">
        <v>593683.60999999987</v>
      </c>
      <c r="I68" s="7">
        <v>686</v>
      </c>
      <c r="J68" s="7">
        <v>23631.539999999997</v>
      </c>
      <c r="K68" s="7"/>
      <c r="L68" s="7"/>
    </row>
    <row r="69" spans="2:12" x14ac:dyDescent="0.25">
      <c r="B69" s="42" t="s">
        <v>28</v>
      </c>
      <c r="C69" s="5">
        <f>SUM(C57:C68)</f>
        <v>3066729</v>
      </c>
      <c r="D69" s="5">
        <f t="shared" ref="D69:L69" si="1">SUM(D57:D68)</f>
        <v>843510946.40999949</v>
      </c>
      <c r="E69" s="5">
        <f t="shared" si="1"/>
        <v>1900543</v>
      </c>
      <c r="F69" s="5">
        <f t="shared" si="1"/>
        <v>454321818.60999936</v>
      </c>
      <c r="G69" s="5">
        <f t="shared" si="1"/>
        <v>2479646</v>
      </c>
      <c r="H69" s="5">
        <f t="shared" si="1"/>
        <v>502277643.36000013</v>
      </c>
      <c r="I69" s="5">
        <f t="shared" si="1"/>
        <v>2283374</v>
      </c>
      <c r="J69" s="5">
        <f t="shared" si="1"/>
        <v>544753092.87000012</v>
      </c>
      <c r="K69" s="5">
        <f t="shared" si="1"/>
        <v>555145</v>
      </c>
      <c r="L69" s="5">
        <f t="shared" si="1"/>
        <v>142197954.18000004</v>
      </c>
    </row>
    <row r="72" spans="2:12" x14ac:dyDescent="0.25">
      <c r="C72" s="40">
        <v>2014</v>
      </c>
      <c r="D72" s="40">
        <v>2015</v>
      </c>
      <c r="E72" s="40">
        <v>2016</v>
      </c>
      <c r="F72" s="40">
        <v>2017</v>
      </c>
      <c r="G72" s="40" t="s">
        <v>265</v>
      </c>
    </row>
    <row r="73" spans="2:12" x14ac:dyDescent="0.25">
      <c r="B73" s="27" t="str">
        <f>+B57</f>
        <v>BUENAVENTURA</v>
      </c>
      <c r="C73" s="7">
        <f>+C57</f>
        <v>2222687</v>
      </c>
      <c r="D73" s="7">
        <f>+E57</f>
        <v>1445898</v>
      </c>
      <c r="E73" s="7">
        <f>+G57</f>
        <v>1911862</v>
      </c>
      <c r="F73" s="7">
        <f>+I57</f>
        <v>1848083</v>
      </c>
      <c r="G73" s="7">
        <f t="shared" ref="G73:G79" si="2">+K57</f>
        <v>419120</v>
      </c>
    </row>
    <row r="74" spans="2:12" x14ac:dyDescent="0.25">
      <c r="B74" s="27" t="str">
        <f t="shared" ref="B74:B79" si="3">+B58</f>
        <v>BOGOTÁ</v>
      </c>
      <c r="C74" s="7">
        <f t="shared" ref="C74:C79" si="4">+C58</f>
        <v>351675</v>
      </c>
      <c r="D74" s="7">
        <f t="shared" ref="D74:D79" si="5">+E58</f>
        <v>277162</v>
      </c>
      <c r="E74" s="7">
        <f t="shared" ref="E74:E79" si="6">+G58</f>
        <v>364862</v>
      </c>
      <c r="F74" s="7">
        <f t="shared" ref="F74:F79" si="7">+I58</f>
        <v>277093</v>
      </c>
      <c r="G74" s="7">
        <f t="shared" si="2"/>
        <v>77041</v>
      </c>
    </row>
    <row r="75" spans="2:12" x14ac:dyDescent="0.25">
      <c r="B75" s="27" t="str">
        <f t="shared" si="3"/>
        <v>BARRANQUILLA</v>
      </c>
      <c r="C75" s="7">
        <f t="shared" si="4"/>
        <v>52006</v>
      </c>
      <c r="D75" s="7">
        <f t="shared" si="5"/>
        <v>52595</v>
      </c>
      <c r="E75" s="7">
        <f t="shared" si="6"/>
        <v>104131</v>
      </c>
      <c r="F75" s="7">
        <f t="shared" si="7"/>
        <v>94809</v>
      </c>
      <c r="G75" s="7">
        <f t="shared" si="2"/>
        <v>31313</v>
      </c>
    </row>
    <row r="76" spans="2:12" x14ac:dyDescent="0.25">
      <c r="B76" s="27" t="str">
        <f t="shared" si="3"/>
        <v>CALI</v>
      </c>
      <c r="C76" s="7">
        <f t="shared" si="4"/>
        <v>75148</v>
      </c>
      <c r="D76" s="7">
        <f t="shared" si="5"/>
        <v>1493</v>
      </c>
      <c r="E76" s="7">
        <f t="shared" si="6"/>
        <v>1361</v>
      </c>
      <c r="F76" s="7">
        <f t="shared" si="7"/>
        <v>766</v>
      </c>
      <c r="G76" s="7">
        <f t="shared" si="2"/>
        <v>14834</v>
      </c>
    </row>
    <row r="77" spans="2:12" x14ac:dyDescent="0.25">
      <c r="B77" s="27" t="str">
        <f t="shared" si="3"/>
        <v>MAICAO</v>
      </c>
      <c r="C77" s="7">
        <f t="shared" si="4"/>
        <v>48212</v>
      </c>
      <c r="D77" s="7">
        <f t="shared" si="5"/>
        <v>16225</v>
      </c>
      <c r="E77" s="7">
        <f t="shared" si="6"/>
        <v>27054</v>
      </c>
      <c r="F77" s="7">
        <f t="shared" si="7"/>
        <v>25560</v>
      </c>
      <c r="G77" s="7">
        <f t="shared" si="2"/>
        <v>7880</v>
      </c>
    </row>
    <row r="78" spans="2:12" x14ac:dyDescent="0.25">
      <c r="B78" s="27" t="str">
        <f t="shared" si="3"/>
        <v>MEDELLÍN</v>
      </c>
      <c r="C78" s="7">
        <f>+C62</f>
        <v>34295</v>
      </c>
      <c r="D78" s="7">
        <f t="shared" si="5"/>
        <v>8852</v>
      </c>
      <c r="E78" s="7">
        <f t="shared" si="6"/>
        <v>15397</v>
      </c>
      <c r="F78" s="7">
        <f t="shared" si="7"/>
        <v>14607</v>
      </c>
      <c r="G78" s="7">
        <f t="shared" si="2"/>
        <v>2892</v>
      </c>
    </row>
    <row r="79" spans="2:12" x14ac:dyDescent="0.25">
      <c r="B79" s="27" t="str">
        <f t="shared" si="3"/>
        <v>URABÁ</v>
      </c>
      <c r="C79" s="7">
        <f t="shared" si="4"/>
        <v>3433</v>
      </c>
      <c r="D79" s="7">
        <f t="shared" si="5"/>
        <v>9</v>
      </c>
      <c r="E79" s="7">
        <f t="shared" si="6"/>
        <v>760</v>
      </c>
      <c r="F79" s="7">
        <f t="shared" si="7"/>
        <v>1112</v>
      </c>
      <c r="G79" s="7">
        <f t="shared" si="2"/>
        <v>665</v>
      </c>
    </row>
    <row r="80" spans="2:12" x14ac:dyDescent="0.25">
      <c r="B80" s="27" t="s">
        <v>16</v>
      </c>
      <c r="C80" s="7">
        <f>+SUM(C64:C68)</f>
        <v>279273</v>
      </c>
      <c r="D80" s="7">
        <f>+SUM(E64:E68)</f>
        <v>98309</v>
      </c>
      <c r="E80" s="7">
        <f>+SUM(G64:G68)</f>
        <v>54219</v>
      </c>
      <c r="F80" s="7">
        <f>+SUM(I64:I68)</f>
        <v>21344</v>
      </c>
      <c r="G80" s="7">
        <f>+SUM(K64:K68)</f>
        <v>1400</v>
      </c>
    </row>
    <row r="88" spans="2:7" x14ac:dyDescent="0.25">
      <c r="C88" s="40">
        <v>2014</v>
      </c>
      <c r="D88" s="40">
        <v>2015</v>
      </c>
      <c r="E88" s="40">
        <v>2016</v>
      </c>
      <c r="F88" s="40">
        <v>2017</v>
      </c>
      <c r="G88" s="40" t="s">
        <v>265</v>
      </c>
    </row>
    <row r="89" spans="2:7" x14ac:dyDescent="0.25">
      <c r="B89" s="27" t="str">
        <f>+B73</f>
        <v>BUENAVENTURA</v>
      </c>
      <c r="C89" s="7">
        <f>+D57</f>
        <v>704370731.22999954</v>
      </c>
      <c r="D89" s="7">
        <f>+F57</f>
        <v>398108373.9399994</v>
      </c>
      <c r="E89" s="7">
        <f>+H57</f>
        <v>450517760.78000015</v>
      </c>
      <c r="F89" s="7">
        <f>+J57</f>
        <v>496665445.19000012</v>
      </c>
      <c r="G89" s="7">
        <f>+L57</f>
        <v>125960679.93999998</v>
      </c>
    </row>
    <row r="90" spans="2:7" x14ac:dyDescent="0.25">
      <c r="B90" s="27" t="str">
        <f t="shared" ref="B90:B95" si="8">+B74</f>
        <v>BOGOTÁ</v>
      </c>
      <c r="C90" s="7">
        <f t="shared" ref="C90:C95" si="9">+D58</f>
        <v>40334690.410000011</v>
      </c>
      <c r="D90" s="7">
        <f t="shared" ref="D90:D95" si="10">+F58</f>
        <v>26894743.829999994</v>
      </c>
      <c r="E90" s="7">
        <f t="shared" ref="E90:E95" si="11">+H58</f>
        <v>27161021.439999979</v>
      </c>
      <c r="F90" s="7">
        <f t="shared" ref="F90:F95" si="12">+J58</f>
        <v>25402247.270000022</v>
      </c>
      <c r="G90" s="7">
        <f t="shared" ref="G90:G95" si="13">+L58</f>
        <v>7834593.3400000008</v>
      </c>
    </row>
    <row r="91" spans="2:7" x14ac:dyDescent="0.25">
      <c r="B91" s="27" t="str">
        <f t="shared" si="8"/>
        <v>BARRANQUILLA</v>
      </c>
      <c r="C91" s="7">
        <f t="shared" si="9"/>
        <v>12678462.500000007</v>
      </c>
      <c r="D91" s="7">
        <f t="shared" si="10"/>
        <v>5725588.009999997</v>
      </c>
      <c r="E91" s="7">
        <f t="shared" si="11"/>
        <v>15496739.239999998</v>
      </c>
      <c r="F91" s="7">
        <f t="shared" si="12"/>
        <v>14840005.239999996</v>
      </c>
      <c r="G91" s="7">
        <f>+L59</f>
        <v>5825386.7600000016</v>
      </c>
    </row>
    <row r="92" spans="2:7" x14ac:dyDescent="0.25">
      <c r="B92" s="27" t="str">
        <f t="shared" si="8"/>
        <v>CALI</v>
      </c>
      <c r="C92" s="7">
        <f t="shared" si="9"/>
        <v>13505813.629999999</v>
      </c>
      <c r="D92" s="7">
        <f t="shared" si="10"/>
        <v>99314.82</v>
      </c>
      <c r="E92" s="7">
        <f t="shared" si="11"/>
        <v>160313.46</v>
      </c>
      <c r="F92" s="7">
        <f t="shared" si="12"/>
        <v>21921.56</v>
      </c>
      <c r="G92" s="7">
        <f t="shared" si="13"/>
        <v>1285265.99</v>
      </c>
    </row>
    <row r="93" spans="2:7" x14ac:dyDescent="0.25">
      <c r="B93" s="27" t="str">
        <f t="shared" si="8"/>
        <v>MAICAO</v>
      </c>
      <c r="C93" s="7">
        <f t="shared" si="9"/>
        <v>9098533.1899999958</v>
      </c>
      <c r="D93" s="7">
        <f t="shared" si="10"/>
        <v>2088909.8099999996</v>
      </c>
      <c r="E93" s="7">
        <f t="shared" si="11"/>
        <v>3410561.6799999992</v>
      </c>
      <c r="F93" s="7">
        <f t="shared" si="12"/>
        <v>3480762.15</v>
      </c>
      <c r="G93" s="7">
        <f t="shared" si="13"/>
        <v>1076046.72</v>
      </c>
    </row>
    <row r="94" spans="2:7" x14ac:dyDescent="0.25">
      <c r="B94" s="27" t="str">
        <f>+B78</f>
        <v>MEDELLÍN</v>
      </c>
      <c r="C94" s="7">
        <f t="shared" si="9"/>
        <v>2002488.3599999994</v>
      </c>
      <c r="D94" s="7">
        <f t="shared" si="10"/>
        <v>228148.93999999994</v>
      </c>
      <c r="E94" s="7">
        <f t="shared" si="11"/>
        <v>176975.14999999994</v>
      </c>
      <c r="F94" s="7">
        <f t="shared" si="12"/>
        <v>726836.38000000012</v>
      </c>
      <c r="G94" s="7">
        <f t="shared" si="13"/>
        <v>90511.219999999987</v>
      </c>
    </row>
    <row r="95" spans="2:7" x14ac:dyDescent="0.25">
      <c r="B95" s="27" t="str">
        <f t="shared" si="8"/>
        <v>URABÁ</v>
      </c>
      <c r="C95" s="7">
        <f t="shared" si="9"/>
        <v>16174.65</v>
      </c>
      <c r="D95" s="7">
        <f t="shared" si="10"/>
        <v>974.79000000000008</v>
      </c>
      <c r="E95" s="7">
        <f t="shared" si="11"/>
        <v>98589.34</v>
      </c>
      <c r="F95" s="7">
        <f t="shared" si="12"/>
        <v>133586.81999999998</v>
      </c>
      <c r="G95" s="7">
        <f t="shared" si="13"/>
        <v>76217.929999999993</v>
      </c>
    </row>
    <row r="96" spans="2:7" x14ac:dyDescent="0.25">
      <c r="B96" s="27" t="s">
        <v>16</v>
      </c>
      <c r="C96" s="7">
        <f>+SUM(D64:D68)</f>
        <v>61504052.439999945</v>
      </c>
      <c r="D96" s="7">
        <f>+SUM(F64:F68)</f>
        <v>21175764.469999988</v>
      </c>
      <c r="E96" s="7">
        <f>+SUM(H64:H68)</f>
        <v>5255682.2700000014</v>
      </c>
      <c r="F96" s="7">
        <f>+SUM(J64:J68)</f>
        <v>3482288.2600000002</v>
      </c>
      <c r="G96" s="7">
        <f>+SUM(L64:L68)</f>
        <v>49252.28</v>
      </c>
    </row>
    <row r="104" spans="2:12" ht="23.25" x14ac:dyDescent="0.35">
      <c r="B104" s="10" t="s">
        <v>32</v>
      </c>
    </row>
    <row r="106" spans="2:12" x14ac:dyDescent="0.25">
      <c r="B106" s="220" t="s">
        <v>36</v>
      </c>
      <c r="C106" s="201" t="s">
        <v>2</v>
      </c>
      <c r="D106" s="201"/>
      <c r="E106" s="201" t="s">
        <v>3</v>
      </c>
      <c r="F106" s="201"/>
      <c r="G106" s="201" t="s">
        <v>4</v>
      </c>
      <c r="H106" s="201"/>
      <c r="I106" s="201" t="s">
        <v>5</v>
      </c>
      <c r="J106" s="201"/>
      <c r="K106" s="201" t="s">
        <v>265</v>
      </c>
      <c r="L106" s="201"/>
    </row>
    <row r="107" spans="2:12" x14ac:dyDescent="0.25">
      <c r="B107" s="220"/>
      <c r="C107" s="40" t="s">
        <v>0</v>
      </c>
      <c r="D107" s="40" t="s">
        <v>1</v>
      </c>
      <c r="E107" s="40" t="s">
        <v>0</v>
      </c>
      <c r="F107" s="40" t="s">
        <v>1</v>
      </c>
      <c r="G107" s="40" t="s">
        <v>0</v>
      </c>
      <c r="H107" s="40" t="s">
        <v>1</v>
      </c>
      <c r="I107" s="40" t="s">
        <v>0</v>
      </c>
      <c r="J107" s="40" t="s">
        <v>1</v>
      </c>
      <c r="K107" s="40" t="s">
        <v>0</v>
      </c>
      <c r="L107" s="40" t="s">
        <v>1</v>
      </c>
    </row>
    <row r="108" spans="2:12" x14ac:dyDescent="0.25">
      <c r="B108" s="41" t="s">
        <v>7</v>
      </c>
      <c r="C108" s="80">
        <v>2306824</v>
      </c>
      <c r="D108" s="80">
        <v>765156733.54999793</v>
      </c>
      <c r="E108" s="80">
        <v>1426302</v>
      </c>
      <c r="F108" s="80">
        <v>406848693.55999911</v>
      </c>
      <c r="G108" s="80">
        <v>1573606</v>
      </c>
      <c r="H108" s="80">
        <v>413872138.09000009</v>
      </c>
      <c r="I108" s="80">
        <v>1582915</v>
      </c>
      <c r="J108" s="80">
        <v>451207983.50999969</v>
      </c>
      <c r="K108" s="80">
        <v>405712</v>
      </c>
      <c r="L108" s="80">
        <v>126429584.16999999</v>
      </c>
    </row>
    <row r="109" spans="2:12" x14ac:dyDescent="0.25">
      <c r="B109" s="41" t="s">
        <v>6</v>
      </c>
      <c r="C109" s="80">
        <v>739543</v>
      </c>
      <c r="D109" s="80">
        <v>66520638.159999944</v>
      </c>
      <c r="E109" s="80">
        <v>461277</v>
      </c>
      <c r="F109" s="80">
        <v>44934304.599999905</v>
      </c>
      <c r="G109" s="80">
        <v>883586</v>
      </c>
      <c r="H109" s="80">
        <v>84138969.810000002</v>
      </c>
      <c r="I109" s="80">
        <v>566536</v>
      </c>
      <c r="J109" s="80">
        <v>61946463.389999993</v>
      </c>
      <c r="K109" s="80">
        <v>144404</v>
      </c>
      <c r="L109" s="80">
        <v>15102750.890000001</v>
      </c>
    </row>
    <row r="110" spans="2:12" x14ac:dyDescent="0.25">
      <c r="B110" s="41" t="s">
        <v>10</v>
      </c>
      <c r="C110" s="80">
        <v>8708</v>
      </c>
      <c r="D110" s="80">
        <v>9473153.4699999988</v>
      </c>
      <c r="E110" s="80">
        <v>5357</v>
      </c>
      <c r="F110" s="80">
        <v>1391077.5300000005</v>
      </c>
      <c r="G110" s="80">
        <v>5989</v>
      </c>
      <c r="H110" s="80">
        <v>2844435.9299999978</v>
      </c>
      <c r="I110" s="80">
        <v>85729</v>
      </c>
      <c r="J110" s="80">
        <v>24265762.980000008</v>
      </c>
      <c r="K110" s="80">
        <v>2191</v>
      </c>
      <c r="L110" s="80">
        <v>505936.93999999994</v>
      </c>
    </row>
    <row r="111" spans="2:12" x14ac:dyDescent="0.25">
      <c r="B111" s="41" t="s">
        <v>291</v>
      </c>
      <c r="C111" s="80"/>
      <c r="D111" s="80"/>
      <c r="E111" s="80"/>
      <c r="F111" s="80"/>
      <c r="G111" s="80"/>
      <c r="H111" s="80"/>
      <c r="I111" s="80"/>
      <c r="J111" s="80"/>
      <c r="K111" s="80">
        <v>365</v>
      </c>
      <c r="L111" s="80">
        <v>58735.26</v>
      </c>
    </row>
    <row r="112" spans="2:12" x14ac:dyDescent="0.25">
      <c r="B112" s="41" t="s">
        <v>8</v>
      </c>
      <c r="C112" s="80">
        <v>2708</v>
      </c>
      <c r="D112" s="80">
        <v>727941.32000000007</v>
      </c>
      <c r="E112" s="80">
        <v>2594</v>
      </c>
      <c r="F112" s="80">
        <v>650411.57000000007</v>
      </c>
      <c r="G112" s="80">
        <v>2092</v>
      </c>
      <c r="H112" s="80">
        <v>885702.32000000065</v>
      </c>
      <c r="I112" s="80">
        <v>15864</v>
      </c>
      <c r="J112" s="80">
        <v>2961081.7300000028</v>
      </c>
      <c r="K112" s="80">
        <v>77</v>
      </c>
      <c r="L112" s="80">
        <v>48169.109999999993</v>
      </c>
    </row>
    <row r="113" spans="2:12" x14ac:dyDescent="0.25">
      <c r="B113" s="41" t="s">
        <v>230</v>
      </c>
      <c r="C113" s="80">
        <v>5588</v>
      </c>
      <c r="D113" s="80">
        <v>104132.32999999999</v>
      </c>
      <c r="E113" s="80">
        <v>2421</v>
      </c>
      <c r="F113" s="80">
        <v>43439.33</v>
      </c>
      <c r="G113" s="80">
        <v>11657</v>
      </c>
      <c r="H113" s="80">
        <v>207920.69999999995</v>
      </c>
      <c r="I113" s="80">
        <v>9853</v>
      </c>
      <c r="J113" s="80">
        <v>243975.49000000002</v>
      </c>
      <c r="K113" s="80">
        <v>2235</v>
      </c>
      <c r="L113" s="80">
        <v>21641.39</v>
      </c>
    </row>
    <row r="114" spans="2:12" x14ac:dyDescent="0.25">
      <c r="B114" s="41" t="s">
        <v>16</v>
      </c>
      <c r="C114" s="80">
        <v>3358</v>
      </c>
      <c r="D114" s="80">
        <v>1528347.5799999996</v>
      </c>
      <c r="E114" s="80">
        <v>2592</v>
      </c>
      <c r="F114" s="80">
        <v>453892.02</v>
      </c>
      <c r="G114" s="80">
        <v>2716</v>
      </c>
      <c r="H114" s="80">
        <v>328476.51</v>
      </c>
      <c r="I114" s="80">
        <v>22477</v>
      </c>
      <c r="J114" s="80">
        <v>4127825.77</v>
      </c>
      <c r="K114" s="80">
        <v>161</v>
      </c>
      <c r="L114" s="80">
        <v>31136.420000000006</v>
      </c>
    </row>
    <row r="115" spans="2:12" x14ac:dyDescent="0.25">
      <c r="B115" s="42" t="s">
        <v>28</v>
      </c>
      <c r="C115" s="110">
        <f t="shared" ref="C115:K115" si="14">SUM(C108:C114)</f>
        <v>3066729</v>
      </c>
      <c r="D115" s="110">
        <f t="shared" si="14"/>
        <v>843510946.40999806</v>
      </c>
      <c r="E115" s="110">
        <f t="shared" si="14"/>
        <v>1900543</v>
      </c>
      <c r="F115" s="110">
        <f t="shared" si="14"/>
        <v>454321818.60999894</v>
      </c>
      <c r="G115" s="110">
        <f t="shared" si="14"/>
        <v>2479646</v>
      </c>
      <c r="H115" s="110">
        <f t="shared" si="14"/>
        <v>502277643.36000007</v>
      </c>
      <c r="I115" s="110">
        <f t="shared" si="14"/>
        <v>2283374</v>
      </c>
      <c r="J115" s="110">
        <f t="shared" si="14"/>
        <v>544753092.86999965</v>
      </c>
      <c r="K115" s="110">
        <f t="shared" si="14"/>
        <v>555145</v>
      </c>
      <c r="L115" s="110">
        <f>SUM(L108:L114)</f>
        <v>142197954.17999998</v>
      </c>
    </row>
    <row r="117" spans="2:12" x14ac:dyDescent="0.25">
      <c r="C117" s="40">
        <v>2014</v>
      </c>
      <c r="D117" s="40">
        <v>2015</v>
      </c>
      <c r="E117" s="40">
        <v>2016</v>
      </c>
      <c r="F117" s="40">
        <v>2017</v>
      </c>
      <c r="G117" s="40" t="s">
        <v>265</v>
      </c>
    </row>
    <row r="118" spans="2:12" x14ac:dyDescent="0.25">
      <c r="B118" s="41" t="str">
        <f>+B108</f>
        <v>MEXICO</v>
      </c>
      <c r="C118" s="7">
        <f>+C108</f>
        <v>2306824</v>
      </c>
      <c r="D118" s="7">
        <f t="shared" ref="D118:D124" si="15">+E108</f>
        <v>1426302</v>
      </c>
      <c r="E118" s="7">
        <f t="shared" ref="E118:E124" si="16">+G108</f>
        <v>1573606</v>
      </c>
      <c r="F118" s="7">
        <f t="shared" ref="F118:F124" si="17">+I108</f>
        <v>1582915</v>
      </c>
      <c r="G118" s="7">
        <f t="shared" ref="G118:G124" si="18">+K108</f>
        <v>405712</v>
      </c>
    </row>
    <row r="119" spans="2:12" x14ac:dyDescent="0.25">
      <c r="B119" s="140" t="str">
        <f t="shared" ref="B119:C123" si="19">+B109</f>
        <v>CHINA</v>
      </c>
      <c r="C119" s="7">
        <f t="shared" si="19"/>
        <v>739543</v>
      </c>
      <c r="D119" s="7">
        <f t="shared" si="15"/>
        <v>461277</v>
      </c>
      <c r="E119" s="7">
        <f t="shared" si="16"/>
        <v>883586</v>
      </c>
      <c r="F119" s="7">
        <f t="shared" si="17"/>
        <v>566536</v>
      </c>
      <c r="G119" s="7">
        <f t="shared" si="18"/>
        <v>144404</v>
      </c>
    </row>
    <row r="120" spans="2:12" x14ac:dyDescent="0.25">
      <c r="B120" s="140" t="str">
        <f t="shared" si="19"/>
        <v>COREA (SUR) REP DE</v>
      </c>
      <c r="C120" s="7">
        <f t="shared" si="19"/>
        <v>8708</v>
      </c>
      <c r="D120" s="7">
        <f t="shared" si="15"/>
        <v>5357</v>
      </c>
      <c r="E120" s="7">
        <f t="shared" si="16"/>
        <v>5989</v>
      </c>
      <c r="F120" s="7">
        <f t="shared" si="17"/>
        <v>85729</v>
      </c>
      <c r="G120" s="7">
        <f>+K110</f>
        <v>2191</v>
      </c>
    </row>
    <row r="121" spans="2:12" x14ac:dyDescent="0.25">
      <c r="B121" s="140" t="str">
        <f t="shared" si="19"/>
        <v>ZONA FRANCA  DE  PACIFICO CALI</v>
      </c>
      <c r="C121" s="7">
        <f t="shared" si="19"/>
        <v>0</v>
      </c>
      <c r="D121" s="7">
        <f t="shared" si="15"/>
        <v>0</v>
      </c>
      <c r="E121" s="7">
        <f t="shared" si="16"/>
        <v>0</v>
      </c>
      <c r="F121" s="7">
        <f t="shared" si="17"/>
        <v>0</v>
      </c>
      <c r="G121" s="7">
        <f t="shared" si="18"/>
        <v>365</v>
      </c>
    </row>
    <row r="122" spans="2:12" x14ac:dyDescent="0.25">
      <c r="B122" s="140" t="str">
        <f>+B112</f>
        <v>ESTADOS UNIDOS</v>
      </c>
      <c r="C122" s="7">
        <f t="shared" si="19"/>
        <v>2708</v>
      </c>
      <c r="D122" s="7">
        <f t="shared" si="15"/>
        <v>2594</v>
      </c>
      <c r="E122" s="7">
        <f t="shared" si="16"/>
        <v>2092</v>
      </c>
      <c r="F122" s="7">
        <f t="shared" si="17"/>
        <v>15864</v>
      </c>
      <c r="G122" s="7">
        <f t="shared" si="18"/>
        <v>77</v>
      </c>
    </row>
    <row r="123" spans="2:12" x14ac:dyDescent="0.25">
      <c r="B123" s="140" t="str">
        <f>+B113</f>
        <v>HONG KONG</v>
      </c>
      <c r="C123" s="7">
        <f t="shared" si="19"/>
        <v>5588</v>
      </c>
      <c r="D123" s="7">
        <f t="shared" si="15"/>
        <v>2421</v>
      </c>
      <c r="E123" s="7">
        <f t="shared" si="16"/>
        <v>11657</v>
      </c>
      <c r="F123" s="7">
        <f t="shared" si="17"/>
        <v>9853</v>
      </c>
      <c r="G123" s="7">
        <f t="shared" si="18"/>
        <v>2235</v>
      </c>
    </row>
    <row r="124" spans="2:12" x14ac:dyDescent="0.25">
      <c r="B124" s="41" t="s">
        <v>16</v>
      </c>
      <c r="C124" s="7">
        <f>+C114</f>
        <v>3358</v>
      </c>
      <c r="D124" s="7">
        <f t="shared" si="15"/>
        <v>2592</v>
      </c>
      <c r="E124" s="7">
        <f t="shared" si="16"/>
        <v>2716</v>
      </c>
      <c r="F124" s="7">
        <f t="shared" si="17"/>
        <v>22477</v>
      </c>
      <c r="G124" s="7">
        <f t="shared" si="18"/>
        <v>161</v>
      </c>
    </row>
    <row r="132" spans="2:7" x14ac:dyDescent="0.25">
      <c r="C132" s="40">
        <v>2014</v>
      </c>
      <c r="D132" s="40">
        <v>2015</v>
      </c>
      <c r="E132" s="40">
        <v>2016</v>
      </c>
      <c r="F132" s="40">
        <v>2017</v>
      </c>
      <c r="G132" s="40" t="s">
        <v>265</v>
      </c>
    </row>
    <row r="133" spans="2:7" x14ac:dyDescent="0.25">
      <c r="B133" s="41" t="str">
        <f t="shared" ref="B133:B138" si="20">+B118</f>
        <v>MEXICO</v>
      </c>
      <c r="C133" s="7">
        <f t="shared" ref="C133:C139" si="21">+D108</f>
        <v>765156733.54999793</v>
      </c>
      <c r="D133" s="7">
        <f t="shared" ref="D133:D139" si="22">+F108</f>
        <v>406848693.55999911</v>
      </c>
      <c r="E133" s="7">
        <f t="shared" ref="E133:E139" si="23">+H108</f>
        <v>413872138.09000009</v>
      </c>
      <c r="F133" s="7">
        <f t="shared" ref="F133:F139" si="24">+J108</f>
        <v>451207983.50999969</v>
      </c>
      <c r="G133" s="7">
        <f t="shared" ref="G133:G139" si="25">+L108</f>
        <v>126429584.16999999</v>
      </c>
    </row>
    <row r="134" spans="2:7" x14ac:dyDescent="0.25">
      <c r="B134" s="140" t="str">
        <f t="shared" si="20"/>
        <v>CHINA</v>
      </c>
      <c r="C134" s="7">
        <f t="shared" si="21"/>
        <v>66520638.159999944</v>
      </c>
      <c r="D134" s="7">
        <f t="shared" si="22"/>
        <v>44934304.599999905</v>
      </c>
      <c r="E134" s="7">
        <f t="shared" si="23"/>
        <v>84138969.810000002</v>
      </c>
      <c r="F134" s="7">
        <f t="shared" si="24"/>
        <v>61946463.389999993</v>
      </c>
      <c r="G134" s="7">
        <f>+L109</f>
        <v>15102750.890000001</v>
      </c>
    </row>
    <row r="135" spans="2:7" x14ac:dyDescent="0.25">
      <c r="B135" s="140" t="str">
        <f t="shared" si="20"/>
        <v>COREA (SUR) REP DE</v>
      </c>
      <c r="C135" s="7">
        <f t="shared" si="21"/>
        <v>9473153.4699999988</v>
      </c>
      <c r="D135" s="7">
        <f t="shared" si="22"/>
        <v>1391077.5300000005</v>
      </c>
      <c r="E135" s="7">
        <f t="shared" si="23"/>
        <v>2844435.9299999978</v>
      </c>
      <c r="F135" s="7">
        <f t="shared" si="24"/>
        <v>24265762.980000008</v>
      </c>
      <c r="G135" s="7">
        <f t="shared" si="25"/>
        <v>505936.93999999994</v>
      </c>
    </row>
    <row r="136" spans="2:7" x14ac:dyDescent="0.25">
      <c r="B136" s="140" t="str">
        <f t="shared" si="20"/>
        <v>ZONA FRANCA  DE  PACIFICO CALI</v>
      </c>
      <c r="C136" s="7">
        <f t="shared" si="21"/>
        <v>0</v>
      </c>
      <c r="D136" s="7">
        <f t="shared" si="22"/>
        <v>0</v>
      </c>
      <c r="E136" s="7">
        <f t="shared" si="23"/>
        <v>0</v>
      </c>
      <c r="F136" s="7">
        <f t="shared" si="24"/>
        <v>0</v>
      </c>
      <c r="G136" s="7">
        <f t="shared" si="25"/>
        <v>58735.26</v>
      </c>
    </row>
    <row r="137" spans="2:7" x14ac:dyDescent="0.25">
      <c r="B137" s="140" t="str">
        <f>+B122</f>
        <v>ESTADOS UNIDOS</v>
      </c>
      <c r="C137" s="7">
        <f t="shared" si="21"/>
        <v>727941.32000000007</v>
      </c>
      <c r="D137" s="7">
        <f t="shared" si="22"/>
        <v>650411.57000000007</v>
      </c>
      <c r="E137" s="7">
        <f t="shared" si="23"/>
        <v>885702.32000000065</v>
      </c>
      <c r="F137" s="7">
        <f t="shared" si="24"/>
        <v>2961081.7300000028</v>
      </c>
      <c r="G137" s="7">
        <f t="shared" si="25"/>
        <v>48169.109999999993</v>
      </c>
    </row>
    <row r="138" spans="2:7" x14ac:dyDescent="0.25">
      <c r="B138" s="140" t="str">
        <f t="shared" si="20"/>
        <v>HONG KONG</v>
      </c>
      <c r="C138" s="7">
        <f>+D113</f>
        <v>104132.32999999999</v>
      </c>
      <c r="D138" s="7">
        <f t="shared" si="22"/>
        <v>43439.33</v>
      </c>
      <c r="E138" s="7">
        <f t="shared" si="23"/>
        <v>207920.69999999995</v>
      </c>
      <c r="F138" s="7">
        <f t="shared" si="24"/>
        <v>243975.49000000002</v>
      </c>
      <c r="G138" s="7">
        <f t="shared" si="25"/>
        <v>21641.39</v>
      </c>
    </row>
    <row r="139" spans="2:7" x14ac:dyDescent="0.25">
      <c r="B139" s="41" t="s">
        <v>16</v>
      </c>
      <c r="C139" s="7">
        <f t="shared" si="21"/>
        <v>1528347.5799999996</v>
      </c>
      <c r="D139" s="7">
        <f t="shared" si="22"/>
        <v>453892.02</v>
      </c>
      <c r="E139" s="7">
        <f t="shared" si="23"/>
        <v>328476.51</v>
      </c>
      <c r="F139" s="7">
        <f t="shared" si="24"/>
        <v>4127825.77</v>
      </c>
      <c r="G139" s="7">
        <f t="shared" si="25"/>
        <v>31136.420000000006</v>
      </c>
    </row>
    <row r="148" spans="2:13" ht="23.25" x14ac:dyDescent="0.35">
      <c r="B148" s="10" t="s">
        <v>100</v>
      </c>
    </row>
    <row r="150" spans="2:13" x14ac:dyDescent="0.25">
      <c r="B150" s="211" t="s">
        <v>48</v>
      </c>
      <c r="C150" s="211" t="s">
        <v>49</v>
      </c>
      <c r="D150" s="201">
        <v>2014</v>
      </c>
      <c r="E150" s="201"/>
      <c r="F150" s="201">
        <v>2015</v>
      </c>
      <c r="G150" s="201"/>
      <c r="H150" s="201">
        <v>2016</v>
      </c>
      <c r="I150" s="201"/>
      <c r="J150" s="204">
        <v>2017</v>
      </c>
      <c r="K150" s="205"/>
      <c r="L150" s="204" t="s">
        <v>265</v>
      </c>
      <c r="M150" s="205"/>
    </row>
    <row r="151" spans="2:13" x14ac:dyDescent="0.25">
      <c r="B151" s="212"/>
      <c r="C151" s="212"/>
      <c r="D151" s="40" t="s">
        <v>0</v>
      </c>
      <c r="E151" s="40" t="s">
        <v>1</v>
      </c>
      <c r="F151" s="40" t="s">
        <v>0</v>
      </c>
      <c r="G151" s="40" t="s">
        <v>1</v>
      </c>
      <c r="H151" s="40" t="s">
        <v>0</v>
      </c>
      <c r="I151" s="40" t="s">
        <v>1</v>
      </c>
      <c r="J151" s="40" t="s">
        <v>0</v>
      </c>
      <c r="K151" s="40" t="s">
        <v>1</v>
      </c>
      <c r="L151" s="40" t="s">
        <v>0</v>
      </c>
      <c r="M151" s="40" t="s">
        <v>1</v>
      </c>
    </row>
    <row r="152" spans="2:13" x14ac:dyDescent="0.25">
      <c r="B152" s="57" t="str">
        <f>+B14</f>
        <v>8528720040</v>
      </c>
      <c r="C152" s="60" t="str">
        <f>+C14</f>
        <v>Televisor pantalla tecnología LED</v>
      </c>
      <c r="D152" s="125">
        <f>+D14</f>
        <v>2513652</v>
      </c>
      <c r="E152" s="125">
        <f t="shared" ref="E152:K152" si="26">+E14</f>
        <v>777478149.16999829</v>
      </c>
      <c r="F152" s="125">
        <f t="shared" si="26"/>
        <v>1580788</v>
      </c>
      <c r="G152" s="125">
        <f t="shared" si="26"/>
        <v>427402756.07999879</v>
      </c>
      <c r="H152" s="125">
        <f t="shared" si="26"/>
        <v>1944541</v>
      </c>
      <c r="I152" s="125">
        <f t="shared" si="26"/>
        <v>460607673.07000029</v>
      </c>
      <c r="J152" s="125">
        <f t="shared" si="26"/>
        <v>1821788</v>
      </c>
      <c r="K152" s="125">
        <f t="shared" si="26"/>
        <v>499396978.2899996</v>
      </c>
      <c r="L152" s="125">
        <f t="shared" ref="L152:M157" si="27">+N14</f>
        <v>434017</v>
      </c>
      <c r="M152" s="125">
        <f t="shared" si="27"/>
        <v>130279210.67999995</v>
      </c>
    </row>
    <row r="153" spans="2:13" x14ac:dyDescent="0.25">
      <c r="B153" s="57" t="str">
        <f t="shared" ref="B153:C156" si="28">+B15</f>
        <v>8529909010</v>
      </c>
      <c r="C153" s="60" t="str">
        <f t="shared" si="28"/>
        <v>Paneles de cristal líquido LCD o de plasma</v>
      </c>
      <c r="D153" s="125">
        <f t="shared" ref="D153:K153" si="29">+D15</f>
        <v>430908</v>
      </c>
      <c r="E153" s="125">
        <f t="shared" si="29"/>
        <v>32499864.279999997</v>
      </c>
      <c r="F153" s="125">
        <f t="shared" si="29"/>
        <v>300429</v>
      </c>
      <c r="G153" s="125">
        <f t="shared" si="29"/>
        <v>24983866.599999998</v>
      </c>
      <c r="H153" s="125">
        <f t="shared" si="29"/>
        <v>522026</v>
      </c>
      <c r="I153" s="125">
        <f t="shared" si="29"/>
        <v>40859730.099999942</v>
      </c>
      <c r="J153" s="125">
        <f t="shared" si="29"/>
        <v>449773</v>
      </c>
      <c r="K153" s="125">
        <f t="shared" si="29"/>
        <v>44305710.170000024</v>
      </c>
      <c r="L153" s="125">
        <f t="shared" si="27"/>
        <v>113288</v>
      </c>
      <c r="M153" s="125">
        <f t="shared" si="27"/>
        <v>11606716.85</v>
      </c>
    </row>
    <row r="154" spans="2:13" x14ac:dyDescent="0.25">
      <c r="B154" s="57" t="str">
        <f t="shared" si="28"/>
        <v>8528720030</v>
      </c>
      <c r="C154" s="60" t="str">
        <f t="shared" si="28"/>
        <v>Televisor pantalla cristal líquido (LCD)</v>
      </c>
      <c r="D154" s="125">
        <f t="shared" ref="D154:K154" si="30">+D16</f>
        <v>37452</v>
      </c>
      <c r="E154" s="125">
        <f t="shared" si="30"/>
        <v>5406982.9699999969</v>
      </c>
      <c r="F154" s="125">
        <f t="shared" si="30"/>
        <v>4890</v>
      </c>
      <c r="G154" s="125">
        <f t="shared" si="30"/>
        <v>1353468.7300000004</v>
      </c>
      <c r="H154" s="125">
        <f t="shared" si="30"/>
        <v>8238</v>
      </c>
      <c r="I154" s="125">
        <f t="shared" si="30"/>
        <v>752499.76</v>
      </c>
      <c r="J154" s="125">
        <f t="shared" si="30"/>
        <v>8216</v>
      </c>
      <c r="K154" s="125">
        <f t="shared" si="30"/>
        <v>927645.05000000016</v>
      </c>
      <c r="L154" s="125">
        <f t="shared" si="27"/>
        <v>5768</v>
      </c>
      <c r="M154" s="125">
        <f t="shared" si="27"/>
        <v>278080.18000000011</v>
      </c>
    </row>
    <row r="155" spans="2:13" x14ac:dyDescent="0.25">
      <c r="B155" s="57" t="str">
        <f t="shared" si="28"/>
        <v>8528720090</v>
      </c>
      <c r="C155" s="60" t="str">
        <f t="shared" si="28"/>
        <v xml:space="preserve">Los demás </v>
      </c>
      <c r="D155" s="125">
        <f t="shared" ref="D155:K155" si="31">+D17</f>
        <v>9496</v>
      </c>
      <c r="E155" s="125">
        <f t="shared" si="31"/>
        <v>701170.62999999989</v>
      </c>
      <c r="F155" s="125">
        <f t="shared" si="31"/>
        <v>14433</v>
      </c>
      <c r="G155" s="125">
        <f t="shared" si="31"/>
        <v>579436.82000000007</v>
      </c>
      <c r="H155" s="125">
        <f t="shared" si="31"/>
        <v>4040</v>
      </c>
      <c r="I155" s="125">
        <f t="shared" si="31"/>
        <v>42306.99</v>
      </c>
      <c r="J155" s="125">
        <f t="shared" si="31"/>
        <v>3017</v>
      </c>
      <c r="K155" s="125">
        <f t="shared" si="31"/>
        <v>117898.13999999998</v>
      </c>
      <c r="L155" s="125">
        <f t="shared" si="27"/>
        <v>2072</v>
      </c>
      <c r="M155" s="125">
        <f t="shared" si="27"/>
        <v>33946.47</v>
      </c>
    </row>
    <row r="156" spans="2:13" x14ac:dyDescent="0.25">
      <c r="B156" s="57" t="str">
        <f t="shared" si="28"/>
        <v>8528720020</v>
      </c>
      <c r="C156" s="60" t="str">
        <f t="shared" si="28"/>
        <v>Televisor plasma, en colores</v>
      </c>
      <c r="D156" s="125">
        <f t="shared" ref="D156:K156" si="32">+D18</f>
        <v>75221</v>
      </c>
      <c r="E156" s="125">
        <f t="shared" si="32"/>
        <v>27424779.360000007</v>
      </c>
      <c r="F156" s="125">
        <f t="shared" si="32"/>
        <v>3</v>
      </c>
      <c r="G156" s="125">
        <f t="shared" si="32"/>
        <v>2290.38</v>
      </c>
      <c r="H156" s="125">
        <f t="shared" si="32"/>
        <v>801</v>
      </c>
      <c r="I156" s="125">
        <f t="shared" si="32"/>
        <v>15433.439999999999</v>
      </c>
      <c r="J156" s="125">
        <f t="shared" si="32"/>
        <v>580</v>
      </c>
      <c r="K156" s="125">
        <f t="shared" si="32"/>
        <v>4861.2199999999993</v>
      </c>
      <c r="L156" s="125">
        <f t="shared" si="27"/>
        <v>0</v>
      </c>
      <c r="M156" s="125">
        <f t="shared" si="27"/>
        <v>0</v>
      </c>
    </row>
    <row r="157" spans="2:13" x14ac:dyDescent="0.25">
      <c r="B157" s="42" t="s">
        <v>28</v>
      </c>
      <c r="C157" s="58"/>
      <c r="D157" s="126">
        <f t="shared" ref="D157:K157" si="33">+D19</f>
        <v>3066729</v>
      </c>
      <c r="E157" s="126">
        <f t="shared" si="33"/>
        <v>843510946.4099983</v>
      </c>
      <c r="F157" s="126">
        <f t="shared" si="33"/>
        <v>1900543</v>
      </c>
      <c r="G157" s="126">
        <f t="shared" si="33"/>
        <v>454321818.60999882</v>
      </c>
      <c r="H157" s="126">
        <f t="shared" si="33"/>
        <v>2479646</v>
      </c>
      <c r="I157" s="126">
        <f t="shared" si="33"/>
        <v>502277643.36000025</v>
      </c>
      <c r="J157" s="126">
        <f t="shared" si="33"/>
        <v>2283374</v>
      </c>
      <c r="K157" s="126">
        <f t="shared" si="33"/>
        <v>544753092.86999965</v>
      </c>
      <c r="L157" s="126">
        <f t="shared" si="27"/>
        <v>555145</v>
      </c>
      <c r="M157" s="126">
        <f t="shared" si="27"/>
        <v>142197954.17999995</v>
      </c>
    </row>
    <row r="159" spans="2:13" x14ac:dyDescent="0.25">
      <c r="D159" s="40">
        <v>2014</v>
      </c>
      <c r="E159" s="40">
        <v>2015</v>
      </c>
      <c r="F159" s="40">
        <v>2016</v>
      </c>
      <c r="G159" s="40">
        <v>2017</v>
      </c>
      <c r="H159" s="40" t="s">
        <v>265</v>
      </c>
    </row>
    <row r="160" spans="2:13" x14ac:dyDescent="0.25">
      <c r="B160" s="57" t="s">
        <v>117</v>
      </c>
      <c r="C160" s="41" t="s">
        <v>123</v>
      </c>
      <c r="D160" s="80">
        <f>+E152/D152</f>
        <v>309.30222209359061</v>
      </c>
      <c r="E160" s="80">
        <f>+G152/F152</f>
        <v>270.37322909839827</v>
      </c>
      <c r="F160" s="80">
        <f>+I152/H152</f>
        <v>236.87218375441827</v>
      </c>
      <c r="G160" s="80">
        <f>+K152/J152</f>
        <v>274.12463925001128</v>
      </c>
      <c r="H160" s="80">
        <f>IFERROR(M152/L152,"")</f>
        <v>300.17075524691415</v>
      </c>
    </row>
    <row r="161" spans="2:8" x14ac:dyDescent="0.25">
      <c r="B161" s="57" t="s">
        <v>118</v>
      </c>
      <c r="C161" s="41" t="s">
        <v>124</v>
      </c>
      <c r="D161" s="80">
        <f>+E153/D153</f>
        <v>75.42181690755335</v>
      </c>
      <c r="E161" s="80">
        <f>+G153/F153</f>
        <v>83.160635624390451</v>
      </c>
      <c r="F161" s="80">
        <f>+I153/H153</f>
        <v>78.271446441364873</v>
      </c>
      <c r="G161" s="80">
        <f>+K153/J153</f>
        <v>98.506824931687817</v>
      </c>
      <c r="H161" s="80">
        <f>IFERROR(M153/L153,"")</f>
        <v>102.4531887755102</v>
      </c>
    </row>
    <row r="162" spans="2:8" x14ac:dyDescent="0.25">
      <c r="B162" s="57" t="s">
        <v>119</v>
      </c>
      <c r="C162" s="41" t="s">
        <v>125</v>
      </c>
      <c r="D162" s="80">
        <f>+E154/D154</f>
        <v>144.37100742283448</v>
      </c>
      <c r="E162" s="80">
        <f>+G154/F154</f>
        <v>276.78297137014323</v>
      </c>
      <c r="F162" s="80">
        <f>+I154/H154</f>
        <v>91.344957513959699</v>
      </c>
      <c r="G162" s="80">
        <f>+K154/J154</f>
        <v>112.90713851022397</v>
      </c>
      <c r="H162" s="80">
        <f>IFERROR(M154/L154,"")</f>
        <v>48.210849514563122</v>
      </c>
    </row>
    <row r="163" spans="2:8" x14ac:dyDescent="0.25">
      <c r="B163" s="57" t="s">
        <v>120</v>
      </c>
      <c r="C163" s="41" t="s">
        <v>121</v>
      </c>
      <c r="D163" s="80">
        <f>+E155/D155</f>
        <v>73.838524641954493</v>
      </c>
      <c r="E163" s="80">
        <f>+G155/F155</f>
        <v>40.146665280953378</v>
      </c>
      <c r="F163" s="80">
        <f>+I155/H155</f>
        <v>10.472027227722771</v>
      </c>
      <c r="G163" s="80">
        <f>+K155/J155</f>
        <v>39.077938349353659</v>
      </c>
      <c r="H163" s="80">
        <f>IFERROR(M155/L155,"")</f>
        <v>16.383431467181467</v>
      </c>
    </row>
    <row r="164" spans="2:8" x14ac:dyDescent="0.25">
      <c r="B164" s="57" t="s">
        <v>122</v>
      </c>
      <c r="C164" s="41" t="s">
        <v>126</v>
      </c>
      <c r="D164" s="80">
        <f>+E156/D156</f>
        <v>364.58940136398087</v>
      </c>
      <c r="E164" s="80">
        <f>+G156/F156</f>
        <v>763.46</v>
      </c>
      <c r="F164" s="80">
        <f>+I156/H156</f>
        <v>19.26771535580524</v>
      </c>
      <c r="G164" s="80">
        <f>+K156/J156</f>
        <v>8.381413793103448</v>
      </c>
      <c r="H164" s="80" t="str">
        <f>IFERROR(M156/L156,"")</f>
        <v/>
      </c>
    </row>
    <row r="188" spans="2:12" ht="23.25" x14ac:dyDescent="0.35">
      <c r="B188" s="10" t="s">
        <v>270</v>
      </c>
    </row>
    <row r="190" spans="2:12" x14ac:dyDescent="0.25">
      <c r="B190" s="202" t="s">
        <v>58</v>
      </c>
      <c r="C190" s="201" t="s">
        <v>2</v>
      </c>
      <c r="D190" s="201"/>
      <c r="E190" s="201" t="s">
        <v>3</v>
      </c>
      <c r="F190" s="201"/>
      <c r="G190" s="201" t="s">
        <v>4</v>
      </c>
      <c r="H190" s="201"/>
      <c r="I190" s="201" t="s">
        <v>5</v>
      </c>
      <c r="J190" s="201"/>
      <c r="K190" s="201" t="s">
        <v>265</v>
      </c>
      <c r="L190" s="201"/>
    </row>
    <row r="191" spans="2:12" x14ac:dyDescent="0.25">
      <c r="B191" s="203"/>
      <c r="C191" s="40" t="s">
        <v>0</v>
      </c>
      <c r="D191" s="40" t="s">
        <v>1</v>
      </c>
      <c r="E191" s="40" t="s">
        <v>0</v>
      </c>
      <c r="F191" s="40" t="s">
        <v>1</v>
      </c>
      <c r="G191" s="40" t="s">
        <v>0</v>
      </c>
      <c r="H191" s="40" t="s">
        <v>1</v>
      </c>
      <c r="I191" s="40" t="s">
        <v>0</v>
      </c>
      <c r="J191" s="40" t="s">
        <v>1</v>
      </c>
      <c r="K191" s="40" t="s">
        <v>0</v>
      </c>
      <c r="L191" s="40" t="s">
        <v>1</v>
      </c>
    </row>
    <row r="192" spans="2:12" x14ac:dyDescent="0.25">
      <c r="B192" s="41" t="s">
        <v>83</v>
      </c>
      <c r="C192" s="7">
        <v>664268</v>
      </c>
      <c r="D192" s="7">
        <v>222307311.52999997</v>
      </c>
      <c r="E192" s="7">
        <v>690982</v>
      </c>
      <c r="F192" s="7">
        <v>200345908.29000011</v>
      </c>
      <c r="G192" s="7">
        <v>800707</v>
      </c>
      <c r="H192" s="7">
        <v>222689718.27999982</v>
      </c>
      <c r="I192" s="7">
        <v>764136</v>
      </c>
      <c r="J192" s="7">
        <v>246272782.58000016</v>
      </c>
      <c r="K192" s="7">
        <v>174298</v>
      </c>
      <c r="L192" s="7">
        <v>62253435.730000012</v>
      </c>
    </row>
    <row r="193" spans="2:12" x14ac:dyDescent="0.25">
      <c r="B193" s="41" t="s">
        <v>84</v>
      </c>
      <c r="C193" s="7">
        <v>937543</v>
      </c>
      <c r="D193" s="7">
        <v>324785348.11999971</v>
      </c>
      <c r="E193" s="7">
        <v>401853</v>
      </c>
      <c r="F193" s="7">
        <v>124330341.78999998</v>
      </c>
      <c r="G193" s="7">
        <v>603467</v>
      </c>
      <c r="H193" s="7">
        <v>153060282.36999992</v>
      </c>
      <c r="I193" s="7">
        <v>567735</v>
      </c>
      <c r="J193" s="7">
        <v>156298522.53999993</v>
      </c>
      <c r="K193" s="7">
        <v>145241</v>
      </c>
      <c r="L193" s="7">
        <v>47983121.969999991</v>
      </c>
    </row>
    <row r="194" spans="2:12" x14ac:dyDescent="0.25">
      <c r="B194" s="41" t="s">
        <v>104</v>
      </c>
      <c r="C194" s="7">
        <v>272835</v>
      </c>
      <c r="D194" s="7">
        <v>46392687.279999986</v>
      </c>
      <c r="E194" s="7">
        <v>147947</v>
      </c>
      <c r="F194" s="7">
        <v>23527492.490000017</v>
      </c>
      <c r="G194" s="7">
        <v>232449</v>
      </c>
      <c r="H194" s="7">
        <v>27722755.620000008</v>
      </c>
      <c r="I194" s="7">
        <v>215031</v>
      </c>
      <c r="J194" s="7">
        <v>35648055.729999982</v>
      </c>
      <c r="K194" s="7">
        <v>51346</v>
      </c>
      <c r="L194" s="7">
        <v>8057963.6500000041</v>
      </c>
    </row>
    <row r="195" spans="2:12" x14ac:dyDescent="0.25">
      <c r="B195" s="41" t="s">
        <v>101</v>
      </c>
      <c r="C195" s="7">
        <v>32150</v>
      </c>
      <c r="D195" s="7">
        <v>8429008.2600000016</v>
      </c>
      <c r="E195" s="7">
        <v>25366</v>
      </c>
      <c r="F195" s="7">
        <v>3731998.1199999996</v>
      </c>
      <c r="G195" s="7">
        <v>80033</v>
      </c>
      <c r="H195" s="7">
        <v>11835863.119999999</v>
      </c>
      <c r="I195" s="7">
        <v>76381</v>
      </c>
      <c r="J195" s="7">
        <v>13131750.279999999</v>
      </c>
      <c r="K195" s="7">
        <v>25219</v>
      </c>
      <c r="L195" s="7">
        <v>5105910.1000000006</v>
      </c>
    </row>
    <row r="196" spans="2:12" x14ac:dyDescent="0.25">
      <c r="B196" s="41" t="s">
        <v>174</v>
      </c>
      <c r="C196" s="7">
        <v>257097</v>
      </c>
      <c r="D196" s="7">
        <v>25255951.039999995</v>
      </c>
      <c r="E196" s="7">
        <v>198885</v>
      </c>
      <c r="F196" s="7">
        <v>18033333.489999995</v>
      </c>
      <c r="G196" s="7">
        <v>281480</v>
      </c>
      <c r="H196" s="7">
        <v>18687193.239999987</v>
      </c>
      <c r="I196" s="7">
        <v>199944</v>
      </c>
      <c r="J196" s="7">
        <v>16247599.479999999</v>
      </c>
      <c r="K196" s="7">
        <v>52288</v>
      </c>
      <c r="L196" s="7">
        <v>4507904.7700000005</v>
      </c>
    </row>
    <row r="197" spans="2:12" x14ac:dyDescent="0.25">
      <c r="B197" s="41" t="s">
        <v>103</v>
      </c>
      <c r="C197" s="7"/>
      <c r="D197" s="7"/>
      <c r="E197" s="7"/>
      <c r="F197" s="7"/>
      <c r="G197" s="7">
        <v>137115</v>
      </c>
      <c r="H197" s="7">
        <v>15530335.540000003</v>
      </c>
      <c r="I197" s="7">
        <v>142272</v>
      </c>
      <c r="J197" s="7">
        <v>19168936.960000001</v>
      </c>
      <c r="K197" s="7">
        <v>26539</v>
      </c>
      <c r="L197" s="7">
        <v>3597911.5000000005</v>
      </c>
    </row>
    <row r="198" spans="2:12" x14ac:dyDescent="0.25">
      <c r="B198" s="41" t="s">
        <v>82</v>
      </c>
      <c r="C198" s="7">
        <v>185039</v>
      </c>
      <c r="D198" s="7">
        <v>52698524.819999978</v>
      </c>
      <c r="E198" s="7">
        <v>85519</v>
      </c>
      <c r="F198" s="7">
        <v>21023369.210000001</v>
      </c>
      <c r="G198" s="7">
        <v>67383</v>
      </c>
      <c r="H198" s="7">
        <v>13888103.43</v>
      </c>
      <c r="I198" s="7">
        <v>77067</v>
      </c>
      <c r="J198" s="7">
        <v>17404577.299999997</v>
      </c>
      <c r="K198" s="7">
        <v>9052</v>
      </c>
      <c r="L198" s="7">
        <v>1986846.8799999997</v>
      </c>
    </row>
    <row r="199" spans="2:12" x14ac:dyDescent="0.25">
      <c r="B199" s="41" t="s">
        <v>194</v>
      </c>
      <c r="C199" s="7">
        <v>216613</v>
      </c>
      <c r="D199" s="7">
        <v>96666471.700000092</v>
      </c>
      <c r="E199" s="7">
        <v>65647</v>
      </c>
      <c r="F199" s="7">
        <v>24588456.399999984</v>
      </c>
      <c r="G199" s="7">
        <v>47176</v>
      </c>
      <c r="H199" s="7">
        <v>16602883.809999997</v>
      </c>
      <c r="I199" s="7">
        <v>43007</v>
      </c>
      <c r="J199" s="7">
        <v>20788278.220000003</v>
      </c>
      <c r="K199" s="7">
        <v>4300</v>
      </c>
      <c r="L199" s="7">
        <v>1842359.7899999998</v>
      </c>
    </row>
    <row r="200" spans="2:12" x14ac:dyDescent="0.25">
      <c r="B200" s="41" t="s">
        <v>16</v>
      </c>
      <c r="C200" s="7">
        <v>501184</v>
      </c>
      <c r="D200" s="7">
        <v>66975643.660000004</v>
      </c>
      <c r="E200" s="7">
        <v>284344</v>
      </c>
      <c r="F200" s="7">
        <v>38740918.82</v>
      </c>
      <c r="G200" s="7">
        <v>229836</v>
      </c>
      <c r="H200" s="7">
        <v>22260507.949999996</v>
      </c>
      <c r="I200" s="7">
        <v>197801</v>
      </c>
      <c r="J200" s="7">
        <v>19792589.779999983</v>
      </c>
      <c r="K200" s="7">
        <v>66862</v>
      </c>
      <c r="L200" s="7">
        <v>6862499.7900000038</v>
      </c>
    </row>
    <row r="201" spans="2:12" x14ac:dyDescent="0.25">
      <c r="B201" s="42" t="s">
        <v>28</v>
      </c>
      <c r="C201" s="5">
        <f t="shared" ref="C201:K201" si="34">SUM(C192:C200)</f>
        <v>3066729</v>
      </c>
      <c r="D201" s="5">
        <f t="shared" si="34"/>
        <v>843510946.40999949</v>
      </c>
      <c r="E201" s="5">
        <f t="shared" si="34"/>
        <v>1900543</v>
      </c>
      <c r="F201" s="5">
        <f t="shared" si="34"/>
        <v>454321818.61000007</v>
      </c>
      <c r="G201" s="5">
        <f t="shared" si="34"/>
        <v>2479646</v>
      </c>
      <c r="H201" s="5">
        <f t="shared" si="34"/>
        <v>502277643.35999978</v>
      </c>
      <c r="I201" s="5">
        <f t="shared" si="34"/>
        <v>2283374</v>
      </c>
      <c r="J201" s="5">
        <f t="shared" si="34"/>
        <v>544753092.87000012</v>
      </c>
      <c r="K201" s="5">
        <f t="shared" si="34"/>
        <v>555145</v>
      </c>
      <c r="L201" s="5">
        <f>SUM(L192:L200)</f>
        <v>142197954.17999998</v>
      </c>
    </row>
    <row r="204" spans="2:12" x14ac:dyDescent="0.25">
      <c r="C204" s="40">
        <v>2014</v>
      </c>
      <c r="D204" s="40">
        <v>2015</v>
      </c>
      <c r="E204" s="40">
        <v>2016</v>
      </c>
      <c r="F204" s="40">
        <v>2017</v>
      </c>
      <c r="G204" s="40" t="s">
        <v>265</v>
      </c>
    </row>
    <row r="205" spans="2:12" x14ac:dyDescent="0.25">
      <c r="B205" s="71" t="str">
        <f>+B192</f>
        <v>SAMSUNG ELECTRONICS COLOMBIA S.A.</v>
      </c>
      <c r="C205" s="7">
        <f>+C192</f>
        <v>664268</v>
      </c>
      <c r="D205" s="7">
        <f>+E192</f>
        <v>690982</v>
      </c>
      <c r="E205" s="7">
        <f>+G192</f>
        <v>800707</v>
      </c>
      <c r="F205" s="7">
        <f>+I192</f>
        <v>764136</v>
      </c>
      <c r="G205" s="7">
        <f>+K192</f>
        <v>174298</v>
      </c>
    </row>
    <row r="206" spans="2:12" x14ac:dyDescent="0.25">
      <c r="B206" s="140" t="str">
        <f t="shared" ref="B206:B212" si="35">+B193</f>
        <v>LG ELECTRONICS COLOMBIA LTDA.</v>
      </c>
      <c r="C206" s="7">
        <f t="shared" ref="C206:C212" si="36">+C193</f>
        <v>937543</v>
      </c>
      <c r="D206" s="7">
        <f t="shared" ref="D206:D213" si="37">+E193</f>
        <v>401853</v>
      </c>
      <c r="E206" s="7">
        <f t="shared" ref="E206:E212" si="38">+G193</f>
        <v>603467</v>
      </c>
      <c r="F206" s="7">
        <f t="shared" ref="F206:F213" si="39">+I193</f>
        <v>567735</v>
      </c>
      <c r="G206" s="7">
        <f t="shared" ref="G206:G212" si="40">+K193</f>
        <v>145241</v>
      </c>
    </row>
    <row r="207" spans="2:12" x14ac:dyDescent="0.25">
      <c r="B207" s="140" t="str">
        <f t="shared" si="35"/>
        <v>COLOMBIANA DE COMERCIO S.A.</v>
      </c>
      <c r="C207" s="7">
        <f t="shared" si="36"/>
        <v>272835</v>
      </c>
      <c r="D207" s="7">
        <f t="shared" si="37"/>
        <v>147947</v>
      </c>
      <c r="E207" s="7">
        <f t="shared" si="38"/>
        <v>232449</v>
      </c>
      <c r="F207" s="7">
        <f t="shared" si="39"/>
        <v>215031</v>
      </c>
      <c r="G207" s="7">
        <f t="shared" si="40"/>
        <v>51346</v>
      </c>
    </row>
    <row r="208" spans="2:12" x14ac:dyDescent="0.25">
      <c r="B208" s="140" t="str">
        <f t="shared" si="35"/>
        <v>SUPERTIENDAS Y DROGUERIAS OLIMPICA S.A.</v>
      </c>
      <c r="C208" s="7">
        <f t="shared" si="36"/>
        <v>32150</v>
      </c>
      <c r="D208" s="7">
        <f t="shared" si="37"/>
        <v>25366</v>
      </c>
      <c r="E208" s="7">
        <f t="shared" si="38"/>
        <v>80033</v>
      </c>
      <c r="F208" s="7">
        <f t="shared" si="39"/>
        <v>76381</v>
      </c>
      <c r="G208" s="7">
        <f t="shared" si="40"/>
        <v>25219</v>
      </c>
    </row>
    <row r="209" spans="2:7" x14ac:dyDescent="0.25">
      <c r="B209" s="140" t="str">
        <f t="shared" si="35"/>
        <v>CHALLENGER S A S</v>
      </c>
      <c r="C209" s="7">
        <f t="shared" si="36"/>
        <v>257097</v>
      </c>
      <c r="D209" s="7">
        <f>+E196</f>
        <v>198885</v>
      </c>
      <c r="E209" s="7">
        <f t="shared" si="38"/>
        <v>281480</v>
      </c>
      <c r="F209" s="7">
        <f t="shared" si="39"/>
        <v>199944</v>
      </c>
      <c r="G209" s="7">
        <f t="shared" si="40"/>
        <v>52288</v>
      </c>
    </row>
    <row r="210" spans="2:7" x14ac:dyDescent="0.25">
      <c r="B210" s="140" t="str">
        <f t="shared" si="35"/>
        <v>CONSUMER ELECTRONICS GROUP S.A.S</v>
      </c>
      <c r="C210" s="7">
        <f t="shared" si="36"/>
        <v>0</v>
      </c>
      <c r="D210" s="7">
        <f t="shared" si="37"/>
        <v>0</v>
      </c>
      <c r="E210" s="7">
        <f t="shared" si="38"/>
        <v>137115</v>
      </c>
      <c r="F210" s="7">
        <f t="shared" si="39"/>
        <v>142272</v>
      </c>
      <c r="G210" s="7">
        <f t="shared" si="40"/>
        <v>26539</v>
      </c>
    </row>
    <row r="211" spans="2:7" x14ac:dyDescent="0.25">
      <c r="B211" s="140" t="str">
        <f>+B198</f>
        <v>PANASONIC DE COLOMBIA S.A.</v>
      </c>
      <c r="C211" s="7">
        <f t="shared" si="36"/>
        <v>185039</v>
      </c>
      <c r="D211" s="7">
        <f t="shared" si="37"/>
        <v>85519</v>
      </c>
      <c r="E211" s="7">
        <f t="shared" si="38"/>
        <v>67383</v>
      </c>
      <c r="F211" s="7">
        <f t="shared" si="39"/>
        <v>77067</v>
      </c>
      <c r="G211" s="7">
        <f t="shared" si="40"/>
        <v>9052</v>
      </c>
    </row>
    <row r="212" spans="2:7" x14ac:dyDescent="0.25">
      <c r="B212" s="140" t="str">
        <f t="shared" si="35"/>
        <v>SONY COLOMBIA S.A.</v>
      </c>
      <c r="C212" s="7">
        <f t="shared" si="36"/>
        <v>216613</v>
      </c>
      <c r="D212" s="7">
        <f t="shared" si="37"/>
        <v>65647</v>
      </c>
      <c r="E212" s="7">
        <f t="shared" si="38"/>
        <v>47176</v>
      </c>
      <c r="F212" s="7">
        <f t="shared" si="39"/>
        <v>43007</v>
      </c>
      <c r="G212" s="7">
        <f t="shared" si="40"/>
        <v>4300</v>
      </c>
    </row>
    <row r="213" spans="2:7" x14ac:dyDescent="0.25">
      <c r="B213" s="71" t="s">
        <v>16</v>
      </c>
      <c r="C213" s="7">
        <f>+C200</f>
        <v>501184</v>
      </c>
      <c r="D213" s="7">
        <f t="shared" si="37"/>
        <v>284344</v>
      </c>
      <c r="E213" s="7">
        <f>+G200</f>
        <v>229836</v>
      </c>
      <c r="F213" s="7">
        <f t="shared" si="39"/>
        <v>197801</v>
      </c>
      <c r="G213" s="7">
        <f>+K200</f>
        <v>66862</v>
      </c>
    </row>
    <row r="221" spans="2:7" x14ac:dyDescent="0.25">
      <c r="C221" s="40">
        <v>2014</v>
      </c>
      <c r="D221" s="40">
        <v>2015</v>
      </c>
      <c r="E221" s="40">
        <v>2016</v>
      </c>
      <c r="F221" s="40">
        <v>2017</v>
      </c>
      <c r="G221" s="40" t="s">
        <v>265</v>
      </c>
    </row>
    <row r="222" spans="2:7" x14ac:dyDescent="0.25">
      <c r="B222" s="71" t="str">
        <f>+B205</f>
        <v>SAMSUNG ELECTRONICS COLOMBIA S.A.</v>
      </c>
      <c r="C222" s="7">
        <f>+D192</f>
        <v>222307311.52999997</v>
      </c>
      <c r="D222" s="7">
        <f>+F192</f>
        <v>200345908.29000011</v>
      </c>
      <c r="E222" s="7">
        <f>+H192</f>
        <v>222689718.27999982</v>
      </c>
      <c r="F222" s="7">
        <f>+J192</f>
        <v>246272782.58000016</v>
      </c>
      <c r="G222" s="7">
        <f>+L192</f>
        <v>62253435.730000012</v>
      </c>
    </row>
    <row r="223" spans="2:7" x14ac:dyDescent="0.25">
      <c r="B223" s="140" t="str">
        <f t="shared" ref="B223:B229" si="41">+B206</f>
        <v>LG ELECTRONICS COLOMBIA LTDA.</v>
      </c>
      <c r="C223" s="7">
        <f t="shared" ref="C223:C229" si="42">+D193</f>
        <v>324785348.11999971</v>
      </c>
      <c r="D223" s="7">
        <f t="shared" ref="D223:D229" si="43">+F193</f>
        <v>124330341.78999998</v>
      </c>
      <c r="E223" s="7">
        <f t="shared" ref="E223:E229" si="44">+H193</f>
        <v>153060282.36999992</v>
      </c>
      <c r="F223" s="7">
        <f t="shared" ref="F223:F229" si="45">+J193</f>
        <v>156298522.53999993</v>
      </c>
      <c r="G223" s="7">
        <f t="shared" ref="G223:G229" si="46">+L193</f>
        <v>47983121.969999991</v>
      </c>
    </row>
    <row r="224" spans="2:7" x14ac:dyDescent="0.25">
      <c r="B224" s="140" t="str">
        <f t="shared" si="41"/>
        <v>COLOMBIANA DE COMERCIO S.A.</v>
      </c>
      <c r="C224" s="7">
        <f t="shared" si="42"/>
        <v>46392687.279999986</v>
      </c>
      <c r="D224" s="7">
        <f t="shared" si="43"/>
        <v>23527492.490000017</v>
      </c>
      <c r="E224" s="7">
        <f t="shared" si="44"/>
        <v>27722755.620000008</v>
      </c>
      <c r="F224" s="7">
        <f t="shared" si="45"/>
        <v>35648055.729999982</v>
      </c>
      <c r="G224" s="7">
        <f t="shared" si="46"/>
        <v>8057963.6500000041</v>
      </c>
    </row>
    <row r="225" spans="2:7" x14ac:dyDescent="0.25">
      <c r="B225" s="140" t="str">
        <f t="shared" si="41"/>
        <v>SUPERTIENDAS Y DROGUERIAS OLIMPICA S.A.</v>
      </c>
      <c r="C225" s="7">
        <f t="shared" si="42"/>
        <v>8429008.2600000016</v>
      </c>
      <c r="D225" s="7">
        <f t="shared" si="43"/>
        <v>3731998.1199999996</v>
      </c>
      <c r="E225" s="7">
        <f t="shared" si="44"/>
        <v>11835863.119999999</v>
      </c>
      <c r="F225" s="7">
        <f t="shared" si="45"/>
        <v>13131750.279999999</v>
      </c>
      <c r="G225" s="7">
        <f t="shared" si="46"/>
        <v>5105910.1000000006</v>
      </c>
    </row>
    <row r="226" spans="2:7" x14ac:dyDescent="0.25">
      <c r="B226" s="140" t="str">
        <f t="shared" si="41"/>
        <v>CHALLENGER S A S</v>
      </c>
      <c r="C226" s="7">
        <f t="shared" si="42"/>
        <v>25255951.039999995</v>
      </c>
      <c r="D226" s="7">
        <f t="shared" si="43"/>
        <v>18033333.489999995</v>
      </c>
      <c r="E226" s="7">
        <f t="shared" si="44"/>
        <v>18687193.239999987</v>
      </c>
      <c r="F226" s="7">
        <f t="shared" si="45"/>
        <v>16247599.479999999</v>
      </c>
      <c r="G226" s="7">
        <f t="shared" si="46"/>
        <v>4507904.7700000005</v>
      </c>
    </row>
    <row r="227" spans="2:7" x14ac:dyDescent="0.25">
      <c r="B227" s="140" t="str">
        <f t="shared" si="41"/>
        <v>CONSUMER ELECTRONICS GROUP S.A.S</v>
      </c>
      <c r="C227" s="7">
        <f t="shared" si="42"/>
        <v>0</v>
      </c>
      <c r="D227" s="7">
        <f t="shared" si="43"/>
        <v>0</v>
      </c>
      <c r="E227" s="7">
        <f t="shared" si="44"/>
        <v>15530335.540000003</v>
      </c>
      <c r="F227" s="7">
        <f t="shared" si="45"/>
        <v>19168936.960000001</v>
      </c>
      <c r="G227" s="7">
        <f t="shared" si="46"/>
        <v>3597911.5000000005</v>
      </c>
    </row>
    <row r="228" spans="2:7" x14ac:dyDescent="0.25">
      <c r="B228" s="140" t="str">
        <f t="shared" si="41"/>
        <v>PANASONIC DE COLOMBIA S.A.</v>
      </c>
      <c r="C228" s="7">
        <f t="shared" si="42"/>
        <v>52698524.819999978</v>
      </c>
      <c r="D228" s="7">
        <f t="shared" si="43"/>
        <v>21023369.210000001</v>
      </c>
      <c r="E228" s="7">
        <f t="shared" si="44"/>
        <v>13888103.43</v>
      </c>
      <c r="F228" s="7">
        <f t="shared" si="45"/>
        <v>17404577.299999997</v>
      </c>
      <c r="G228" s="7">
        <f t="shared" si="46"/>
        <v>1986846.8799999997</v>
      </c>
    </row>
    <row r="229" spans="2:7" x14ac:dyDescent="0.25">
      <c r="B229" s="140" t="str">
        <f t="shared" si="41"/>
        <v>SONY COLOMBIA S.A.</v>
      </c>
      <c r="C229" s="7">
        <f t="shared" si="42"/>
        <v>96666471.700000092</v>
      </c>
      <c r="D229" s="7">
        <f t="shared" si="43"/>
        <v>24588456.399999984</v>
      </c>
      <c r="E229" s="7">
        <f t="shared" si="44"/>
        <v>16602883.809999997</v>
      </c>
      <c r="F229" s="7">
        <f t="shared" si="45"/>
        <v>20788278.220000003</v>
      </c>
      <c r="G229" s="7">
        <f t="shared" si="46"/>
        <v>1842359.7899999998</v>
      </c>
    </row>
    <row r="230" spans="2:7" x14ac:dyDescent="0.25">
      <c r="B230" s="71" t="s">
        <v>16</v>
      </c>
      <c r="C230" s="7">
        <f>+D200</f>
        <v>66975643.660000004</v>
      </c>
      <c r="D230" s="7">
        <f>+F200</f>
        <v>38740918.82</v>
      </c>
      <c r="E230" s="7">
        <f>+H200</f>
        <v>22260507.949999996</v>
      </c>
      <c r="F230" s="7">
        <f>+J200</f>
        <v>19792589.779999983</v>
      </c>
      <c r="G230" s="7">
        <f>+L200</f>
        <v>6862499.7900000038</v>
      </c>
    </row>
  </sheetData>
  <mergeCells count="33">
    <mergeCell ref="B106:B107"/>
    <mergeCell ref="L12:M12"/>
    <mergeCell ref="N12:O12"/>
    <mergeCell ref="B55:B56"/>
    <mergeCell ref="C55:D55"/>
    <mergeCell ref="E55:F55"/>
    <mergeCell ref="G55:H55"/>
    <mergeCell ref="I55:J55"/>
    <mergeCell ref="K55:L55"/>
    <mergeCell ref="B12:B13"/>
    <mergeCell ref="C12:C13"/>
    <mergeCell ref="D12:E12"/>
    <mergeCell ref="F12:G12"/>
    <mergeCell ref="H12:I12"/>
    <mergeCell ref="J12:K12"/>
    <mergeCell ref="C106:D106"/>
    <mergeCell ref="E106:F106"/>
    <mergeCell ref="G106:H106"/>
    <mergeCell ref="I106:J106"/>
    <mergeCell ref="L150:M150"/>
    <mergeCell ref="K106:L106"/>
    <mergeCell ref="K190:L190"/>
    <mergeCell ref="B150:B151"/>
    <mergeCell ref="C150:C151"/>
    <mergeCell ref="D150:E150"/>
    <mergeCell ref="F150:G150"/>
    <mergeCell ref="H150:I150"/>
    <mergeCell ref="J150:K150"/>
    <mergeCell ref="B190:B191"/>
    <mergeCell ref="C190:D190"/>
    <mergeCell ref="E190:F190"/>
    <mergeCell ref="G190:H190"/>
    <mergeCell ref="I190:J19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0:O195"/>
  <sheetViews>
    <sheetView zoomScale="70" zoomScaleNormal="70" zoomScalePageLayoutView="70" workbookViewId="0">
      <selection activeCell="E8" sqref="E8"/>
    </sheetView>
  </sheetViews>
  <sheetFormatPr baseColWidth="10" defaultColWidth="10.85546875" defaultRowHeight="15" x14ac:dyDescent="0.25"/>
  <cols>
    <col min="1" max="1" width="10.85546875" style="2"/>
    <col min="2" max="2" width="18.7109375" style="2" customWidth="1"/>
    <col min="3" max="3" width="51.42578125" style="2" customWidth="1"/>
    <col min="4" max="4" width="17.42578125" style="2" bestFit="1" customWidth="1"/>
    <col min="5" max="6" width="16.85546875" style="2" customWidth="1"/>
    <col min="7" max="7" width="18.42578125" style="2" customWidth="1"/>
    <col min="8" max="8" width="17.28515625" style="2" customWidth="1"/>
    <col min="9" max="9" width="17.85546875" style="2" customWidth="1"/>
    <col min="10" max="10" width="17.42578125" style="2" customWidth="1"/>
    <col min="11" max="11" width="18.140625" style="2" customWidth="1"/>
    <col min="12" max="12" width="17.42578125" style="2" customWidth="1"/>
    <col min="13" max="13" width="16.85546875" style="2" bestFit="1" customWidth="1"/>
    <col min="14" max="14" width="14.7109375" style="2" customWidth="1"/>
    <col min="15" max="15" width="18.140625" style="2" customWidth="1"/>
    <col min="16" max="16384" width="10.85546875" style="2"/>
  </cols>
  <sheetData>
    <row r="10" spans="2:15" ht="23.25" x14ac:dyDescent="0.35">
      <c r="C10" s="10" t="s">
        <v>65</v>
      </c>
    </row>
    <row r="12" spans="2:15" x14ac:dyDescent="0.25">
      <c r="B12" s="202" t="s">
        <v>48</v>
      </c>
      <c r="C12" s="211" t="s">
        <v>49</v>
      </c>
      <c r="D12" s="201">
        <v>2014</v>
      </c>
      <c r="E12" s="201"/>
      <c r="F12" s="201">
        <v>2015</v>
      </c>
      <c r="G12" s="201"/>
      <c r="H12" s="201">
        <v>2016</v>
      </c>
      <c r="I12" s="201"/>
      <c r="J12" s="204">
        <v>2017</v>
      </c>
      <c r="K12" s="205"/>
      <c r="L12" s="204" t="s">
        <v>264</v>
      </c>
      <c r="M12" s="205"/>
      <c r="N12" s="204" t="s">
        <v>265</v>
      </c>
      <c r="O12" s="205"/>
    </row>
    <row r="13" spans="2:15" x14ac:dyDescent="0.25">
      <c r="B13" s="203"/>
      <c r="C13" s="212"/>
      <c r="D13" s="40" t="s">
        <v>0</v>
      </c>
      <c r="E13" s="40" t="s">
        <v>1</v>
      </c>
      <c r="F13" s="40" t="s">
        <v>0</v>
      </c>
      <c r="G13" s="40" t="s">
        <v>1</v>
      </c>
      <c r="H13" s="40" t="s">
        <v>0</v>
      </c>
      <c r="I13" s="40" t="s">
        <v>1</v>
      </c>
      <c r="J13" s="40" t="s">
        <v>0</v>
      </c>
      <c r="K13" s="40" t="s">
        <v>1</v>
      </c>
      <c r="L13" s="40" t="s">
        <v>0</v>
      </c>
      <c r="M13" s="40" t="s">
        <v>1</v>
      </c>
      <c r="N13" s="40" t="s">
        <v>0</v>
      </c>
      <c r="O13" s="40" t="s">
        <v>1</v>
      </c>
    </row>
    <row r="14" spans="2:15" x14ac:dyDescent="0.25">
      <c r="B14" s="57" t="s">
        <v>91</v>
      </c>
      <c r="C14" s="41" t="s">
        <v>292</v>
      </c>
      <c r="D14" s="7">
        <v>403689</v>
      </c>
      <c r="E14" s="7">
        <v>90143862.479999945</v>
      </c>
      <c r="F14" s="7">
        <v>401596</v>
      </c>
      <c r="G14" s="7">
        <v>87212845.110000014</v>
      </c>
      <c r="H14" s="7">
        <v>408723</v>
      </c>
      <c r="I14" s="7">
        <v>79741601.089999974</v>
      </c>
      <c r="J14" s="7">
        <v>287451</v>
      </c>
      <c r="K14" s="7">
        <v>59278815.969999962</v>
      </c>
      <c r="L14" s="7">
        <v>16889</v>
      </c>
      <c r="M14" s="7">
        <v>3784951.6900000004</v>
      </c>
      <c r="N14" s="7">
        <v>99769</v>
      </c>
      <c r="O14" s="7">
        <v>20784472.489999995</v>
      </c>
    </row>
    <row r="15" spans="2:15" x14ac:dyDescent="0.25">
      <c r="B15" s="57" t="s">
        <v>92</v>
      </c>
      <c r="C15" s="41" t="s">
        <v>293</v>
      </c>
      <c r="D15" s="7">
        <v>8429</v>
      </c>
      <c r="E15" s="7">
        <v>6458922.8000000035</v>
      </c>
      <c r="F15" s="7">
        <v>9750</v>
      </c>
      <c r="G15" s="7">
        <v>7449647.0399999972</v>
      </c>
      <c r="H15" s="7">
        <v>13010</v>
      </c>
      <c r="I15" s="7">
        <v>7772916.2099999981</v>
      </c>
      <c r="J15" s="7">
        <v>9748</v>
      </c>
      <c r="K15" s="7">
        <v>5532741.9400000051</v>
      </c>
      <c r="L15" s="7">
        <v>3987</v>
      </c>
      <c r="M15" s="7">
        <v>425904.55</v>
      </c>
      <c r="N15" s="7">
        <v>1738</v>
      </c>
      <c r="O15" s="7">
        <v>1248261.76</v>
      </c>
    </row>
    <row r="16" spans="2:15" x14ac:dyDescent="0.25">
      <c r="B16" s="57" t="s">
        <v>93</v>
      </c>
      <c r="C16" s="41" t="s">
        <v>94</v>
      </c>
      <c r="D16" s="7">
        <v>21775</v>
      </c>
      <c r="E16" s="7">
        <v>6076968.879999999</v>
      </c>
      <c r="F16" s="7">
        <v>23497</v>
      </c>
      <c r="G16" s="7">
        <v>5636231.8999999994</v>
      </c>
      <c r="H16" s="7">
        <v>22501</v>
      </c>
      <c r="I16" s="7">
        <v>5739556.7899999991</v>
      </c>
      <c r="J16" s="7">
        <v>7327</v>
      </c>
      <c r="K16" s="7">
        <v>1962094.3899999994</v>
      </c>
      <c r="L16" s="7">
        <v>1356</v>
      </c>
      <c r="M16" s="7">
        <v>322846.06</v>
      </c>
      <c r="N16" s="7">
        <v>369</v>
      </c>
      <c r="O16" s="7">
        <v>195866.3</v>
      </c>
    </row>
    <row r="17" spans="2:15" x14ac:dyDescent="0.25">
      <c r="B17" s="42" t="s">
        <v>28</v>
      </c>
      <c r="C17" s="58"/>
      <c r="D17" s="5">
        <f>SUM(D14:D16)</f>
        <v>433893</v>
      </c>
      <c r="E17" s="5">
        <f t="shared" ref="E17:O17" si="0">SUM(E14:E16)</f>
        <v>102679754.15999994</v>
      </c>
      <c r="F17" s="5">
        <f t="shared" si="0"/>
        <v>434843</v>
      </c>
      <c r="G17" s="5">
        <f t="shared" si="0"/>
        <v>100298724.05000001</v>
      </c>
      <c r="H17" s="5">
        <f t="shared" si="0"/>
        <v>444234</v>
      </c>
      <c r="I17" s="5">
        <f t="shared" si="0"/>
        <v>93254074.089999974</v>
      </c>
      <c r="J17" s="5">
        <f t="shared" si="0"/>
        <v>304526</v>
      </c>
      <c r="K17" s="5">
        <f t="shared" si="0"/>
        <v>66773652.299999967</v>
      </c>
      <c r="L17" s="5">
        <f t="shared" si="0"/>
        <v>22232</v>
      </c>
      <c r="M17" s="5">
        <f t="shared" si="0"/>
        <v>4533702.3</v>
      </c>
      <c r="N17" s="5">
        <f t="shared" si="0"/>
        <v>101876</v>
      </c>
      <c r="O17" s="5">
        <f t="shared" si="0"/>
        <v>22228600.549999997</v>
      </c>
    </row>
    <row r="20" spans="2:15" x14ac:dyDescent="0.25">
      <c r="C20" s="40">
        <v>2014</v>
      </c>
      <c r="D20" s="40">
        <v>2015</v>
      </c>
      <c r="E20" s="40">
        <v>2016</v>
      </c>
      <c r="F20" s="40">
        <v>2017</v>
      </c>
      <c r="G20" s="40" t="s">
        <v>264</v>
      </c>
      <c r="H20" s="40" t="s">
        <v>265</v>
      </c>
    </row>
    <row r="21" spans="2:15" x14ac:dyDescent="0.25">
      <c r="B21" s="41" t="s">
        <v>223</v>
      </c>
      <c r="C21" s="7">
        <f>+D14</f>
        <v>403689</v>
      </c>
      <c r="D21" s="7">
        <f>+F14</f>
        <v>401596</v>
      </c>
      <c r="E21" s="7">
        <f>+H14</f>
        <v>408723</v>
      </c>
      <c r="F21" s="7">
        <f>+J14</f>
        <v>287451</v>
      </c>
      <c r="G21" s="7">
        <f>+L14</f>
        <v>16889</v>
      </c>
      <c r="H21" s="7">
        <f>+N14</f>
        <v>99769</v>
      </c>
    </row>
    <row r="22" spans="2:15" x14ac:dyDescent="0.25">
      <c r="B22" s="41" t="s">
        <v>222</v>
      </c>
      <c r="C22" s="7">
        <f>+D15</f>
        <v>8429</v>
      </c>
      <c r="D22" s="7">
        <f>+F15</f>
        <v>9750</v>
      </c>
      <c r="E22" s="7">
        <f>+H15</f>
        <v>13010</v>
      </c>
      <c r="F22" s="7">
        <f>+J15</f>
        <v>9748</v>
      </c>
      <c r="G22" s="7">
        <f>+L15</f>
        <v>3987</v>
      </c>
      <c r="H22" s="7">
        <f>+N15</f>
        <v>1738</v>
      </c>
    </row>
    <row r="23" spans="2:15" x14ac:dyDescent="0.25">
      <c r="B23" s="41" t="s">
        <v>221</v>
      </c>
      <c r="C23" s="7">
        <f>+D16</f>
        <v>21775</v>
      </c>
      <c r="D23" s="7">
        <f>+F16</f>
        <v>23497</v>
      </c>
      <c r="E23" s="7">
        <f>+H16</f>
        <v>22501</v>
      </c>
      <c r="F23" s="7">
        <f>+J16</f>
        <v>7327</v>
      </c>
      <c r="G23" s="7">
        <f>+L16</f>
        <v>1356</v>
      </c>
      <c r="H23" s="7">
        <f>+N16</f>
        <v>369</v>
      </c>
    </row>
    <row r="28" spans="2:15" x14ac:dyDescent="0.25">
      <c r="C28" s="196">
        <v>2014</v>
      </c>
      <c r="D28" s="196">
        <v>2015</v>
      </c>
      <c r="E28" s="196">
        <v>2016</v>
      </c>
      <c r="F28" s="196">
        <v>2017</v>
      </c>
      <c r="G28" s="196" t="s">
        <v>264</v>
      </c>
      <c r="H28" s="196" t="s">
        <v>265</v>
      </c>
    </row>
    <row r="29" spans="2:15" x14ac:dyDescent="0.25">
      <c r="B29" s="41" t="s">
        <v>95</v>
      </c>
      <c r="C29" s="7">
        <f>+E14</f>
        <v>90143862.479999945</v>
      </c>
      <c r="D29" s="7">
        <f>+G14</f>
        <v>87212845.110000014</v>
      </c>
      <c r="E29" s="7">
        <f>+I14</f>
        <v>79741601.089999974</v>
      </c>
      <c r="F29" s="7">
        <f>+K14</f>
        <v>59278815.969999962</v>
      </c>
      <c r="G29" s="7">
        <f>+M14</f>
        <v>3784951.6900000004</v>
      </c>
      <c r="H29" s="7">
        <f>+O14</f>
        <v>20784472.489999995</v>
      </c>
    </row>
    <row r="30" spans="2:15" x14ac:dyDescent="0.25">
      <c r="B30" s="41" t="s">
        <v>96</v>
      </c>
      <c r="C30" s="7">
        <f>+E15</f>
        <v>6458922.8000000035</v>
      </c>
      <c r="D30" s="7">
        <f>+G15</f>
        <v>7449647.0399999972</v>
      </c>
      <c r="E30" s="7">
        <f>+I15</f>
        <v>7772916.2099999981</v>
      </c>
      <c r="F30" s="7">
        <f>+K15</f>
        <v>5532741.9400000051</v>
      </c>
      <c r="G30" s="7">
        <f>+M15</f>
        <v>425904.55</v>
      </c>
      <c r="H30" s="7">
        <f>+O15</f>
        <v>1248261.76</v>
      </c>
    </row>
    <row r="31" spans="2:15" x14ac:dyDescent="0.25">
      <c r="B31" s="41" t="s">
        <v>94</v>
      </c>
      <c r="C31" s="7">
        <f>+E16</f>
        <v>6076968.879999999</v>
      </c>
      <c r="D31" s="7">
        <f>+G16</f>
        <v>5636231.8999999994</v>
      </c>
      <c r="E31" s="7">
        <f>+I16</f>
        <v>5739556.7899999991</v>
      </c>
      <c r="F31" s="7">
        <f>+K16</f>
        <v>1962094.3899999994</v>
      </c>
      <c r="G31" s="7">
        <f>+M16</f>
        <v>322846.06</v>
      </c>
      <c r="H31" s="7">
        <f>+O16</f>
        <v>195866.3</v>
      </c>
    </row>
    <row r="56" spans="2:12" ht="23.25" x14ac:dyDescent="0.35">
      <c r="B56" s="10" t="s">
        <v>29</v>
      </c>
    </row>
    <row r="59" spans="2:12" x14ac:dyDescent="0.25">
      <c r="B59" s="202" t="s">
        <v>30</v>
      </c>
      <c r="C59" s="201">
        <v>2014</v>
      </c>
      <c r="D59" s="201"/>
      <c r="E59" s="201">
        <v>2015</v>
      </c>
      <c r="F59" s="201"/>
      <c r="G59" s="201">
        <v>2016</v>
      </c>
      <c r="H59" s="201"/>
      <c r="I59" s="201">
        <v>2017</v>
      </c>
      <c r="J59" s="201"/>
      <c r="K59" s="201" t="s">
        <v>265</v>
      </c>
      <c r="L59" s="201"/>
    </row>
    <row r="60" spans="2:12" x14ac:dyDescent="0.25">
      <c r="B60" s="203"/>
      <c r="C60" s="40" t="s">
        <v>0</v>
      </c>
      <c r="D60" s="40" t="s">
        <v>1</v>
      </c>
      <c r="E60" s="40" t="s">
        <v>0</v>
      </c>
      <c r="F60" s="40" t="s">
        <v>1</v>
      </c>
      <c r="G60" s="40" t="s">
        <v>0</v>
      </c>
      <c r="H60" s="40" t="s">
        <v>1</v>
      </c>
      <c r="I60" s="40" t="s">
        <v>0</v>
      </c>
      <c r="J60" s="40" t="s">
        <v>1</v>
      </c>
      <c r="K60" s="40" t="s">
        <v>0</v>
      </c>
      <c r="L60" s="40" t="s">
        <v>1</v>
      </c>
    </row>
    <row r="61" spans="2:12" x14ac:dyDescent="0.25">
      <c r="B61" s="108" t="s">
        <v>22</v>
      </c>
      <c r="C61" s="80">
        <v>71035</v>
      </c>
      <c r="D61" s="80">
        <v>20342442.200000022</v>
      </c>
      <c r="E61" s="80">
        <v>59156</v>
      </c>
      <c r="F61" s="80">
        <v>16181049.330000004</v>
      </c>
      <c r="G61" s="80">
        <v>119483</v>
      </c>
      <c r="H61" s="80">
        <v>24626508.760000017</v>
      </c>
      <c r="I61" s="80">
        <v>99315</v>
      </c>
      <c r="J61" s="80">
        <v>19750935.069999982</v>
      </c>
      <c r="K61" s="80">
        <v>47707</v>
      </c>
      <c r="L61" s="80">
        <v>9455394.2899999991</v>
      </c>
    </row>
    <row r="62" spans="2:12" x14ac:dyDescent="0.25">
      <c r="B62" s="108" t="s">
        <v>20</v>
      </c>
      <c r="C62" s="80">
        <v>164931</v>
      </c>
      <c r="D62" s="80">
        <v>35517654.539999977</v>
      </c>
      <c r="E62" s="80">
        <v>216239</v>
      </c>
      <c r="F62" s="80">
        <v>46053438.179999985</v>
      </c>
      <c r="G62" s="80">
        <v>158595</v>
      </c>
      <c r="H62" s="80">
        <v>32824577.250000004</v>
      </c>
      <c r="I62" s="80">
        <v>104735</v>
      </c>
      <c r="J62" s="80">
        <v>24809034.420000017</v>
      </c>
      <c r="K62" s="80">
        <v>22969</v>
      </c>
      <c r="L62" s="80">
        <v>6067154.2499999991</v>
      </c>
    </row>
    <row r="63" spans="2:12" x14ac:dyDescent="0.25">
      <c r="B63" s="108" t="s">
        <v>18</v>
      </c>
      <c r="C63" s="80">
        <v>79611</v>
      </c>
      <c r="D63" s="80">
        <v>24354291.319999989</v>
      </c>
      <c r="E63" s="80">
        <v>93195</v>
      </c>
      <c r="F63" s="80">
        <v>24064662.559999991</v>
      </c>
      <c r="G63" s="80">
        <v>75328</v>
      </c>
      <c r="H63" s="80">
        <v>20429978.549999997</v>
      </c>
      <c r="I63" s="80">
        <v>54388</v>
      </c>
      <c r="J63" s="80">
        <v>13669032.990000002</v>
      </c>
      <c r="K63" s="80">
        <v>15130</v>
      </c>
      <c r="L63" s="80">
        <v>3951162.3200000003</v>
      </c>
    </row>
    <row r="64" spans="2:12" x14ac:dyDescent="0.25">
      <c r="B64" s="108" t="s">
        <v>26</v>
      </c>
      <c r="C64" s="80">
        <v>90783</v>
      </c>
      <c r="D64" s="80">
        <v>15320724.469999988</v>
      </c>
      <c r="E64" s="80">
        <v>52454</v>
      </c>
      <c r="F64" s="80">
        <v>9681318.2099999879</v>
      </c>
      <c r="G64" s="80">
        <v>65174</v>
      </c>
      <c r="H64" s="80">
        <v>9314947.8500000015</v>
      </c>
      <c r="I64" s="80">
        <v>33440</v>
      </c>
      <c r="J64" s="80">
        <v>4702248.2</v>
      </c>
      <c r="K64" s="80">
        <v>12729</v>
      </c>
      <c r="L64" s="80">
        <v>1804494.25</v>
      </c>
    </row>
    <row r="65" spans="2:13" x14ac:dyDescent="0.25">
      <c r="B65" s="27" t="s">
        <v>16</v>
      </c>
      <c r="C65" s="7">
        <v>27533</v>
      </c>
      <c r="D65" s="7">
        <v>7144641.6300000018</v>
      </c>
      <c r="E65" s="7">
        <v>13799</v>
      </c>
      <c r="F65" s="7">
        <v>4318255.7699999996</v>
      </c>
      <c r="G65" s="7">
        <v>25654</v>
      </c>
      <c r="H65" s="7">
        <v>6058061.6799999997</v>
      </c>
      <c r="I65" s="7">
        <v>12648</v>
      </c>
      <c r="J65" s="7">
        <v>3842401.6199999992</v>
      </c>
      <c r="K65" s="7">
        <v>3341</v>
      </c>
      <c r="L65" s="7">
        <v>950395.44000000006</v>
      </c>
    </row>
    <row r="66" spans="2:13" x14ac:dyDescent="0.25">
      <c r="B66" s="42" t="s">
        <v>28</v>
      </c>
      <c r="C66" s="5">
        <f>SUM(C61:C65)</f>
        <v>433893</v>
      </c>
      <c r="D66" s="5">
        <f t="shared" ref="D66:J66" si="1">SUM(D61:D65)</f>
        <v>102679754.15999997</v>
      </c>
      <c r="E66" s="5">
        <f t="shared" si="1"/>
        <v>434843</v>
      </c>
      <c r="F66" s="5">
        <f t="shared" si="1"/>
        <v>100298724.04999997</v>
      </c>
      <c r="G66" s="5">
        <f t="shared" si="1"/>
        <v>444234</v>
      </c>
      <c r="H66" s="5">
        <f t="shared" si="1"/>
        <v>93254074.090000033</v>
      </c>
      <c r="I66" s="5">
        <f t="shared" si="1"/>
        <v>304526</v>
      </c>
      <c r="J66" s="5">
        <f t="shared" si="1"/>
        <v>66773652.299999997</v>
      </c>
      <c r="K66" s="5">
        <f>SUM(K61:K65)</f>
        <v>101876</v>
      </c>
      <c r="L66" s="5">
        <f>SUM(L61:L65)</f>
        <v>22228600.550000001</v>
      </c>
    </row>
    <row r="69" spans="2:13" x14ac:dyDescent="0.25">
      <c r="C69" s="40">
        <v>2014</v>
      </c>
      <c r="D69" s="40">
        <v>2015</v>
      </c>
      <c r="E69" s="40">
        <v>2016</v>
      </c>
      <c r="F69" s="40">
        <v>2017</v>
      </c>
      <c r="G69" s="40" t="s">
        <v>257</v>
      </c>
      <c r="I69" s="40">
        <v>2014</v>
      </c>
      <c r="J69" s="40">
        <v>2015</v>
      </c>
      <c r="K69" s="40">
        <v>2016</v>
      </c>
      <c r="L69" s="40">
        <v>2017</v>
      </c>
      <c r="M69" s="40" t="s">
        <v>68</v>
      </c>
    </row>
    <row r="70" spans="2:13" x14ac:dyDescent="0.25">
      <c r="B70" s="27" t="str">
        <f>+B61</f>
        <v>BARRANQUILLA</v>
      </c>
      <c r="C70" s="7">
        <f>+C61</f>
        <v>71035</v>
      </c>
      <c r="D70" s="7">
        <f>+E61</f>
        <v>59156</v>
      </c>
      <c r="E70" s="7">
        <f>+G61</f>
        <v>119483</v>
      </c>
      <c r="F70" s="7">
        <f>+I61</f>
        <v>99315</v>
      </c>
      <c r="G70" s="7">
        <f>+K61</f>
        <v>47707</v>
      </c>
      <c r="H70" s="27" t="str">
        <f>+B70</f>
        <v>BARRANQUILLA</v>
      </c>
      <c r="I70" s="7">
        <f>+D61</f>
        <v>20342442.200000022</v>
      </c>
      <c r="J70" s="7">
        <f>+F61</f>
        <v>16181049.330000004</v>
      </c>
      <c r="K70" s="7">
        <f>+H61</f>
        <v>24626508.760000017</v>
      </c>
      <c r="L70" s="7">
        <f>+J61</f>
        <v>19750935.069999982</v>
      </c>
      <c r="M70" s="7">
        <f>+L61</f>
        <v>9455394.2899999991</v>
      </c>
    </row>
    <row r="71" spans="2:13" x14ac:dyDescent="0.25">
      <c r="B71" s="27" t="str">
        <f t="shared" ref="B71:C73" si="2">+B62</f>
        <v>BUENAVENTURA</v>
      </c>
      <c r="C71" s="7">
        <f t="shared" si="2"/>
        <v>164931</v>
      </c>
      <c r="D71" s="7">
        <f>+E62</f>
        <v>216239</v>
      </c>
      <c r="E71" s="7">
        <f>+G62</f>
        <v>158595</v>
      </c>
      <c r="F71" s="7">
        <f>+I62</f>
        <v>104735</v>
      </c>
      <c r="G71" s="7">
        <f>+K62</f>
        <v>22969</v>
      </c>
      <c r="H71" s="27" t="str">
        <f>+B71</f>
        <v>BUENAVENTURA</v>
      </c>
      <c r="I71" s="7">
        <f>+D62</f>
        <v>35517654.539999977</v>
      </c>
      <c r="J71" s="7">
        <f>+F62</f>
        <v>46053438.179999985</v>
      </c>
      <c r="K71" s="7">
        <f>+H62</f>
        <v>32824577.250000004</v>
      </c>
      <c r="L71" s="7">
        <f>+J62</f>
        <v>24809034.420000017</v>
      </c>
      <c r="M71" s="7">
        <f>+L62</f>
        <v>6067154.2499999991</v>
      </c>
    </row>
    <row r="72" spans="2:13" x14ac:dyDescent="0.25">
      <c r="B72" s="27" t="str">
        <f t="shared" si="2"/>
        <v>CARTAGENA</v>
      </c>
      <c r="C72" s="7">
        <f t="shared" si="2"/>
        <v>79611</v>
      </c>
      <c r="D72" s="7">
        <f>+E63</f>
        <v>93195</v>
      </c>
      <c r="E72" s="7">
        <f>+G63</f>
        <v>75328</v>
      </c>
      <c r="F72" s="7">
        <f>+I63</f>
        <v>54388</v>
      </c>
      <c r="G72" s="7">
        <f>+K63</f>
        <v>15130</v>
      </c>
      <c r="H72" s="27" t="str">
        <f>+B72</f>
        <v>CARTAGENA</v>
      </c>
      <c r="I72" s="7">
        <f>+D63</f>
        <v>24354291.319999989</v>
      </c>
      <c r="J72" s="7">
        <f>+F63</f>
        <v>24064662.559999991</v>
      </c>
      <c r="K72" s="7">
        <f>+H63</f>
        <v>20429978.549999997</v>
      </c>
      <c r="L72" s="7">
        <f>+J63</f>
        <v>13669032.990000002</v>
      </c>
      <c r="M72" s="7">
        <f>+L63</f>
        <v>3951162.3200000003</v>
      </c>
    </row>
    <row r="73" spans="2:13" x14ac:dyDescent="0.25">
      <c r="B73" s="27" t="str">
        <f t="shared" si="2"/>
        <v>MAICAO</v>
      </c>
      <c r="C73" s="7">
        <f t="shared" si="2"/>
        <v>90783</v>
      </c>
      <c r="D73" s="7">
        <f>+E64</f>
        <v>52454</v>
      </c>
      <c r="E73" s="7">
        <f>+G64</f>
        <v>65174</v>
      </c>
      <c r="F73" s="7">
        <f>+I64</f>
        <v>33440</v>
      </c>
      <c r="G73" s="7">
        <f>+K64</f>
        <v>12729</v>
      </c>
      <c r="H73" s="27" t="str">
        <f>+B73</f>
        <v>MAICAO</v>
      </c>
      <c r="I73" s="7">
        <f>+D64</f>
        <v>15320724.469999988</v>
      </c>
      <c r="J73" s="7">
        <f>+F64</f>
        <v>9681318.2099999879</v>
      </c>
      <c r="K73" s="7">
        <f>+H64</f>
        <v>9314947.8500000015</v>
      </c>
      <c r="L73" s="7">
        <f>+J64</f>
        <v>4702248.2</v>
      </c>
      <c r="M73" s="7">
        <f>+L64</f>
        <v>1804494.25</v>
      </c>
    </row>
    <row r="74" spans="2:13" x14ac:dyDescent="0.25">
      <c r="B74" s="27" t="s">
        <v>16</v>
      </c>
      <c r="C74" s="7">
        <f>+C65</f>
        <v>27533</v>
      </c>
      <c r="D74" s="7">
        <f>+E65</f>
        <v>13799</v>
      </c>
      <c r="E74" s="7">
        <f>+G65</f>
        <v>25654</v>
      </c>
      <c r="F74" s="7">
        <f>+I65</f>
        <v>12648</v>
      </c>
      <c r="G74" s="7">
        <f>+K65</f>
        <v>3341</v>
      </c>
      <c r="H74" s="27" t="s">
        <v>16</v>
      </c>
      <c r="I74" s="7">
        <f>+D65</f>
        <v>7144641.6300000018</v>
      </c>
      <c r="J74" s="7">
        <f>+F65</f>
        <v>4318255.7699999996</v>
      </c>
      <c r="K74" s="7">
        <f>+H65</f>
        <v>6058061.6799999997</v>
      </c>
      <c r="L74" s="7">
        <f>+J65</f>
        <v>3842401.6199999992</v>
      </c>
      <c r="M74" s="7">
        <f>+L65</f>
        <v>950395.44000000006</v>
      </c>
    </row>
    <row r="85" spans="2:12" ht="23.25" x14ac:dyDescent="0.35">
      <c r="B85" s="10" t="s">
        <v>32</v>
      </c>
    </row>
    <row r="87" spans="2:12" x14ac:dyDescent="0.25">
      <c r="B87" s="216" t="s">
        <v>36</v>
      </c>
      <c r="C87" s="201">
        <v>2014</v>
      </c>
      <c r="D87" s="201"/>
      <c r="E87" s="201">
        <v>2015</v>
      </c>
      <c r="F87" s="201"/>
      <c r="G87" s="201">
        <v>2016</v>
      </c>
      <c r="H87" s="201"/>
      <c r="I87" s="201">
        <v>2017</v>
      </c>
      <c r="J87" s="201"/>
      <c r="K87" s="201" t="s">
        <v>265</v>
      </c>
      <c r="L87" s="201"/>
    </row>
    <row r="88" spans="2:12" x14ac:dyDescent="0.25">
      <c r="B88" s="216"/>
      <c r="C88" s="40" t="s">
        <v>0</v>
      </c>
      <c r="D88" s="40" t="s">
        <v>1</v>
      </c>
      <c r="E88" s="40" t="s">
        <v>0</v>
      </c>
      <c r="F88" s="40" t="s">
        <v>1</v>
      </c>
      <c r="G88" s="40" t="s">
        <v>0</v>
      </c>
      <c r="H88" s="40" t="s">
        <v>1</v>
      </c>
      <c r="I88" s="40" t="s">
        <v>0</v>
      </c>
      <c r="J88" s="40" t="s">
        <v>1</v>
      </c>
      <c r="K88" s="40" t="s">
        <v>0</v>
      </c>
      <c r="L88" s="40" t="s">
        <v>1</v>
      </c>
    </row>
    <row r="89" spans="2:12" x14ac:dyDescent="0.25">
      <c r="B89" s="113" t="s">
        <v>6</v>
      </c>
      <c r="C89" s="80">
        <v>371466</v>
      </c>
      <c r="D89" s="80">
        <v>81595389.299999937</v>
      </c>
      <c r="E89" s="80">
        <v>370283</v>
      </c>
      <c r="F89" s="80">
        <v>78616002.649999976</v>
      </c>
      <c r="G89" s="80">
        <v>393535</v>
      </c>
      <c r="H89" s="80">
        <v>76312258.320000052</v>
      </c>
      <c r="I89" s="80">
        <v>270477</v>
      </c>
      <c r="J89" s="80">
        <v>56132289.099999964</v>
      </c>
      <c r="K89" s="80">
        <v>97281</v>
      </c>
      <c r="L89" s="80">
        <v>20603555.989999991</v>
      </c>
    </row>
    <row r="90" spans="2:12" x14ac:dyDescent="0.25">
      <c r="B90" s="113" t="s">
        <v>99</v>
      </c>
      <c r="C90" s="80">
        <v>9246</v>
      </c>
      <c r="D90" s="80">
        <v>3152690.51</v>
      </c>
      <c r="E90" s="80">
        <v>6557</v>
      </c>
      <c r="F90" s="80">
        <v>2312094.19</v>
      </c>
      <c r="G90" s="80">
        <v>4485</v>
      </c>
      <c r="H90" s="80">
        <v>1536849.1599999997</v>
      </c>
      <c r="I90" s="80">
        <v>7729</v>
      </c>
      <c r="J90" s="80">
        <v>2369248.0199999996</v>
      </c>
      <c r="K90" s="80">
        <v>2693</v>
      </c>
      <c r="L90" s="80">
        <v>693917.41</v>
      </c>
    </row>
    <row r="91" spans="2:12" x14ac:dyDescent="0.25">
      <c r="B91" s="113" t="s">
        <v>12</v>
      </c>
      <c r="C91" s="80">
        <v>40959</v>
      </c>
      <c r="D91" s="80">
        <v>11143378.879999997</v>
      </c>
      <c r="E91" s="80">
        <v>44860</v>
      </c>
      <c r="F91" s="80">
        <v>12510726.629999997</v>
      </c>
      <c r="G91" s="80">
        <v>24724</v>
      </c>
      <c r="H91" s="80">
        <v>8029415.9100000001</v>
      </c>
      <c r="I91" s="80">
        <v>214</v>
      </c>
      <c r="J91" s="80">
        <v>85158.88</v>
      </c>
      <c r="K91" s="80">
        <v>941</v>
      </c>
      <c r="L91" s="80">
        <v>333710.59999999998</v>
      </c>
    </row>
    <row r="92" spans="2:12" x14ac:dyDescent="0.25">
      <c r="B92" s="113" t="s">
        <v>10</v>
      </c>
      <c r="C92" s="80">
        <v>6266</v>
      </c>
      <c r="D92" s="80">
        <v>2250041.0200000009</v>
      </c>
      <c r="E92" s="80">
        <v>9718</v>
      </c>
      <c r="F92" s="80">
        <v>4102517.1099999989</v>
      </c>
      <c r="G92" s="80">
        <v>6568</v>
      </c>
      <c r="H92" s="80">
        <v>3260109.9999999995</v>
      </c>
      <c r="I92" s="80">
        <v>7317</v>
      </c>
      <c r="J92" s="80">
        <v>3792163.7299999995</v>
      </c>
      <c r="K92" s="80">
        <v>204</v>
      </c>
      <c r="L92" s="80">
        <v>297103.98000000004</v>
      </c>
    </row>
    <row r="93" spans="2:12" x14ac:dyDescent="0.25">
      <c r="B93" s="113" t="s">
        <v>8</v>
      </c>
      <c r="C93" s="80">
        <v>3974</v>
      </c>
      <c r="D93" s="80">
        <v>3523767.1799999988</v>
      </c>
      <c r="E93" s="80">
        <v>1710</v>
      </c>
      <c r="F93" s="80">
        <v>2190428.8100000005</v>
      </c>
      <c r="G93" s="80">
        <v>2386</v>
      </c>
      <c r="H93" s="80">
        <v>2336672.3299999987</v>
      </c>
      <c r="I93" s="80">
        <v>4264</v>
      </c>
      <c r="J93" s="80">
        <v>1771092.1399999994</v>
      </c>
      <c r="K93" s="80">
        <v>564</v>
      </c>
      <c r="L93" s="80">
        <v>161172.63999999998</v>
      </c>
    </row>
    <row r="94" spans="2:12" x14ac:dyDescent="0.25">
      <c r="B94" s="113" t="s">
        <v>294</v>
      </c>
      <c r="C94" s="80">
        <v>334</v>
      </c>
      <c r="D94" s="80">
        <v>225651.92000000004</v>
      </c>
      <c r="E94" s="80">
        <v>39</v>
      </c>
      <c r="F94" s="80">
        <v>32726.53</v>
      </c>
      <c r="G94" s="80">
        <v>54</v>
      </c>
      <c r="H94" s="80">
        <v>276037.28999999998</v>
      </c>
      <c r="I94" s="80">
        <v>2</v>
      </c>
      <c r="J94" s="80">
        <v>6351.54</v>
      </c>
      <c r="K94" s="80">
        <v>130</v>
      </c>
      <c r="L94" s="80">
        <v>54611.75</v>
      </c>
    </row>
    <row r="95" spans="2:12" x14ac:dyDescent="0.25">
      <c r="B95" s="41" t="s">
        <v>16</v>
      </c>
      <c r="C95" s="7">
        <v>1648</v>
      </c>
      <c r="D95" s="7">
        <v>788835.35</v>
      </c>
      <c r="E95" s="7">
        <v>1676</v>
      </c>
      <c r="F95" s="7">
        <v>534228.13</v>
      </c>
      <c r="G95" s="7">
        <v>12482</v>
      </c>
      <c r="H95" s="7">
        <v>1502731.08</v>
      </c>
      <c r="I95" s="7">
        <v>14523</v>
      </c>
      <c r="J95" s="7">
        <v>2617348.89</v>
      </c>
      <c r="K95" s="7">
        <v>63</v>
      </c>
      <c r="L95" s="7">
        <v>84528.18</v>
      </c>
    </row>
    <row r="96" spans="2:12" x14ac:dyDescent="0.25">
      <c r="B96" s="42" t="s">
        <v>28</v>
      </c>
      <c r="C96" s="5">
        <f>SUM(C89:C95)</f>
        <v>433893</v>
      </c>
      <c r="D96" s="5">
        <f t="shared" ref="D96:L96" si="3">SUM(D89:D95)</f>
        <v>102679754.15999992</v>
      </c>
      <c r="E96" s="5">
        <f t="shared" si="3"/>
        <v>434843</v>
      </c>
      <c r="F96" s="5">
        <f t="shared" si="3"/>
        <v>100298724.04999997</v>
      </c>
      <c r="G96" s="5">
        <f t="shared" si="3"/>
        <v>444234</v>
      </c>
      <c r="H96" s="5">
        <f t="shared" si="3"/>
        <v>93254074.090000048</v>
      </c>
      <c r="I96" s="5">
        <f t="shared" si="3"/>
        <v>304526</v>
      </c>
      <c r="J96" s="5">
        <f t="shared" si="3"/>
        <v>66773652.29999996</v>
      </c>
      <c r="K96" s="5">
        <f t="shared" si="3"/>
        <v>101876</v>
      </c>
      <c r="L96" s="5">
        <f t="shared" si="3"/>
        <v>22228600.549999993</v>
      </c>
    </row>
    <row r="100" spans="2:13" x14ac:dyDescent="0.25">
      <c r="C100" s="40">
        <v>2014</v>
      </c>
      <c r="D100" s="40">
        <v>2015</v>
      </c>
      <c r="E100" s="40">
        <v>2016</v>
      </c>
      <c r="F100" s="40">
        <v>2017</v>
      </c>
      <c r="G100" s="40" t="s">
        <v>265</v>
      </c>
      <c r="I100" s="40">
        <v>2014</v>
      </c>
      <c r="J100" s="40">
        <v>2015</v>
      </c>
      <c r="K100" s="40">
        <v>2016</v>
      </c>
      <c r="L100" s="40">
        <v>2017</v>
      </c>
      <c r="M100" s="40" t="s">
        <v>265</v>
      </c>
    </row>
    <row r="101" spans="2:13" x14ac:dyDescent="0.25">
      <c r="B101" s="145" t="str">
        <f t="shared" ref="B101:C106" si="4">+B89</f>
        <v>CHINA</v>
      </c>
      <c r="C101" s="7">
        <f t="shared" si="4"/>
        <v>371466</v>
      </c>
      <c r="D101" s="7">
        <f>+E89</f>
        <v>370283</v>
      </c>
      <c r="E101" s="7">
        <f>+G89</f>
        <v>393535</v>
      </c>
      <c r="F101" s="7">
        <f t="shared" ref="F101:F107" si="5">+I89</f>
        <v>270477</v>
      </c>
      <c r="G101" s="7">
        <f>+K89</f>
        <v>97281</v>
      </c>
      <c r="H101" s="145" t="str">
        <f t="shared" ref="H101:H106" si="6">+B101</f>
        <v>CHINA</v>
      </c>
      <c r="I101" s="7">
        <f>+D89</f>
        <v>81595389.299999937</v>
      </c>
      <c r="J101" s="7">
        <f>+F89</f>
        <v>78616002.649999976</v>
      </c>
      <c r="K101" s="7">
        <f t="shared" ref="K101:K107" si="7">+H89</f>
        <v>76312258.320000052</v>
      </c>
      <c r="L101" s="7">
        <f>+J89</f>
        <v>56132289.099999964</v>
      </c>
      <c r="M101" s="7">
        <f t="shared" ref="M101:M107" si="8">+L89</f>
        <v>20603555.989999991</v>
      </c>
    </row>
    <row r="102" spans="2:13" x14ac:dyDescent="0.25">
      <c r="B102" s="145" t="str">
        <f t="shared" si="4"/>
        <v>MALAYSIA</v>
      </c>
      <c r="C102" s="7">
        <f t="shared" si="4"/>
        <v>9246</v>
      </c>
      <c r="D102" s="7">
        <f t="shared" ref="D102:D107" si="9">+E90</f>
        <v>6557</v>
      </c>
      <c r="E102" s="7">
        <f t="shared" ref="E102:E107" si="10">+G90</f>
        <v>4485</v>
      </c>
      <c r="F102" s="7">
        <f t="shared" si="5"/>
        <v>7729</v>
      </c>
      <c r="G102" s="7">
        <f t="shared" ref="G102:G107" si="11">+K90</f>
        <v>2693</v>
      </c>
      <c r="H102" s="145" t="str">
        <f t="shared" si="6"/>
        <v>MALAYSIA</v>
      </c>
      <c r="I102" s="7">
        <f t="shared" ref="I102:I107" si="12">+D90</f>
        <v>3152690.51</v>
      </c>
      <c r="J102" s="7">
        <f t="shared" ref="J102:J107" si="13">+F90</f>
        <v>2312094.19</v>
      </c>
      <c r="K102" s="7">
        <f t="shared" si="7"/>
        <v>1536849.1599999997</v>
      </c>
      <c r="L102" s="7">
        <f t="shared" ref="L102:L107" si="14">+J90</f>
        <v>2369248.0199999996</v>
      </c>
      <c r="M102" s="7">
        <f>+L90</f>
        <v>693917.41</v>
      </c>
    </row>
    <row r="103" spans="2:13" x14ac:dyDescent="0.25">
      <c r="B103" s="145" t="str">
        <f t="shared" si="4"/>
        <v>TAILANDIA</v>
      </c>
      <c r="C103" s="7">
        <f t="shared" si="4"/>
        <v>40959</v>
      </c>
      <c r="D103" s="7">
        <f t="shared" si="9"/>
        <v>44860</v>
      </c>
      <c r="E103" s="7">
        <f t="shared" si="10"/>
        <v>24724</v>
      </c>
      <c r="F103" s="7">
        <f>+I91</f>
        <v>214</v>
      </c>
      <c r="G103" s="7">
        <f t="shared" si="11"/>
        <v>941</v>
      </c>
      <c r="H103" s="145" t="str">
        <f t="shared" si="6"/>
        <v>TAILANDIA</v>
      </c>
      <c r="I103" s="7">
        <f t="shared" si="12"/>
        <v>11143378.879999997</v>
      </c>
      <c r="J103" s="7">
        <f t="shared" si="13"/>
        <v>12510726.629999997</v>
      </c>
      <c r="K103" s="7">
        <f t="shared" si="7"/>
        <v>8029415.9100000001</v>
      </c>
      <c r="L103" s="7">
        <f t="shared" si="14"/>
        <v>85158.88</v>
      </c>
      <c r="M103" s="7">
        <f t="shared" si="8"/>
        <v>333710.59999999998</v>
      </c>
    </row>
    <row r="104" spans="2:13" x14ac:dyDescent="0.25">
      <c r="B104" s="145" t="str">
        <f t="shared" si="4"/>
        <v>COREA (SUR) REP DE</v>
      </c>
      <c r="C104" s="7">
        <f t="shared" si="4"/>
        <v>6266</v>
      </c>
      <c r="D104" s="7">
        <f t="shared" si="9"/>
        <v>9718</v>
      </c>
      <c r="E104" s="7">
        <f t="shared" si="10"/>
        <v>6568</v>
      </c>
      <c r="F104" s="7">
        <f t="shared" si="5"/>
        <v>7317</v>
      </c>
      <c r="G104" s="7">
        <f t="shared" si="11"/>
        <v>204</v>
      </c>
      <c r="H104" s="145" t="str">
        <f t="shared" si="6"/>
        <v>COREA (SUR) REP DE</v>
      </c>
      <c r="I104" s="7">
        <f t="shared" si="12"/>
        <v>2250041.0200000009</v>
      </c>
      <c r="J104" s="7">
        <f t="shared" si="13"/>
        <v>4102517.1099999989</v>
      </c>
      <c r="K104" s="7">
        <f t="shared" si="7"/>
        <v>3260109.9999999995</v>
      </c>
      <c r="L104" s="7">
        <f t="shared" si="14"/>
        <v>3792163.7299999995</v>
      </c>
      <c r="M104" s="7">
        <f t="shared" si="8"/>
        <v>297103.98000000004</v>
      </c>
    </row>
    <row r="105" spans="2:13" x14ac:dyDescent="0.25">
      <c r="B105" s="145" t="str">
        <f t="shared" si="4"/>
        <v>ESTADOS UNIDOS</v>
      </c>
      <c r="C105" s="7">
        <f t="shared" si="4"/>
        <v>3974</v>
      </c>
      <c r="D105" s="7">
        <f t="shared" si="9"/>
        <v>1710</v>
      </c>
      <c r="E105" s="7">
        <f t="shared" si="10"/>
        <v>2386</v>
      </c>
      <c r="F105" s="7">
        <f t="shared" si="5"/>
        <v>4264</v>
      </c>
      <c r="G105" s="7">
        <f t="shared" si="11"/>
        <v>564</v>
      </c>
      <c r="H105" s="145" t="str">
        <f t="shared" si="6"/>
        <v>ESTADOS UNIDOS</v>
      </c>
      <c r="I105" s="7">
        <f t="shared" si="12"/>
        <v>3523767.1799999988</v>
      </c>
      <c r="J105" s="7">
        <f t="shared" si="13"/>
        <v>2190428.8100000005</v>
      </c>
      <c r="K105" s="7">
        <f t="shared" si="7"/>
        <v>2336672.3299999987</v>
      </c>
      <c r="L105" s="7">
        <f t="shared" si="14"/>
        <v>1771092.1399999994</v>
      </c>
      <c r="M105" s="7">
        <f t="shared" si="8"/>
        <v>161172.63999999998</v>
      </c>
    </row>
    <row r="106" spans="2:13" x14ac:dyDescent="0.25">
      <c r="B106" s="145" t="str">
        <f t="shared" si="4"/>
        <v>JAPON</v>
      </c>
      <c r="C106" s="7">
        <f t="shared" si="4"/>
        <v>334</v>
      </c>
      <c r="D106" s="7">
        <f t="shared" si="9"/>
        <v>39</v>
      </c>
      <c r="E106" s="7">
        <f t="shared" si="10"/>
        <v>54</v>
      </c>
      <c r="F106" s="7">
        <f t="shared" si="5"/>
        <v>2</v>
      </c>
      <c r="G106" s="7">
        <f t="shared" si="11"/>
        <v>130</v>
      </c>
      <c r="H106" s="145" t="str">
        <f t="shared" si="6"/>
        <v>JAPON</v>
      </c>
      <c r="I106" s="7">
        <f t="shared" si="12"/>
        <v>225651.92000000004</v>
      </c>
      <c r="J106" s="7">
        <f t="shared" si="13"/>
        <v>32726.53</v>
      </c>
      <c r="K106" s="7">
        <f t="shared" si="7"/>
        <v>276037.28999999998</v>
      </c>
      <c r="L106" s="7">
        <f t="shared" si="14"/>
        <v>6351.54</v>
      </c>
      <c r="M106" s="7">
        <f t="shared" si="8"/>
        <v>54611.75</v>
      </c>
    </row>
    <row r="107" spans="2:13" x14ac:dyDescent="0.25">
      <c r="B107" s="41" t="s">
        <v>16</v>
      </c>
      <c r="C107" s="7">
        <f>+C95</f>
        <v>1648</v>
      </c>
      <c r="D107" s="7">
        <f t="shared" si="9"/>
        <v>1676</v>
      </c>
      <c r="E107" s="7">
        <f t="shared" si="10"/>
        <v>12482</v>
      </c>
      <c r="F107" s="7">
        <f t="shared" si="5"/>
        <v>14523</v>
      </c>
      <c r="G107" s="7">
        <f t="shared" si="11"/>
        <v>63</v>
      </c>
      <c r="H107" s="76" t="s">
        <v>16</v>
      </c>
      <c r="I107" s="7">
        <f t="shared" si="12"/>
        <v>788835.35</v>
      </c>
      <c r="J107" s="7">
        <f t="shared" si="13"/>
        <v>534228.13</v>
      </c>
      <c r="K107" s="7">
        <f t="shared" si="7"/>
        <v>1502731.08</v>
      </c>
      <c r="L107" s="7">
        <f t="shared" si="14"/>
        <v>2617348.89</v>
      </c>
      <c r="M107" s="7">
        <f t="shared" si="8"/>
        <v>84528.18</v>
      </c>
    </row>
    <row r="115" spans="2:13" ht="23.25" x14ac:dyDescent="0.35">
      <c r="B115" s="10" t="s">
        <v>100</v>
      </c>
    </row>
    <row r="117" spans="2:13" x14ac:dyDescent="0.25">
      <c r="C117" s="12"/>
      <c r="D117" s="201">
        <v>2014</v>
      </c>
      <c r="E117" s="201"/>
      <c r="F117" s="201">
        <v>2015</v>
      </c>
      <c r="G117" s="201"/>
      <c r="H117" s="201">
        <v>2016</v>
      </c>
      <c r="I117" s="201"/>
      <c r="J117" s="201">
        <v>2017</v>
      </c>
      <c r="K117" s="201"/>
      <c r="L117" s="201" t="s">
        <v>265</v>
      </c>
      <c r="M117" s="201"/>
    </row>
    <row r="118" spans="2:13" x14ac:dyDescent="0.25">
      <c r="C118" s="16"/>
      <c r="D118" s="17" t="s">
        <v>0</v>
      </c>
      <c r="E118" s="17" t="s">
        <v>1</v>
      </c>
      <c r="F118" s="17" t="s">
        <v>0</v>
      </c>
      <c r="G118" s="17" t="s">
        <v>1</v>
      </c>
      <c r="H118" s="17" t="s">
        <v>0</v>
      </c>
      <c r="I118" s="17" t="s">
        <v>1</v>
      </c>
      <c r="J118" s="17" t="s">
        <v>0</v>
      </c>
      <c r="K118" s="17" t="s">
        <v>1</v>
      </c>
      <c r="L118" s="17" t="s">
        <v>0</v>
      </c>
      <c r="M118" s="17" t="s">
        <v>1</v>
      </c>
    </row>
    <row r="119" spans="2:13" ht="15" customHeight="1" x14ac:dyDescent="0.25">
      <c r="B119" s="57" t="s">
        <v>91</v>
      </c>
      <c r="C119" s="44" t="s">
        <v>255</v>
      </c>
      <c r="D119" s="114">
        <f>+D14</f>
        <v>403689</v>
      </c>
      <c r="E119" s="114">
        <f t="shared" ref="E119:K119" si="15">+E14</f>
        <v>90143862.479999945</v>
      </c>
      <c r="F119" s="114">
        <f t="shared" si="15"/>
        <v>401596</v>
      </c>
      <c r="G119" s="114">
        <f t="shared" si="15"/>
        <v>87212845.110000014</v>
      </c>
      <c r="H119" s="114">
        <f t="shared" si="15"/>
        <v>408723</v>
      </c>
      <c r="I119" s="114">
        <f t="shared" si="15"/>
        <v>79741601.089999974</v>
      </c>
      <c r="J119" s="114">
        <f t="shared" si="15"/>
        <v>287451</v>
      </c>
      <c r="K119" s="114">
        <f t="shared" si="15"/>
        <v>59278815.969999962</v>
      </c>
      <c r="L119" s="80">
        <f>+N14</f>
        <v>99769</v>
      </c>
      <c r="M119" s="80">
        <f>+O14</f>
        <v>20784472.489999995</v>
      </c>
    </row>
    <row r="120" spans="2:13" ht="15" customHeight="1" x14ac:dyDescent="0.25">
      <c r="B120" s="57" t="s">
        <v>92</v>
      </c>
      <c r="C120" s="44" t="s">
        <v>256</v>
      </c>
      <c r="D120" s="114">
        <f t="shared" ref="D120:K120" si="16">+D15</f>
        <v>8429</v>
      </c>
      <c r="E120" s="114">
        <f t="shared" si="16"/>
        <v>6458922.8000000035</v>
      </c>
      <c r="F120" s="114">
        <f t="shared" si="16"/>
        <v>9750</v>
      </c>
      <c r="G120" s="114">
        <f t="shared" si="16"/>
        <v>7449647.0399999972</v>
      </c>
      <c r="H120" s="114">
        <f t="shared" si="16"/>
        <v>13010</v>
      </c>
      <c r="I120" s="114">
        <f t="shared" si="16"/>
        <v>7772916.2099999981</v>
      </c>
      <c r="J120" s="114">
        <f t="shared" si="16"/>
        <v>9748</v>
      </c>
      <c r="K120" s="114">
        <f t="shared" si="16"/>
        <v>5532741.9400000051</v>
      </c>
      <c r="L120" s="80">
        <f t="shared" ref="L120:M122" si="17">+N15</f>
        <v>1738</v>
      </c>
      <c r="M120" s="80">
        <f t="shared" si="17"/>
        <v>1248261.76</v>
      </c>
    </row>
    <row r="121" spans="2:13" ht="15" customHeight="1" x14ac:dyDescent="0.25">
      <c r="B121" s="57" t="s">
        <v>93</v>
      </c>
      <c r="C121" s="44" t="s">
        <v>94</v>
      </c>
      <c r="D121" s="114">
        <f t="shared" ref="D121:K121" si="18">+D16</f>
        <v>21775</v>
      </c>
      <c r="E121" s="114">
        <f t="shared" si="18"/>
        <v>6076968.879999999</v>
      </c>
      <c r="F121" s="114">
        <f t="shared" si="18"/>
        <v>23497</v>
      </c>
      <c r="G121" s="114">
        <f t="shared" si="18"/>
        <v>5636231.8999999994</v>
      </c>
      <c r="H121" s="114">
        <f t="shared" si="18"/>
        <v>22501</v>
      </c>
      <c r="I121" s="114">
        <f t="shared" si="18"/>
        <v>5739556.7899999991</v>
      </c>
      <c r="J121" s="114">
        <f t="shared" si="18"/>
        <v>7327</v>
      </c>
      <c r="K121" s="114">
        <f t="shared" si="18"/>
        <v>1962094.3899999994</v>
      </c>
      <c r="L121" s="80">
        <f t="shared" si="17"/>
        <v>369</v>
      </c>
      <c r="M121" s="80">
        <f t="shared" si="17"/>
        <v>195866.3</v>
      </c>
    </row>
    <row r="122" spans="2:13" x14ac:dyDescent="0.25">
      <c r="B122" s="56" t="s">
        <v>28</v>
      </c>
      <c r="C122" s="59"/>
      <c r="D122" s="178">
        <f t="shared" ref="D122:K122" si="19">+D17</f>
        <v>433893</v>
      </c>
      <c r="E122" s="178">
        <f t="shared" si="19"/>
        <v>102679754.15999994</v>
      </c>
      <c r="F122" s="178">
        <f t="shared" si="19"/>
        <v>434843</v>
      </c>
      <c r="G122" s="178">
        <f t="shared" si="19"/>
        <v>100298724.05000001</v>
      </c>
      <c r="H122" s="178">
        <f t="shared" si="19"/>
        <v>444234</v>
      </c>
      <c r="I122" s="178">
        <f t="shared" si="19"/>
        <v>93254074.089999974</v>
      </c>
      <c r="J122" s="178">
        <f t="shared" si="19"/>
        <v>304526</v>
      </c>
      <c r="K122" s="178">
        <f t="shared" si="19"/>
        <v>66773652.299999967</v>
      </c>
      <c r="L122" s="115">
        <f t="shared" si="17"/>
        <v>101876</v>
      </c>
      <c r="M122" s="115">
        <f t="shared" si="17"/>
        <v>22228600.549999997</v>
      </c>
    </row>
    <row r="126" spans="2:13" x14ac:dyDescent="0.25">
      <c r="D126" s="11">
        <v>2014</v>
      </c>
      <c r="E126" s="11">
        <v>2015</v>
      </c>
      <c r="F126" s="11">
        <v>2016</v>
      </c>
      <c r="G126" s="11">
        <v>2017</v>
      </c>
      <c r="H126" s="11" t="s">
        <v>265</v>
      </c>
    </row>
    <row r="127" spans="2:13" ht="16.5" customHeight="1" x14ac:dyDescent="0.25">
      <c r="B127" s="57" t="s">
        <v>91</v>
      </c>
      <c r="C127" s="76" t="s">
        <v>195</v>
      </c>
      <c r="D127" s="7">
        <f>+E119/D119</f>
        <v>223.30026946486018</v>
      </c>
      <c r="E127" s="7">
        <f>+G119/F119</f>
        <v>217.1656219434457</v>
      </c>
      <c r="F127" s="7">
        <f>+I119/H119</f>
        <v>195.09937314513735</v>
      </c>
      <c r="G127" s="7">
        <f>+K119/J119</f>
        <v>206.22233344117765</v>
      </c>
      <c r="H127" s="7">
        <f>+M119/L119</f>
        <v>208.3259578626627</v>
      </c>
    </row>
    <row r="128" spans="2:13" x14ac:dyDescent="0.25">
      <c r="B128" s="57" t="s">
        <v>92</v>
      </c>
      <c r="C128" s="76" t="s">
        <v>96</v>
      </c>
      <c r="D128" s="7">
        <f>+E120/D120</f>
        <v>766.27391149602602</v>
      </c>
      <c r="E128" s="7">
        <f>+G120/F120</f>
        <v>764.06636307692281</v>
      </c>
      <c r="F128" s="7">
        <f>+I120/H120</f>
        <v>597.45704919292837</v>
      </c>
      <c r="G128" s="7">
        <f>+K120/J120</f>
        <v>567.57713787443629</v>
      </c>
      <c r="H128" s="7">
        <f>+M120/L120</f>
        <v>718.21735327963177</v>
      </c>
    </row>
    <row r="129" spans="2:8" x14ac:dyDescent="0.25">
      <c r="B129" s="57" t="s">
        <v>93</v>
      </c>
      <c r="C129" s="76" t="s">
        <v>196</v>
      </c>
      <c r="D129" s="7">
        <f>+E121/D121</f>
        <v>279.08008633754298</v>
      </c>
      <c r="E129" s="7">
        <f>+G121/F121</f>
        <v>239.87027705664551</v>
      </c>
      <c r="F129" s="7">
        <f>+I121/H121</f>
        <v>255.08007599662233</v>
      </c>
      <c r="G129" s="7">
        <f>+K121/J121</f>
        <v>267.78959874437004</v>
      </c>
      <c r="H129" s="7">
        <f>+M121/L121</f>
        <v>530.80298102981021</v>
      </c>
    </row>
    <row r="149" spans="2:12" ht="23.25" x14ac:dyDescent="0.35">
      <c r="B149" s="10" t="s">
        <v>240</v>
      </c>
    </row>
    <row r="150" spans="2:12" ht="23.25" x14ac:dyDescent="0.35">
      <c r="B150" s="10"/>
    </row>
    <row r="151" spans="2:12" x14ac:dyDescent="0.25">
      <c r="B151" s="250" t="s">
        <v>58</v>
      </c>
      <c r="C151" s="249">
        <v>2014</v>
      </c>
      <c r="D151" s="249"/>
      <c r="E151" s="249">
        <v>2015</v>
      </c>
      <c r="F151" s="249"/>
      <c r="G151" s="249">
        <v>2016</v>
      </c>
      <c r="H151" s="249"/>
      <c r="I151" s="249">
        <v>2017</v>
      </c>
      <c r="J151" s="249"/>
      <c r="K151" s="249" t="s">
        <v>265</v>
      </c>
      <c r="L151" s="249"/>
    </row>
    <row r="152" spans="2:12" x14ac:dyDescent="0.25">
      <c r="B152" s="251"/>
      <c r="C152" s="159" t="s">
        <v>0</v>
      </c>
      <c r="D152" s="159" t="s">
        <v>1</v>
      </c>
      <c r="E152" s="159" t="s">
        <v>0</v>
      </c>
      <c r="F152" s="159" t="s">
        <v>1</v>
      </c>
      <c r="G152" s="159" t="s">
        <v>0</v>
      </c>
      <c r="H152" s="159" t="s">
        <v>1</v>
      </c>
      <c r="I152" s="159" t="s">
        <v>0</v>
      </c>
      <c r="J152" s="159" t="s">
        <v>1</v>
      </c>
      <c r="K152" s="159" t="s">
        <v>0</v>
      </c>
      <c r="L152" s="159" t="s">
        <v>1</v>
      </c>
    </row>
    <row r="153" spans="2:12" x14ac:dyDescent="0.25">
      <c r="B153" s="160" t="s">
        <v>101</v>
      </c>
      <c r="C153" s="161">
        <v>9325</v>
      </c>
      <c r="D153" s="161">
        <v>2262019.39</v>
      </c>
      <c r="E153" s="161">
        <v>12792</v>
      </c>
      <c r="F153" s="161">
        <v>2443134.64</v>
      </c>
      <c r="G153" s="161">
        <v>67081</v>
      </c>
      <c r="H153" s="161">
        <v>10904099.440000003</v>
      </c>
      <c r="I153" s="161">
        <v>57439</v>
      </c>
      <c r="J153" s="161">
        <v>9733063.129999999</v>
      </c>
      <c r="K153" s="161">
        <v>39232</v>
      </c>
      <c r="L153" s="161">
        <v>6998603.959999999</v>
      </c>
    </row>
    <row r="154" spans="2:12" x14ac:dyDescent="0.25">
      <c r="B154" s="160" t="s">
        <v>84</v>
      </c>
      <c r="C154" s="161">
        <v>99373</v>
      </c>
      <c r="D154" s="161">
        <v>22883434.000000011</v>
      </c>
      <c r="E154" s="161">
        <v>101302</v>
      </c>
      <c r="F154" s="161">
        <v>24295385.600000005</v>
      </c>
      <c r="G154" s="161">
        <v>44619</v>
      </c>
      <c r="H154" s="161">
        <v>13747159.840000007</v>
      </c>
      <c r="I154" s="161">
        <v>34567</v>
      </c>
      <c r="J154" s="161">
        <v>11131705.09</v>
      </c>
      <c r="K154" s="161">
        <v>8485</v>
      </c>
      <c r="L154" s="161">
        <v>3165377.5100000002</v>
      </c>
    </row>
    <row r="155" spans="2:12" x14ac:dyDescent="0.25">
      <c r="B155" s="160" t="s">
        <v>83</v>
      </c>
      <c r="C155" s="161">
        <v>39041</v>
      </c>
      <c r="D155" s="161">
        <v>11928391.829999993</v>
      </c>
      <c r="E155" s="161">
        <v>39678</v>
      </c>
      <c r="F155" s="161">
        <v>10783835.239999996</v>
      </c>
      <c r="G155" s="161">
        <v>35760</v>
      </c>
      <c r="H155" s="161">
        <v>10229880.67</v>
      </c>
      <c r="I155" s="161">
        <v>16432</v>
      </c>
      <c r="J155" s="161">
        <v>6019319.5800000019</v>
      </c>
      <c r="K155" s="161">
        <v>7357</v>
      </c>
      <c r="L155" s="161">
        <v>2550346.39</v>
      </c>
    </row>
    <row r="156" spans="2:12" x14ac:dyDescent="0.25">
      <c r="B156" s="160" t="s">
        <v>147</v>
      </c>
      <c r="C156" s="161">
        <v>8591</v>
      </c>
      <c r="D156" s="161">
        <v>1905394.67</v>
      </c>
      <c r="E156" s="161">
        <v>7363</v>
      </c>
      <c r="F156" s="161">
        <v>1297691.95</v>
      </c>
      <c r="G156" s="161">
        <v>4627</v>
      </c>
      <c r="H156" s="161">
        <v>845176.3899999999</v>
      </c>
      <c r="I156" s="161">
        <v>11891</v>
      </c>
      <c r="J156" s="161">
        <v>2110676.46</v>
      </c>
      <c r="K156" s="161">
        <v>5159</v>
      </c>
      <c r="L156" s="161">
        <v>967221.13000000012</v>
      </c>
    </row>
    <row r="157" spans="2:12" x14ac:dyDescent="0.25">
      <c r="B157" s="160" t="s">
        <v>242</v>
      </c>
      <c r="C157" s="161"/>
      <c r="D157" s="161"/>
      <c r="E157" s="161"/>
      <c r="F157" s="161"/>
      <c r="G157" s="161">
        <v>4686</v>
      </c>
      <c r="H157" s="161">
        <v>1126462.08</v>
      </c>
      <c r="I157" s="161">
        <v>11746</v>
      </c>
      <c r="J157" s="161">
        <v>2838365.8299999996</v>
      </c>
      <c r="K157" s="161">
        <v>4453</v>
      </c>
      <c r="L157" s="161">
        <v>944927.29999999993</v>
      </c>
    </row>
    <row r="158" spans="2:12" x14ac:dyDescent="0.25">
      <c r="B158" s="160" t="s">
        <v>295</v>
      </c>
      <c r="C158" s="161"/>
      <c r="D158" s="161"/>
      <c r="E158" s="161"/>
      <c r="F158" s="161"/>
      <c r="G158" s="161">
        <v>9770</v>
      </c>
      <c r="H158" s="161">
        <v>2120993.2500000005</v>
      </c>
      <c r="I158" s="161">
        <v>12280</v>
      </c>
      <c r="J158" s="161">
        <v>1677666.19</v>
      </c>
      <c r="K158" s="161">
        <v>5951</v>
      </c>
      <c r="L158" s="161">
        <v>856696.32000000007</v>
      </c>
    </row>
    <row r="159" spans="2:12" x14ac:dyDescent="0.25">
      <c r="B159" s="160" t="s">
        <v>102</v>
      </c>
      <c r="C159" s="161">
        <v>19498</v>
      </c>
      <c r="D159" s="161">
        <v>7055786.0100000035</v>
      </c>
      <c r="E159" s="161">
        <v>15531</v>
      </c>
      <c r="F159" s="161">
        <v>4781298.8999999985</v>
      </c>
      <c r="G159" s="161">
        <v>20951</v>
      </c>
      <c r="H159" s="161">
        <v>5493650.5799999963</v>
      </c>
      <c r="I159" s="161">
        <v>11365</v>
      </c>
      <c r="J159" s="161">
        <v>2737791.8900000011</v>
      </c>
      <c r="K159" s="161">
        <v>2920</v>
      </c>
      <c r="L159" s="161">
        <v>833987.42999999993</v>
      </c>
    </row>
    <row r="160" spans="2:12" x14ac:dyDescent="0.25">
      <c r="B160" s="160" t="s">
        <v>54</v>
      </c>
      <c r="C160" s="161">
        <v>3433</v>
      </c>
      <c r="D160" s="161">
        <v>645676.93000000005</v>
      </c>
      <c r="E160" s="161">
        <v>17958</v>
      </c>
      <c r="F160" s="161">
        <v>3534280.07</v>
      </c>
      <c r="G160" s="161">
        <v>14781</v>
      </c>
      <c r="H160" s="161">
        <v>2825005.4099999997</v>
      </c>
      <c r="I160" s="161">
        <v>15561</v>
      </c>
      <c r="J160" s="161">
        <v>3465060.9699999997</v>
      </c>
      <c r="K160" s="161">
        <v>2735</v>
      </c>
      <c r="L160" s="161">
        <v>690520.87</v>
      </c>
    </row>
    <row r="161" spans="2:12" x14ac:dyDescent="0.25">
      <c r="B161" s="160" t="s">
        <v>104</v>
      </c>
      <c r="C161" s="161">
        <v>4476</v>
      </c>
      <c r="D161" s="161">
        <v>897777.58</v>
      </c>
      <c r="E161" s="161">
        <v>10576</v>
      </c>
      <c r="F161" s="161">
        <v>2287363.81</v>
      </c>
      <c r="G161" s="161">
        <v>7117</v>
      </c>
      <c r="H161" s="161">
        <v>1593590.16</v>
      </c>
      <c r="I161" s="161">
        <v>7677</v>
      </c>
      <c r="J161" s="161">
        <v>1450361.8199999998</v>
      </c>
      <c r="K161" s="161">
        <v>3108</v>
      </c>
      <c r="L161" s="161">
        <v>600107.58000000007</v>
      </c>
    </row>
    <row r="162" spans="2:12" x14ac:dyDescent="0.25">
      <c r="B162" s="160" t="s">
        <v>16</v>
      </c>
      <c r="C162" s="161">
        <v>250156</v>
      </c>
      <c r="D162" s="161">
        <v>55101273.750000007</v>
      </c>
      <c r="E162" s="161">
        <v>229643</v>
      </c>
      <c r="F162" s="161">
        <v>50875733.840000018</v>
      </c>
      <c r="G162" s="161">
        <v>234842</v>
      </c>
      <c r="H162" s="161">
        <v>44368056.269999996</v>
      </c>
      <c r="I162" s="161">
        <v>125568</v>
      </c>
      <c r="J162" s="161">
        <v>25609641.339999989</v>
      </c>
      <c r="K162" s="161">
        <v>22476</v>
      </c>
      <c r="L162" s="161">
        <v>4620812.0599999987</v>
      </c>
    </row>
    <row r="163" spans="2:12" x14ac:dyDescent="0.25">
      <c r="B163" s="162" t="s">
        <v>28</v>
      </c>
      <c r="C163" s="163">
        <f>SUM(C153:C162)</f>
        <v>433893</v>
      </c>
      <c r="D163" s="163">
        <f t="shared" ref="D163:L163" si="20">SUM(D153:D162)</f>
        <v>102679754.16000003</v>
      </c>
      <c r="E163" s="163">
        <f t="shared" si="20"/>
        <v>434843</v>
      </c>
      <c r="F163" s="163">
        <f t="shared" si="20"/>
        <v>100298724.05000003</v>
      </c>
      <c r="G163" s="163">
        <f t="shared" si="20"/>
        <v>444234</v>
      </c>
      <c r="H163" s="163">
        <f t="shared" si="20"/>
        <v>93254074.090000004</v>
      </c>
      <c r="I163" s="163">
        <f t="shared" si="20"/>
        <v>304526</v>
      </c>
      <c r="J163" s="163">
        <f t="shared" si="20"/>
        <v>66773652.29999999</v>
      </c>
      <c r="K163" s="163">
        <f t="shared" si="20"/>
        <v>101876</v>
      </c>
      <c r="L163" s="163">
        <f t="shared" si="20"/>
        <v>22228600.550000001</v>
      </c>
    </row>
    <row r="166" spans="2:12" x14ac:dyDescent="0.25">
      <c r="C166" s="40">
        <v>2014</v>
      </c>
      <c r="D166" s="40">
        <v>2015</v>
      </c>
      <c r="E166" s="40">
        <v>2016</v>
      </c>
      <c r="F166" s="40">
        <v>2017</v>
      </c>
      <c r="G166" s="40" t="s">
        <v>265</v>
      </c>
    </row>
    <row r="167" spans="2:12" x14ac:dyDescent="0.25">
      <c r="B167" s="76" t="str">
        <f>+B153</f>
        <v>SUPERTIENDAS Y DROGUERIAS OLIMPICA S.A.</v>
      </c>
      <c r="C167" s="7">
        <f>+C153</f>
        <v>9325</v>
      </c>
      <c r="D167" s="7">
        <f>+E153</f>
        <v>12792</v>
      </c>
      <c r="E167" s="7">
        <f>+G153</f>
        <v>67081</v>
      </c>
      <c r="F167" s="7">
        <f>+I153</f>
        <v>57439</v>
      </c>
      <c r="G167" s="7">
        <f>+K153</f>
        <v>39232</v>
      </c>
    </row>
    <row r="168" spans="2:12" x14ac:dyDescent="0.25">
      <c r="B168" s="140" t="str">
        <f t="shared" ref="B168:B175" si="21">+B154</f>
        <v>LG ELECTRONICS COLOMBIA LTDA.</v>
      </c>
      <c r="C168" s="7">
        <f t="shared" ref="C168:C175" si="22">+C154</f>
        <v>99373</v>
      </c>
      <c r="D168" s="7">
        <f t="shared" ref="D168:D175" si="23">+E154</f>
        <v>101302</v>
      </c>
      <c r="E168" s="7">
        <f t="shared" ref="E168:E175" si="24">+G154</f>
        <v>44619</v>
      </c>
      <c r="F168" s="7">
        <f t="shared" ref="F168:F175" si="25">+I154</f>
        <v>34567</v>
      </c>
      <c r="G168" s="7">
        <f t="shared" ref="G168:G175" si="26">+K154</f>
        <v>8485</v>
      </c>
    </row>
    <row r="169" spans="2:12" x14ac:dyDescent="0.25">
      <c r="B169" s="140" t="str">
        <f t="shared" si="21"/>
        <v>SAMSUNG ELECTRONICS COLOMBIA S.A.</v>
      </c>
      <c r="C169" s="7">
        <f t="shared" si="22"/>
        <v>39041</v>
      </c>
      <c r="D169" s="7">
        <f t="shared" si="23"/>
        <v>39678</v>
      </c>
      <c r="E169" s="7">
        <f t="shared" si="24"/>
        <v>35760</v>
      </c>
      <c r="F169" s="7">
        <f t="shared" si="25"/>
        <v>16432</v>
      </c>
      <c r="G169" s="7">
        <f t="shared" si="26"/>
        <v>7357</v>
      </c>
    </row>
    <row r="170" spans="2:12" x14ac:dyDescent="0.25">
      <c r="B170" s="140" t="str">
        <f t="shared" si="21"/>
        <v>ALMACENES EXITO S A</v>
      </c>
      <c r="C170" s="7">
        <f t="shared" si="22"/>
        <v>8591</v>
      </c>
      <c r="D170" s="7">
        <f t="shared" si="23"/>
        <v>7363</v>
      </c>
      <c r="E170" s="7">
        <f t="shared" si="24"/>
        <v>4627</v>
      </c>
      <c r="F170" s="7">
        <f t="shared" si="25"/>
        <v>11891</v>
      </c>
      <c r="G170" s="7">
        <f t="shared" si="26"/>
        <v>5159</v>
      </c>
    </row>
    <row r="171" spans="2:12" x14ac:dyDescent="0.25">
      <c r="B171" s="140" t="str">
        <f t="shared" si="21"/>
        <v>MIRAGE COLOMBIA S.A.S.</v>
      </c>
      <c r="C171" s="7">
        <f t="shared" si="22"/>
        <v>0</v>
      </c>
      <c r="D171" s="7">
        <f t="shared" si="23"/>
        <v>0</v>
      </c>
      <c r="E171" s="7">
        <f t="shared" si="24"/>
        <v>4686</v>
      </c>
      <c r="F171" s="7">
        <f t="shared" si="25"/>
        <v>11746</v>
      </c>
      <c r="G171" s="7">
        <f t="shared" si="26"/>
        <v>4453</v>
      </c>
    </row>
    <row r="172" spans="2:12" x14ac:dyDescent="0.25">
      <c r="B172" s="140" t="str">
        <f t="shared" si="21"/>
        <v>IMPORTACIONES, EXPORTACIONES Y NEGOCIOS INTERNACIONALES MEXC</v>
      </c>
      <c r="C172" s="7">
        <f t="shared" si="22"/>
        <v>0</v>
      </c>
      <c r="D172" s="7">
        <f t="shared" si="23"/>
        <v>0</v>
      </c>
      <c r="E172" s="7">
        <f t="shared" si="24"/>
        <v>9770</v>
      </c>
      <c r="F172" s="7">
        <f t="shared" si="25"/>
        <v>12280</v>
      </c>
      <c r="G172" s="7">
        <f t="shared" si="26"/>
        <v>5951</v>
      </c>
    </row>
    <row r="173" spans="2:12" x14ac:dyDescent="0.25">
      <c r="B173" s="140" t="str">
        <f>+B159</f>
        <v>REFRINORTE SOCIEDAD POR ACCIONES SIMPLIFICADAS</v>
      </c>
      <c r="C173" s="7">
        <f t="shared" si="22"/>
        <v>19498</v>
      </c>
      <c r="D173" s="7">
        <f t="shared" si="23"/>
        <v>15531</v>
      </c>
      <c r="E173" s="7">
        <f t="shared" si="24"/>
        <v>20951</v>
      </c>
      <c r="F173" s="7">
        <f t="shared" si="25"/>
        <v>11365</v>
      </c>
      <c r="G173" s="7">
        <f>+K159</f>
        <v>2920</v>
      </c>
    </row>
    <row r="174" spans="2:12" x14ac:dyDescent="0.25">
      <c r="B174" s="140" t="str">
        <f t="shared" si="21"/>
        <v>MABE COLOMBIA S.A.S</v>
      </c>
      <c r="C174" s="7">
        <f t="shared" si="22"/>
        <v>3433</v>
      </c>
      <c r="D174" s="7">
        <f t="shared" si="23"/>
        <v>17958</v>
      </c>
      <c r="E174" s="7">
        <f t="shared" si="24"/>
        <v>14781</v>
      </c>
      <c r="F174" s="7">
        <f t="shared" si="25"/>
        <v>15561</v>
      </c>
      <c r="G174" s="7">
        <f t="shared" si="26"/>
        <v>2735</v>
      </c>
    </row>
    <row r="175" spans="2:12" x14ac:dyDescent="0.25">
      <c r="B175" s="140" t="str">
        <f t="shared" si="21"/>
        <v>COLOMBIANA DE COMERCIO S.A.</v>
      </c>
      <c r="C175" s="7">
        <f t="shared" si="22"/>
        <v>4476</v>
      </c>
      <c r="D175" s="7">
        <f t="shared" si="23"/>
        <v>10576</v>
      </c>
      <c r="E175" s="7">
        <f t="shared" si="24"/>
        <v>7117</v>
      </c>
      <c r="F175" s="7">
        <f t="shared" si="25"/>
        <v>7677</v>
      </c>
      <c r="G175" s="7">
        <f t="shared" si="26"/>
        <v>3108</v>
      </c>
    </row>
    <row r="176" spans="2:12" x14ac:dyDescent="0.25">
      <c r="B176" s="41" t="s">
        <v>16</v>
      </c>
      <c r="C176" s="7">
        <f>+C162</f>
        <v>250156</v>
      </c>
      <c r="D176" s="7">
        <f>+E162</f>
        <v>229643</v>
      </c>
      <c r="E176" s="7">
        <f>+G162</f>
        <v>234842</v>
      </c>
      <c r="F176" s="7">
        <f>+I162</f>
        <v>125568</v>
      </c>
      <c r="G176" s="7">
        <f>+K162</f>
        <v>22476</v>
      </c>
    </row>
    <row r="185" spans="2:7" x14ac:dyDescent="0.25">
      <c r="C185" s="40">
        <v>2014</v>
      </c>
      <c r="D185" s="40">
        <v>2015</v>
      </c>
      <c r="E185" s="40">
        <v>2016</v>
      </c>
      <c r="F185" s="40">
        <v>2017</v>
      </c>
      <c r="G185" s="40" t="s">
        <v>265</v>
      </c>
    </row>
    <row r="186" spans="2:7" x14ac:dyDescent="0.25">
      <c r="B186" s="41" t="str">
        <f>+B167</f>
        <v>SUPERTIENDAS Y DROGUERIAS OLIMPICA S.A.</v>
      </c>
      <c r="C186" s="7">
        <f>+D153</f>
        <v>2262019.39</v>
      </c>
      <c r="D186" s="7">
        <f>+F153</f>
        <v>2443134.64</v>
      </c>
      <c r="E186" s="7">
        <f>+H153</f>
        <v>10904099.440000003</v>
      </c>
      <c r="F186" s="7">
        <f>+J153</f>
        <v>9733063.129999999</v>
      </c>
      <c r="G186" s="7">
        <f>+L153</f>
        <v>6998603.959999999</v>
      </c>
    </row>
    <row r="187" spans="2:7" x14ac:dyDescent="0.25">
      <c r="B187" s="140" t="str">
        <f t="shared" ref="B187:B194" si="27">+B168</f>
        <v>LG ELECTRONICS COLOMBIA LTDA.</v>
      </c>
      <c r="C187" s="7">
        <f t="shared" ref="C187:C194" si="28">+D154</f>
        <v>22883434.000000011</v>
      </c>
      <c r="D187" s="7">
        <f t="shared" ref="D187:D194" si="29">+F154</f>
        <v>24295385.600000005</v>
      </c>
      <c r="E187" s="7">
        <f t="shared" ref="E187:E194" si="30">+H154</f>
        <v>13747159.840000007</v>
      </c>
      <c r="F187" s="7">
        <f t="shared" ref="F187:F194" si="31">+J154</f>
        <v>11131705.09</v>
      </c>
      <c r="G187" s="7">
        <f t="shared" ref="G187:G194" si="32">+L154</f>
        <v>3165377.5100000002</v>
      </c>
    </row>
    <row r="188" spans="2:7" x14ac:dyDescent="0.25">
      <c r="B188" s="140" t="str">
        <f t="shared" si="27"/>
        <v>SAMSUNG ELECTRONICS COLOMBIA S.A.</v>
      </c>
      <c r="C188" s="7">
        <f t="shared" si="28"/>
        <v>11928391.829999993</v>
      </c>
      <c r="D188" s="7">
        <f t="shared" si="29"/>
        <v>10783835.239999996</v>
      </c>
      <c r="E188" s="7">
        <f t="shared" si="30"/>
        <v>10229880.67</v>
      </c>
      <c r="F188" s="7">
        <f t="shared" si="31"/>
        <v>6019319.5800000019</v>
      </c>
      <c r="G188" s="7">
        <f>+L155</f>
        <v>2550346.39</v>
      </c>
    </row>
    <row r="189" spans="2:7" x14ac:dyDescent="0.25">
      <c r="B189" s="140" t="str">
        <f t="shared" si="27"/>
        <v>ALMACENES EXITO S A</v>
      </c>
      <c r="C189" s="7">
        <f t="shared" si="28"/>
        <v>1905394.67</v>
      </c>
      <c r="D189" s="7">
        <f t="shared" si="29"/>
        <v>1297691.95</v>
      </c>
      <c r="E189" s="7">
        <f t="shared" si="30"/>
        <v>845176.3899999999</v>
      </c>
      <c r="F189" s="7">
        <f t="shared" si="31"/>
        <v>2110676.46</v>
      </c>
      <c r="G189" s="7">
        <f t="shared" si="32"/>
        <v>967221.13000000012</v>
      </c>
    </row>
    <row r="190" spans="2:7" x14ac:dyDescent="0.25">
      <c r="B190" s="140" t="str">
        <f t="shared" si="27"/>
        <v>MIRAGE COLOMBIA S.A.S.</v>
      </c>
      <c r="C190" s="7">
        <f t="shared" si="28"/>
        <v>0</v>
      </c>
      <c r="D190" s="7">
        <f t="shared" si="29"/>
        <v>0</v>
      </c>
      <c r="E190" s="7">
        <f t="shared" si="30"/>
        <v>1126462.08</v>
      </c>
      <c r="F190" s="7">
        <f t="shared" si="31"/>
        <v>2838365.8299999996</v>
      </c>
      <c r="G190" s="7">
        <f t="shared" si="32"/>
        <v>944927.29999999993</v>
      </c>
    </row>
    <row r="191" spans="2:7" x14ac:dyDescent="0.25">
      <c r="B191" s="140" t="str">
        <f t="shared" si="27"/>
        <v>IMPORTACIONES, EXPORTACIONES Y NEGOCIOS INTERNACIONALES MEXC</v>
      </c>
      <c r="C191" s="7">
        <f t="shared" si="28"/>
        <v>0</v>
      </c>
      <c r="D191" s="7">
        <f t="shared" si="29"/>
        <v>0</v>
      </c>
      <c r="E191" s="7">
        <f t="shared" si="30"/>
        <v>2120993.2500000005</v>
      </c>
      <c r="F191" s="7">
        <f t="shared" si="31"/>
        <v>1677666.19</v>
      </c>
      <c r="G191" s="7">
        <f t="shared" si="32"/>
        <v>856696.32000000007</v>
      </c>
    </row>
    <row r="192" spans="2:7" x14ac:dyDescent="0.25">
      <c r="B192" s="140" t="str">
        <f t="shared" si="27"/>
        <v>REFRINORTE SOCIEDAD POR ACCIONES SIMPLIFICADAS</v>
      </c>
      <c r="C192" s="7">
        <f t="shared" si="28"/>
        <v>7055786.0100000035</v>
      </c>
      <c r="D192" s="7">
        <f t="shared" si="29"/>
        <v>4781298.8999999985</v>
      </c>
      <c r="E192" s="7">
        <f t="shared" si="30"/>
        <v>5493650.5799999963</v>
      </c>
      <c r="F192" s="7">
        <f t="shared" si="31"/>
        <v>2737791.8900000011</v>
      </c>
      <c r="G192" s="7">
        <f t="shared" si="32"/>
        <v>833987.42999999993</v>
      </c>
    </row>
    <row r="193" spans="2:7" x14ac:dyDescent="0.25">
      <c r="B193" s="140" t="str">
        <f t="shared" si="27"/>
        <v>MABE COLOMBIA S.A.S</v>
      </c>
      <c r="C193" s="7">
        <f t="shared" si="28"/>
        <v>645676.93000000005</v>
      </c>
      <c r="D193" s="7">
        <f t="shared" si="29"/>
        <v>3534280.07</v>
      </c>
      <c r="E193" s="7">
        <f t="shared" si="30"/>
        <v>2825005.4099999997</v>
      </c>
      <c r="F193" s="7">
        <f t="shared" si="31"/>
        <v>3465060.9699999997</v>
      </c>
      <c r="G193" s="7">
        <f t="shared" si="32"/>
        <v>690520.87</v>
      </c>
    </row>
    <row r="194" spans="2:7" x14ac:dyDescent="0.25">
      <c r="B194" s="140" t="str">
        <f t="shared" si="27"/>
        <v>COLOMBIANA DE COMERCIO S.A.</v>
      </c>
      <c r="C194" s="7">
        <f t="shared" si="28"/>
        <v>897777.58</v>
      </c>
      <c r="D194" s="7">
        <f t="shared" si="29"/>
        <v>2287363.81</v>
      </c>
      <c r="E194" s="7">
        <f t="shared" si="30"/>
        <v>1593590.16</v>
      </c>
      <c r="F194" s="7">
        <f t="shared" si="31"/>
        <v>1450361.8199999998</v>
      </c>
      <c r="G194" s="7">
        <f t="shared" si="32"/>
        <v>600107.58000000007</v>
      </c>
    </row>
    <row r="195" spans="2:7" x14ac:dyDescent="0.25">
      <c r="B195" s="41" t="s">
        <v>16</v>
      </c>
      <c r="C195" s="79">
        <f>D162</f>
        <v>55101273.750000007</v>
      </c>
      <c r="D195" s="79">
        <f>+F162</f>
        <v>50875733.840000018</v>
      </c>
      <c r="E195" s="79">
        <f>+H162</f>
        <v>44368056.269999996</v>
      </c>
      <c r="F195" s="79">
        <f>+J162</f>
        <v>25609641.339999989</v>
      </c>
      <c r="G195" s="79">
        <f>+L162</f>
        <v>4620812.0599999987</v>
      </c>
    </row>
  </sheetData>
  <mergeCells count="31">
    <mergeCell ref="N12:O12"/>
    <mergeCell ref="C12:C13"/>
    <mergeCell ref="B59:B60"/>
    <mergeCell ref="C59:D59"/>
    <mergeCell ref="E59:F59"/>
    <mergeCell ref="G59:H59"/>
    <mergeCell ref="I59:J59"/>
    <mergeCell ref="K59:L59"/>
    <mergeCell ref="B12:B13"/>
    <mergeCell ref="J12:K12"/>
    <mergeCell ref="L12:M12"/>
    <mergeCell ref="D12:E12"/>
    <mergeCell ref="F12:G12"/>
    <mergeCell ref="H12:I12"/>
    <mergeCell ref="B87:B88"/>
    <mergeCell ref="C87:D87"/>
    <mergeCell ref="E87:F87"/>
    <mergeCell ref="G87:H87"/>
    <mergeCell ref="I87:J87"/>
    <mergeCell ref="L117:M117"/>
    <mergeCell ref="K87:L87"/>
    <mergeCell ref="D117:E117"/>
    <mergeCell ref="F117:G117"/>
    <mergeCell ref="H117:I117"/>
    <mergeCell ref="J117:K117"/>
    <mergeCell ref="I151:J151"/>
    <mergeCell ref="K151:L151"/>
    <mergeCell ref="B151:B152"/>
    <mergeCell ref="C151:D151"/>
    <mergeCell ref="E151:F151"/>
    <mergeCell ref="G151:H15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0:O219"/>
  <sheetViews>
    <sheetView zoomScale="50" zoomScaleNormal="50" zoomScalePageLayoutView="70" workbookViewId="0">
      <selection activeCell="C9" sqref="C9"/>
    </sheetView>
  </sheetViews>
  <sheetFormatPr baseColWidth="10" defaultColWidth="10.85546875" defaultRowHeight="15" x14ac:dyDescent="0.25"/>
  <cols>
    <col min="1" max="1" width="10.85546875" style="2"/>
    <col min="2" max="2" width="23.85546875" style="2" customWidth="1"/>
    <col min="3" max="3" width="106.42578125" style="2" customWidth="1"/>
    <col min="4" max="6" width="18.28515625" style="2" bestFit="1" customWidth="1"/>
    <col min="7" max="7" width="18" style="2" customWidth="1"/>
    <col min="8" max="8" width="18.42578125" style="2" customWidth="1"/>
    <col min="9" max="10" width="17.85546875" style="2" bestFit="1" customWidth="1"/>
    <col min="11" max="12" width="17.28515625" style="2" bestFit="1" customWidth="1"/>
    <col min="13" max="13" width="16.85546875" style="2" bestFit="1" customWidth="1"/>
    <col min="14" max="14" width="17.28515625" style="2" bestFit="1" customWidth="1"/>
    <col min="15" max="15" width="16.85546875" style="2" bestFit="1" customWidth="1"/>
    <col min="16" max="16384" width="10.85546875" style="2"/>
  </cols>
  <sheetData>
    <row r="10" spans="2:15" ht="23.25" x14ac:dyDescent="0.35">
      <c r="B10" s="10" t="s">
        <v>65</v>
      </c>
    </row>
    <row r="12" spans="2:15" x14ac:dyDescent="0.25">
      <c r="B12" s="202" t="s">
        <v>48</v>
      </c>
      <c r="C12" s="211" t="s">
        <v>49</v>
      </c>
      <c r="D12" s="201">
        <v>2014</v>
      </c>
      <c r="E12" s="201"/>
      <c r="F12" s="201">
        <v>2015</v>
      </c>
      <c r="G12" s="201"/>
      <c r="H12" s="201">
        <v>2016</v>
      </c>
      <c r="I12" s="201"/>
      <c r="J12" s="204">
        <v>2017</v>
      </c>
      <c r="K12" s="205"/>
      <c r="L12" s="204" t="s">
        <v>264</v>
      </c>
      <c r="M12" s="205"/>
      <c r="N12" s="204" t="s">
        <v>265</v>
      </c>
      <c r="O12" s="205"/>
    </row>
    <row r="13" spans="2:15" x14ac:dyDescent="0.25">
      <c r="B13" s="203"/>
      <c r="C13" s="212"/>
      <c r="D13" s="40" t="s">
        <v>0</v>
      </c>
      <c r="E13" s="40" t="s">
        <v>1</v>
      </c>
      <c r="F13" s="40" t="s">
        <v>0</v>
      </c>
      <c r="G13" s="40" t="s">
        <v>1</v>
      </c>
      <c r="H13" s="40" t="s">
        <v>0</v>
      </c>
      <c r="I13" s="40" t="s">
        <v>1</v>
      </c>
      <c r="J13" s="40" t="s">
        <v>0</v>
      </c>
      <c r="K13" s="40" t="s">
        <v>1</v>
      </c>
      <c r="L13" s="40" t="s">
        <v>0</v>
      </c>
      <c r="M13" s="40" t="s">
        <v>1</v>
      </c>
      <c r="N13" s="40" t="s">
        <v>0</v>
      </c>
      <c r="O13" s="40" t="s">
        <v>1</v>
      </c>
    </row>
    <row r="14" spans="2:15" x14ac:dyDescent="0.25">
      <c r="B14" s="185" t="s">
        <v>108</v>
      </c>
      <c r="C14" s="186" t="s">
        <v>197</v>
      </c>
      <c r="D14" s="187">
        <v>54258852</v>
      </c>
      <c r="E14" s="187">
        <v>8753112.7499999944</v>
      </c>
      <c r="F14" s="187">
        <v>56109428</v>
      </c>
      <c r="G14" s="187">
        <v>9103752.810000008</v>
      </c>
      <c r="H14" s="187">
        <v>52985732</v>
      </c>
      <c r="I14" s="187">
        <v>9233138.2000000011</v>
      </c>
      <c r="J14" s="187">
        <v>51644593</v>
      </c>
      <c r="K14" s="187">
        <v>10328178.959999993</v>
      </c>
      <c r="L14" s="187">
        <v>623752</v>
      </c>
      <c r="M14" s="187">
        <v>485213.58</v>
      </c>
      <c r="N14" s="187">
        <v>7380236</v>
      </c>
      <c r="O14" s="187">
        <v>1591488.3799999997</v>
      </c>
    </row>
    <row r="15" spans="2:15" x14ac:dyDescent="0.25">
      <c r="B15" s="185" t="s">
        <v>231</v>
      </c>
      <c r="C15" s="186" t="s">
        <v>232</v>
      </c>
      <c r="D15" s="187">
        <v>86654329</v>
      </c>
      <c r="E15" s="187">
        <v>8689598.1999999993</v>
      </c>
      <c r="F15" s="187">
        <v>56255001</v>
      </c>
      <c r="G15" s="187">
        <v>7789229.1300000018</v>
      </c>
      <c r="H15" s="187">
        <v>42776708</v>
      </c>
      <c r="I15" s="187">
        <v>7667581.0199999968</v>
      </c>
      <c r="J15" s="187">
        <v>44197050</v>
      </c>
      <c r="K15" s="187">
        <v>7858479.4400000004</v>
      </c>
      <c r="L15" s="187">
        <v>560590</v>
      </c>
      <c r="M15" s="187">
        <v>419630.76999999996</v>
      </c>
      <c r="N15" s="187">
        <v>6403624</v>
      </c>
      <c r="O15" s="187">
        <v>1406184.0300000003</v>
      </c>
    </row>
    <row r="16" spans="2:15" x14ac:dyDescent="0.25">
      <c r="B16" s="185" t="s">
        <v>109</v>
      </c>
      <c r="C16" s="186" t="s">
        <v>198</v>
      </c>
      <c r="D16" s="187">
        <v>1127149</v>
      </c>
      <c r="E16" s="187">
        <v>722398.27999999991</v>
      </c>
      <c r="F16" s="187">
        <v>676924</v>
      </c>
      <c r="G16" s="187">
        <v>465803.67</v>
      </c>
      <c r="H16" s="187">
        <v>968064</v>
      </c>
      <c r="I16" s="187">
        <v>554139.27999999991</v>
      </c>
      <c r="J16" s="187">
        <v>754542</v>
      </c>
      <c r="K16" s="187">
        <v>550626.00999999989</v>
      </c>
      <c r="L16" s="187">
        <v>6150</v>
      </c>
      <c r="M16" s="187">
        <v>14654.72</v>
      </c>
      <c r="N16" s="187">
        <v>155567</v>
      </c>
      <c r="O16" s="187">
        <v>85422.13</v>
      </c>
    </row>
    <row r="17" spans="2:15" x14ac:dyDescent="0.25">
      <c r="B17" s="185" t="s">
        <v>233</v>
      </c>
      <c r="C17" s="186" t="s">
        <v>234</v>
      </c>
      <c r="D17" s="187">
        <v>3259962</v>
      </c>
      <c r="E17" s="187">
        <v>116876.74</v>
      </c>
      <c r="F17" s="187">
        <v>3294959</v>
      </c>
      <c r="G17" s="187">
        <v>112773.31999999998</v>
      </c>
      <c r="H17" s="187">
        <v>3187302</v>
      </c>
      <c r="I17" s="187">
        <v>118744.65</v>
      </c>
      <c r="J17" s="187">
        <v>1323401</v>
      </c>
      <c r="K17" s="187">
        <v>130140.15000000005</v>
      </c>
      <c r="L17" s="187">
        <v>3090</v>
      </c>
      <c r="M17" s="187">
        <v>187.59</v>
      </c>
      <c r="N17" s="187">
        <v>405871</v>
      </c>
      <c r="O17" s="187">
        <v>59902.750000000007</v>
      </c>
    </row>
    <row r="18" spans="2:15" x14ac:dyDescent="0.25">
      <c r="B18" s="185" t="s">
        <v>110</v>
      </c>
      <c r="C18" s="186" t="s">
        <v>199</v>
      </c>
      <c r="D18" s="187">
        <v>939561</v>
      </c>
      <c r="E18" s="187">
        <v>260092.41999999995</v>
      </c>
      <c r="F18" s="187">
        <v>787930</v>
      </c>
      <c r="G18" s="187">
        <v>239202.66999999998</v>
      </c>
      <c r="H18" s="187">
        <v>868710</v>
      </c>
      <c r="I18" s="187">
        <v>244708.76000000004</v>
      </c>
      <c r="J18" s="187">
        <v>498568</v>
      </c>
      <c r="K18" s="187">
        <v>136620.11999999997</v>
      </c>
      <c r="L18" s="187"/>
      <c r="M18" s="187"/>
      <c r="N18" s="187">
        <v>187880</v>
      </c>
      <c r="O18" s="187">
        <v>45610.69</v>
      </c>
    </row>
    <row r="19" spans="2:15" x14ac:dyDescent="0.25">
      <c r="B19" s="185" t="s">
        <v>28</v>
      </c>
      <c r="C19" s="188"/>
      <c r="D19" s="189">
        <f t="shared" ref="D19:O19" si="0">SUM(D14:D18)</f>
        <v>146239853</v>
      </c>
      <c r="E19" s="189">
        <f t="shared" si="0"/>
        <v>18542078.389999997</v>
      </c>
      <c r="F19" s="189">
        <f t="shared" si="0"/>
        <v>117124242</v>
      </c>
      <c r="G19" s="189">
        <f t="shared" si="0"/>
        <v>17710761.600000013</v>
      </c>
      <c r="H19" s="189">
        <f t="shared" si="0"/>
        <v>100786516</v>
      </c>
      <c r="I19" s="189">
        <f t="shared" si="0"/>
        <v>17818311.91</v>
      </c>
      <c r="J19" s="189">
        <f t="shared" si="0"/>
        <v>98418154</v>
      </c>
      <c r="K19" s="189">
        <f t="shared" si="0"/>
        <v>19004044.679999996</v>
      </c>
      <c r="L19" s="189">
        <f t="shared" si="0"/>
        <v>1193582</v>
      </c>
      <c r="M19" s="189">
        <f t="shared" si="0"/>
        <v>919686.65999999992</v>
      </c>
      <c r="N19" s="189">
        <f t="shared" si="0"/>
        <v>14533178</v>
      </c>
      <c r="O19" s="189">
        <f t="shared" si="0"/>
        <v>3188607.98</v>
      </c>
    </row>
    <row r="21" spans="2:15" x14ac:dyDescent="0.25">
      <c r="C21" s="40">
        <v>2014</v>
      </c>
      <c r="D21" s="40">
        <v>2015</v>
      </c>
      <c r="E21" s="40">
        <v>2016</v>
      </c>
      <c r="F21" s="40">
        <v>2017</v>
      </c>
      <c r="G21" s="40" t="s">
        <v>264</v>
      </c>
      <c r="H21" s="40" t="s">
        <v>265</v>
      </c>
    </row>
    <row r="22" spans="2:15" x14ac:dyDescent="0.25">
      <c r="B22" s="1" t="s">
        <v>202</v>
      </c>
      <c r="C22" s="61">
        <f>+D14</f>
        <v>54258852</v>
      </c>
      <c r="D22" s="61">
        <f>+F14</f>
        <v>56109428</v>
      </c>
      <c r="E22" s="61">
        <f>+H14</f>
        <v>52985732</v>
      </c>
      <c r="F22" s="61">
        <f>+J14</f>
        <v>51644593</v>
      </c>
      <c r="G22" s="61">
        <f>+L14</f>
        <v>623752</v>
      </c>
      <c r="H22" s="61">
        <f>+N14</f>
        <v>7380236</v>
      </c>
    </row>
    <row r="23" spans="2:15" x14ac:dyDescent="0.25">
      <c r="B23" s="1" t="s">
        <v>198</v>
      </c>
      <c r="C23" s="61">
        <f>+D15</f>
        <v>86654329</v>
      </c>
      <c r="D23" s="61">
        <f>+F15</f>
        <v>56255001</v>
      </c>
      <c r="E23" s="61">
        <f>+H15</f>
        <v>42776708</v>
      </c>
      <c r="F23" s="61">
        <f>+J15</f>
        <v>44197050</v>
      </c>
      <c r="G23" s="61">
        <f>+L15</f>
        <v>560590</v>
      </c>
      <c r="H23" s="61">
        <f>+N15</f>
        <v>6403624</v>
      </c>
    </row>
    <row r="24" spans="2:15" x14ac:dyDescent="0.25">
      <c r="B24" s="1" t="s">
        <v>199</v>
      </c>
      <c r="C24" s="61">
        <f>+D16</f>
        <v>1127149</v>
      </c>
      <c r="D24" s="61">
        <f>+F16</f>
        <v>676924</v>
      </c>
      <c r="E24" s="61">
        <f>+H16</f>
        <v>968064</v>
      </c>
      <c r="F24" s="61">
        <f>+J16</f>
        <v>754542</v>
      </c>
      <c r="G24" s="61">
        <f>+L16</f>
        <v>6150</v>
      </c>
      <c r="H24" s="61">
        <f>+N16</f>
        <v>155567</v>
      </c>
    </row>
    <row r="25" spans="2:15" x14ac:dyDescent="0.25">
      <c r="B25" s="1" t="s">
        <v>201</v>
      </c>
      <c r="C25" s="61">
        <f>+D18</f>
        <v>939561</v>
      </c>
      <c r="D25" s="61">
        <f>+F18</f>
        <v>787930</v>
      </c>
      <c r="E25" s="61">
        <f>+H18</f>
        <v>868710</v>
      </c>
      <c r="F25" s="61">
        <f>+J18</f>
        <v>498568</v>
      </c>
      <c r="G25" s="61">
        <f>+L18</f>
        <v>0</v>
      </c>
      <c r="H25" s="61">
        <f>+N18</f>
        <v>187880</v>
      </c>
    </row>
    <row r="29" spans="2:15" x14ac:dyDescent="0.25">
      <c r="B29" s="2" t="s">
        <v>111</v>
      </c>
      <c r="C29" s="40">
        <v>2014</v>
      </c>
      <c r="D29" s="40">
        <v>2015</v>
      </c>
      <c r="E29" s="40">
        <v>2016</v>
      </c>
      <c r="F29" s="40">
        <v>2017</v>
      </c>
      <c r="G29" s="40" t="s">
        <v>264</v>
      </c>
      <c r="H29" s="40" t="s">
        <v>265</v>
      </c>
    </row>
    <row r="30" spans="2:15" x14ac:dyDescent="0.25">
      <c r="B30" s="1" t="s">
        <v>197</v>
      </c>
      <c r="C30" s="61">
        <f>+E14</f>
        <v>8753112.7499999944</v>
      </c>
      <c r="D30" s="61">
        <f>+G14</f>
        <v>9103752.810000008</v>
      </c>
      <c r="E30" s="61">
        <f>+I14</f>
        <v>9233138.2000000011</v>
      </c>
      <c r="F30" s="61">
        <f>+K14</f>
        <v>10328178.959999993</v>
      </c>
      <c r="G30" s="61">
        <f>+M14</f>
        <v>485213.58</v>
      </c>
      <c r="H30" s="61">
        <f>+O14</f>
        <v>1591488.3799999997</v>
      </c>
    </row>
    <row r="31" spans="2:15" x14ac:dyDescent="0.25">
      <c r="B31" s="1" t="s">
        <v>198</v>
      </c>
      <c r="C31" s="61">
        <f>+E15</f>
        <v>8689598.1999999993</v>
      </c>
      <c r="D31" s="61">
        <f>+G15</f>
        <v>7789229.1300000018</v>
      </c>
      <c r="E31" s="61">
        <f>+I15</f>
        <v>7667581.0199999968</v>
      </c>
      <c r="F31" s="61">
        <f>+K15</f>
        <v>7858479.4400000004</v>
      </c>
      <c r="G31" s="61">
        <f>+M15</f>
        <v>419630.76999999996</v>
      </c>
      <c r="H31" s="61">
        <f>+O15</f>
        <v>1406184.0300000003</v>
      </c>
    </row>
    <row r="32" spans="2:15" x14ac:dyDescent="0.25">
      <c r="B32" s="1" t="s">
        <v>199</v>
      </c>
      <c r="C32" s="61">
        <f>+E16</f>
        <v>722398.27999999991</v>
      </c>
      <c r="D32" s="61">
        <f>+G16</f>
        <v>465803.67</v>
      </c>
      <c r="E32" s="61">
        <f>+I16</f>
        <v>554139.27999999991</v>
      </c>
      <c r="F32" s="61">
        <f>+K16</f>
        <v>550626.00999999989</v>
      </c>
      <c r="G32" s="61">
        <f>+M16</f>
        <v>14654.72</v>
      </c>
      <c r="H32" s="61">
        <f>+O16</f>
        <v>85422.13</v>
      </c>
    </row>
    <row r="33" spans="2:8" x14ac:dyDescent="0.25">
      <c r="B33" s="1" t="s">
        <v>200</v>
      </c>
      <c r="C33" s="61">
        <f>+E18</f>
        <v>260092.41999999995</v>
      </c>
      <c r="D33" s="61">
        <f>+G18</f>
        <v>239202.66999999998</v>
      </c>
      <c r="E33" s="61">
        <f>+I18</f>
        <v>244708.76000000004</v>
      </c>
      <c r="F33" s="61">
        <f>+K18</f>
        <v>136620.11999999997</v>
      </c>
      <c r="G33" s="61">
        <f>+M18</f>
        <v>0</v>
      </c>
      <c r="H33" s="61">
        <f>+O18</f>
        <v>45610.69</v>
      </c>
    </row>
    <row r="52" spans="2:12" ht="23.25" x14ac:dyDescent="0.35">
      <c r="B52" s="10" t="s">
        <v>29</v>
      </c>
    </row>
    <row r="54" spans="2:12" x14ac:dyDescent="0.25">
      <c r="B54" s="202" t="s">
        <v>30</v>
      </c>
      <c r="C54" s="201">
        <v>2014</v>
      </c>
      <c r="D54" s="201"/>
      <c r="E54" s="201">
        <v>2015</v>
      </c>
      <c r="F54" s="201"/>
      <c r="G54" s="201">
        <v>2016</v>
      </c>
      <c r="H54" s="201"/>
      <c r="I54" s="201">
        <v>2017</v>
      </c>
      <c r="J54" s="201"/>
      <c r="K54" s="201" t="s">
        <v>265</v>
      </c>
      <c r="L54" s="201"/>
    </row>
    <row r="55" spans="2:12" x14ac:dyDescent="0.25">
      <c r="B55" s="203"/>
      <c r="C55" s="24" t="s">
        <v>0</v>
      </c>
      <c r="D55" s="24" t="s">
        <v>1</v>
      </c>
      <c r="E55" s="24" t="s">
        <v>0</v>
      </c>
      <c r="F55" s="24" t="s">
        <v>1</v>
      </c>
      <c r="G55" s="24" t="s">
        <v>0</v>
      </c>
      <c r="H55" s="24" t="s">
        <v>1</v>
      </c>
      <c r="I55" s="24" t="s">
        <v>0</v>
      </c>
      <c r="J55" s="24" t="s">
        <v>1</v>
      </c>
      <c r="K55" s="24" t="s">
        <v>0</v>
      </c>
      <c r="L55" s="24" t="s">
        <v>1</v>
      </c>
    </row>
    <row r="56" spans="2:12" x14ac:dyDescent="0.25">
      <c r="B56" s="27" t="s">
        <v>20</v>
      </c>
      <c r="C56" s="7">
        <v>122878879</v>
      </c>
      <c r="D56" s="7">
        <v>13387195.420000007</v>
      </c>
      <c r="E56" s="7">
        <v>98395818</v>
      </c>
      <c r="F56" s="7">
        <v>13461850.690000003</v>
      </c>
      <c r="G56" s="7">
        <v>88357112</v>
      </c>
      <c r="H56" s="7">
        <v>14083385.910000011</v>
      </c>
      <c r="I56" s="7">
        <v>81783467</v>
      </c>
      <c r="J56" s="7">
        <v>13516224.519999996</v>
      </c>
      <c r="K56" s="7">
        <v>10520096</v>
      </c>
      <c r="L56" s="7">
        <v>2271106.0000000005</v>
      </c>
    </row>
    <row r="57" spans="2:12" x14ac:dyDescent="0.25">
      <c r="B57" s="27" t="s">
        <v>18</v>
      </c>
      <c r="C57" s="7">
        <v>13708408</v>
      </c>
      <c r="D57" s="7">
        <v>3561272.17</v>
      </c>
      <c r="E57" s="7">
        <v>6576801</v>
      </c>
      <c r="F57" s="7">
        <v>1646720.16</v>
      </c>
      <c r="G57" s="7">
        <v>1490059</v>
      </c>
      <c r="H57" s="7">
        <v>941973.61</v>
      </c>
      <c r="I57" s="7">
        <v>6778448</v>
      </c>
      <c r="J57" s="7">
        <v>3601729.7899999996</v>
      </c>
      <c r="K57" s="7">
        <v>688436</v>
      </c>
      <c r="L57" s="7">
        <v>385195.41</v>
      </c>
    </row>
    <row r="58" spans="2:12" x14ac:dyDescent="0.25">
      <c r="B58" s="27" t="s">
        <v>17</v>
      </c>
      <c r="C58" s="7">
        <v>6940814</v>
      </c>
      <c r="D58" s="7">
        <v>1396351.790000001</v>
      </c>
      <c r="E58" s="7">
        <v>10492101</v>
      </c>
      <c r="F58" s="7">
        <v>1908274.1699999997</v>
      </c>
      <c r="G58" s="7">
        <v>9582022</v>
      </c>
      <c r="H58" s="7">
        <v>1066853.0900000001</v>
      </c>
      <c r="I58" s="7">
        <v>7937548</v>
      </c>
      <c r="J58" s="7">
        <v>912132.38000000012</v>
      </c>
      <c r="K58" s="7">
        <v>2128445</v>
      </c>
      <c r="L58" s="7">
        <v>245668.77000000005</v>
      </c>
    </row>
    <row r="59" spans="2:12" x14ac:dyDescent="0.25">
      <c r="B59" s="27" t="s">
        <v>22</v>
      </c>
      <c r="C59" s="7">
        <v>20</v>
      </c>
      <c r="D59" s="7">
        <v>367.67</v>
      </c>
      <c r="E59" s="7">
        <v>80941</v>
      </c>
      <c r="F59" s="7">
        <v>518183.77999999997</v>
      </c>
      <c r="G59" s="7">
        <v>81263</v>
      </c>
      <c r="H59" s="7">
        <v>644909.9700000002</v>
      </c>
      <c r="I59" s="7">
        <v>74890</v>
      </c>
      <c r="J59" s="7">
        <v>722985.68000000028</v>
      </c>
      <c r="K59" s="7">
        <v>582340</v>
      </c>
      <c r="L59" s="7">
        <v>159771.85999999999</v>
      </c>
    </row>
    <row r="60" spans="2:12" x14ac:dyDescent="0.25">
      <c r="B60" s="27" t="s">
        <v>19</v>
      </c>
      <c r="C60" s="7">
        <v>2062886</v>
      </c>
      <c r="D60" s="7">
        <v>155002.07</v>
      </c>
      <c r="E60" s="7">
        <v>1260001</v>
      </c>
      <c r="F60" s="7">
        <v>105031.92</v>
      </c>
      <c r="G60" s="7">
        <v>24000</v>
      </c>
      <c r="H60" s="7">
        <v>6038.42</v>
      </c>
      <c r="I60" s="7">
        <v>1621698</v>
      </c>
      <c r="J60" s="7">
        <v>233055.05</v>
      </c>
      <c r="K60" s="7">
        <v>513993</v>
      </c>
      <c r="L60" s="7">
        <v>120519.24999999999</v>
      </c>
    </row>
    <row r="61" spans="2:12" x14ac:dyDescent="0.25">
      <c r="B61" s="27" t="s">
        <v>23</v>
      </c>
      <c r="C61" s="7">
        <v>534</v>
      </c>
      <c r="D61" s="7">
        <v>2135.86</v>
      </c>
      <c r="E61" s="7">
        <v>130</v>
      </c>
      <c r="F61" s="7">
        <v>2445.7200000000003</v>
      </c>
      <c r="G61" s="7">
        <v>471</v>
      </c>
      <c r="H61" s="7">
        <v>6007.48</v>
      </c>
      <c r="I61" s="7">
        <v>156</v>
      </c>
      <c r="J61" s="7">
        <v>148.66999999999999</v>
      </c>
      <c r="K61" s="7">
        <v>35</v>
      </c>
      <c r="L61" s="7">
        <v>2940.49</v>
      </c>
    </row>
    <row r="62" spans="2:12" x14ac:dyDescent="0.25">
      <c r="B62" s="27" t="s">
        <v>25</v>
      </c>
      <c r="C62" s="7">
        <v>166704</v>
      </c>
      <c r="D62" s="7">
        <v>15399.53</v>
      </c>
      <c r="E62" s="7">
        <v>318336</v>
      </c>
      <c r="F62" s="7">
        <v>67553.19</v>
      </c>
      <c r="G62" s="7">
        <v>9362</v>
      </c>
      <c r="H62" s="7">
        <v>9678.26</v>
      </c>
      <c r="I62" s="7">
        <v>220252</v>
      </c>
      <c r="J62" s="7">
        <v>11189.01</v>
      </c>
      <c r="K62" s="7">
        <v>99783</v>
      </c>
      <c r="L62" s="7">
        <v>2080.73</v>
      </c>
    </row>
    <row r="63" spans="2:12" x14ac:dyDescent="0.25">
      <c r="B63" s="27" t="s">
        <v>21</v>
      </c>
      <c r="C63" s="7">
        <v>72012</v>
      </c>
      <c r="D63" s="7">
        <v>7857.91</v>
      </c>
      <c r="E63" s="7">
        <v>114</v>
      </c>
      <c r="F63" s="7">
        <v>701.96999999999991</v>
      </c>
      <c r="G63" s="7">
        <v>1242227</v>
      </c>
      <c r="H63" s="7">
        <v>1059465.17</v>
      </c>
      <c r="I63" s="7">
        <v>1695</v>
      </c>
      <c r="J63" s="7">
        <v>6579.579999999999</v>
      </c>
      <c r="K63" s="7">
        <v>50</v>
      </c>
      <c r="L63" s="7">
        <v>1325.47</v>
      </c>
    </row>
    <row r="64" spans="2:12" x14ac:dyDescent="0.25">
      <c r="B64" s="27" t="s">
        <v>15</v>
      </c>
      <c r="C64" s="7">
        <v>409596</v>
      </c>
      <c r="D64" s="7">
        <v>16495.97</v>
      </c>
      <c r="E64" s="7"/>
      <c r="F64" s="7"/>
      <c r="G64" s="7"/>
      <c r="H64" s="7"/>
      <c r="I64" s="7"/>
      <c r="J64" s="7"/>
      <c r="K64" s="7"/>
      <c r="L64" s="7"/>
    </row>
    <row r="65" spans="2:12" x14ac:dyDescent="0.25">
      <c r="B65" s="42" t="s">
        <v>28</v>
      </c>
      <c r="C65" s="5">
        <f>SUM(C56:C64)</f>
        <v>146239853</v>
      </c>
      <c r="D65" s="5">
        <f t="shared" ref="D65:L65" si="1">SUM(D56:D64)</f>
        <v>18542078.390000012</v>
      </c>
      <c r="E65" s="5">
        <f t="shared" si="1"/>
        <v>117124242</v>
      </c>
      <c r="F65" s="5">
        <f t="shared" si="1"/>
        <v>17710761.600000005</v>
      </c>
      <c r="G65" s="5">
        <f t="shared" si="1"/>
        <v>100786516</v>
      </c>
      <c r="H65" s="5">
        <f t="shared" si="1"/>
        <v>17818311.910000011</v>
      </c>
      <c r="I65" s="5">
        <f t="shared" si="1"/>
        <v>98418154</v>
      </c>
      <c r="J65" s="5">
        <f t="shared" si="1"/>
        <v>19004044.679999996</v>
      </c>
      <c r="K65" s="5">
        <f t="shared" si="1"/>
        <v>14533178</v>
      </c>
      <c r="L65" s="5">
        <f t="shared" si="1"/>
        <v>3188607.9800000009</v>
      </c>
    </row>
    <row r="69" spans="2:12" x14ac:dyDescent="0.25">
      <c r="C69" s="40">
        <v>2014</v>
      </c>
      <c r="D69" s="40">
        <v>2015</v>
      </c>
      <c r="E69" s="40">
        <v>2016</v>
      </c>
      <c r="F69" s="40">
        <v>2017</v>
      </c>
      <c r="G69" s="40" t="s">
        <v>265</v>
      </c>
    </row>
    <row r="70" spans="2:12" x14ac:dyDescent="0.25">
      <c r="B70" s="27" t="str">
        <f t="shared" ref="B70:C74" si="2">+B56</f>
        <v>BUENAVENTURA</v>
      </c>
      <c r="C70" s="7">
        <f t="shared" si="2"/>
        <v>122878879</v>
      </c>
      <c r="D70" s="7">
        <f>+E56</f>
        <v>98395818</v>
      </c>
      <c r="E70" s="7">
        <f>+G56</f>
        <v>88357112</v>
      </c>
      <c r="F70" s="7">
        <f>+I56</f>
        <v>81783467</v>
      </c>
      <c r="G70" s="7">
        <f>+K56</f>
        <v>10520096</v>
      </c>
    </row>
    <row r="71" spans="2:12" x14ac:dyDescent="0.25">
      <c r="B71" s="27" t="str">
        <f t="shared" si="2"/>
        <v>CARTAGENA</v>
      </c>
      <c r="C71" s="7">
        <f t="shared" si="2"/>
        <v>13708408</v>
      </c>
      <c r="D71" s="7">
        <f>+E57</f>
        <v>6576801</v>
      </c>
      <c r="E71" s="7">
        <f>+G57</f>
        <v>1490059</v>
      </c>
      <c r="F71" s="7">
        <f>+I57</f>
        <v>6778448</v>
      </c>
      <c r="G71" s="7">
        <f>+K57</f>
        <v>688436</v>
      </c>
    </row>
    <row r="72" spans="2:12" x14ac:dyDescent="0.25">
      <c r="B72" s="27" t="str">
        <f t="shared" si="2"/>
        <v>BOGOTÁ</v>
      </c>
      <c r="C72" s="7">
        <f t="shared" si="2"/>
        <v>6940814</v>
      </c>
      <c r="D72" s="7">
        <f>+E58</f>
        <v>10492101</v>
      </c>
      <c r="E72" s="7">
        <f>+G58</f>
        <v>9582022</v>
      </c>
      <c r="F72" s="7">
        <f>+I58</f>
        <v>7937548</v>
      </c>
      <c r="G72" s="7">
        <f>+K58</f>
        <v>2128445</v>
      </c>
    </row>
    <row r="73" spans="2:12" x14ac:dyDescent="0.25">
      <c r="B73" s="27" t="str">
        <f t="shared" si="2"/>
        <v>BARRANQUILLA</v>
      </c>
      <c r="C73" s="7">
        <f t="shared" si="2"/>
        <v>20</v>
      </c>
      <c r="D73" s="7">
        <f>+E59</f>
        <v>80941</v>
      </c>
      <c r="E73" s="7">
        <f>+G59</f>
        <v>81263</v>
      </c>
      <c r="F73" s="7">
        <f>+I59</f>
        <v>74890</v>
      </c>
      <c r="G73" s="7">
        <f>+K59</f>
        <v>582340</v>
      </c>
    </row>
    <row r="74" spans="2:12" x14ac:dyDescent="0.25">
      <c r="B74" s="27" t="str">
        <f t="shared" si="2"/>
        <v>CALI</v>
      </c>
      <c r="C74" s="7">
        <f t="shared" si="2"/>
        <v>2062886</v>
      </c>
      <c r="D74" s="7">
        <f>+E60</f>
        <v>1260001</v>
      </c>
      <c r="E74" s="7">
        <f>+G60</f>
        <v>24000</v>
      </c>
      <c r="F74" s="7">
        <f>+I60</f>
        <v>1621698</v>
      </c>
      <c r="G74" s="7">
        <f>+K60</f>
        <v>513993</v>
      </c>
    </row>
    <row r="75" spans="2:12" x14ac:dyDescent="0.25">
      <c r="B75" s="27" t="s">
        <v>35</v>
      </c>
      <c r="C75" s="7">
        <f>+SUM(C61:C64)</f>
        <v>648846</v>
      </c>
      <c r="D75" s="7">
        <f>+SUM(E61:E64)</f>
        <v>318580</v>
      </c>
      <c r="E75" s="7">
        <f>+SUM(G61:G64)</f>
        <v>1252060</v>
      </c>
      <c r="F75" s="7">
        <f>+SUM(I61:I64)</f>
        <v>222103</v>
      </c>
      <c r="G75" s="7">
        <f>+SUM(K61:K64)</f>
        <v>99868</v>
      </c>
    </row>
    <row r="82" spans="2:7" x14ac:dyDescent="0.25">
      <c r="C82" s="40">
        <v>2014</v>
      </c>
      <c r="D82" s="40">
        <v>2015</v>
      </c>
      <c r="E82" s="40">
        <v>2016</v>
      </c>
      <c r="F82" s="40">
        <v>2017</v>
      </c>
      <c r="G82" s="40" t="s">
        <v>265</v>
      </c>
    </row>
    <row r="83" spans="2:7" x14ac:dyDescent="0.25">
      <c r="B83" s="27" t="str">
        <f>+B70</f>
        <v>BUENAVENTURA</v>
      </c>
      <c r="C83" s="7">
        <f>+D56</f>
        <v>13387195.420000007</v>
      </c>
      <c r="D83" s="7">
        <f>+F56</f>
        <v>13461850.690000003</v>
      </c>
      <c r="E83" s="7">
        <f>+H56</f>
        <v>14083385.910000011</v>
      </c>
      <c r="F83" s="7">
        <f>+J56</f>
        <v>13516224.519999996</v>
      </c>
      <c r="G83" s="7">
        <f>+L56</f>
        <v>2271106.0000000005</v>
      </c>
    </row>
    <row r="84" spans="2:7" x14ac:dyDescent="0.25">
      <c r="B84" s="27" t="str">
        <f>+B71</f>
        <v>CARTAGENA</v>
      </c>
      <c r="C84" s="7">
        <f>+D57</f>
        <v>3561272.17</v>
      </c>
      <c r="D84" s="7">
        <f>+F57</f>
        <v>1646720.16</v>
      </c>
      <c r="E84" s="7">
        <f>+H57</f>
        <v>941973.61</v>
      </c>
      <c r="F84" s="7">
        <f>+J57</f>
        <v>3601729.7899999996</v>
      </c>
      <c r="G84" s="7">
        <f>+L57</f>
        <v>385195.41</v>
      </c>
    </row>
    <row r="85" spans="2:7" x14ac:dyDescent="0.25">
      <c r="B85" s="27" t="str">
        <f>+B72</f>
        <v>BOGOTÁ</v>
      </c>
      <c r="C85" s="7">
        <f>+D58</f>
        <v>1396351.790000001</v>
      </c>
      <c r="D85" s="7">
        <f>+F58</f>
        <v>1908274.1699999997</v>
      </c>
      <c r="E85" s="7">
        <f>+H58</f>
        <v>1066853.0900000001</v>
      </c>
      <c r="F85" s="7">
        <f>+J58</f>
        <v>912132.38000000012</v>
      </c>
      <c r="G85" s="7">
        <f>+L58</f>
        <v>245668.77000000005</v>
      </c>
    </row>
    <row r="86" spans="2:7" x14ac:dyDescent="0.25">
      <c r="B86" s="27" t="str">
        <f>+B73</f>
        <v>BARRANQUILLA</v>
      </c>
      <c r="C86" s="7">
        <f>+D59</f>
        <v>367.67</v>
      </c>
      <c r="D86" s="7">
        <f>+F59</f>
        <v>518183.77999999997</v>
      </c>
      <c r="E86" s="7">
        <f>+H59</f>
        <v>644909.9700000002</v>
      </c>
      <c r="F86" s="7">
        <f>+J59</f>
        <v>722985.68000000028</v>
      </c>
      <c r="G86" s="7">
        <f>+L59</f>
        <v>159771.85999999999</v>
      </c>
    </row>
    <row r="87" spans="2:7" x14ac:dyDescent="0.25">
      <c r="B87" s="27" t="str">
        <f>+B74</f>
        <v>CALI</v>
      </c>
      <c r="C87" s="7">
        <f>+D60</f>
        <v>155002.07</v>
      </c>
      <c r="D87" s="7">
        <f>+F60</f>
        <v>105031.92</v>
      </c>
      <c r="E87" s="7">
        <f>+H60</f>
        <v>6038.42</v>
      </c>
      <c r="F87" s="7">
        <f>+J60</f>
        <v>233055.05</v>
      </c>
      <c r="G87" s="7">
        <f>+L60</f>
        <v>120519.24999999999</v>
      </c>
    </row>
    <row r="88" spans="2:7" x14ac:dyDescent="0.25">
      <c r="B88" s="27" t="s">
        <v>35</v>
      </c>
      <c r="C88" s="7">
        <f>+SUM(D61:D64)</f>
        <v>41889.270000000004</v>
      </c>
      <c r="D88" s="7">
        <f>+SUM(F61:F64)</f>
        <v>70700.88</v>
      </c>
      <c r="E88" s="7">
        <f>+SUM(H61:H64)</f>
        <v>1075150.9099999999</v>
      </c>
      <c r="F88" s="7">
        <f>+SUM(J61:J64)</f>
        <v>17917.259999999998</v>
      </c>
      <c r="G88" s="7">
        <f>+SUM(L61:L64)</f>
        <v>6346.69</v>
      </c>
    </row>
    <row r="98" spans="2:12" ht="23.25" x14ac:dyDescent="0.35">
      <c r="B98" s="10" t="s">
        <v>32</v>
      </c>
    </row>
    <row r="100" spans="2:12" x14ac:dyDescent="0.25">
      <c r="B100" s="216" t="s">
        <v>36</v>
      </c>
      <c r="C100" s="201">
        <v>2014</v>
      </c>
      <c r="D100" s="201"/>
      <c r="E100" s="201">
        <v>2015</v>
      </c>
      <c r="F100" s="201"/>
      <c r="G100" s="201">
        <v>2016</v>
      </c>
      <c r="H100" s="201"/>
      <c r="I100" s="201">
        <v>2017</v>
      </c>
      <c r="J100" s="201"/>
      <c r="K100" s="201" t="s">
        <v>265</v>
      </c>
      <c r="L100" s="201"/>
    </row>
    <row r="101" spans="2:12" x14ac:dyDescent="0.25">
      <c r="B101" s="216"/>
      <c r="C101" s="40" t="s">
        <v>0</v>
      </c>
      <c r="D101" s="40" t="s">
        <v>1</v>
      </c>
      <c r="E101" s="40" t="s">
        <v>0</v>
      </c>
      <c r="F101" s="40" t="s">
        <v>1</v>
      </c>
      <c r="G101" s="40" t="s">
        <v>0</v>
      </c>
      <c r="H101" s="40" t="s">
        <v>1</v>
      </c>
      <c r="I101" s="40" t="s">
        <v>0</v>
      </c>
      <c r="J101" s="40" t="s">
        <v>1</v>
      </c>
      <c r="K101" s="40" t="s">
        <v>0</v>
      </c>
      <c r="L101" s="40" t="s">
        <v>1</v>
      </c>
    </row>
    <row r="102" spans="2:12" x14ac:dyDescent="0.25">
      <c r="B102" s="113" t="s">
        <v>6</v>
      </c>
      <c r="C102" s="80">
        <v>47919239</v>
      </c>
      <c r="D102" s="80">
        <v>4578000.6499999985</v>
      </c>
      <c r="E102" s="80">
        <v>52124795</v>
      </c>
      <c r="F102" s="80">
        <v>6666006.1499999985</v>
      </c>
      <c r="G102" s="80">
        <v>17081136</v>
      </c>
      <c r="H102" s="80">
        <v>4403676.5199999996</v>
      </c>
      <c r="I102" s="80">
        <v>20449230</v>
      </c>
      <c r="J102" s="80">
        <v>6047646.0399999972</v>
      </c>
      <c r="K102" s="80">
        <v>4671578</v>
      </c>
      <c r="L102" s="80">
        <v>1073590.1899999997</v>
      </c>
    </row>
    <row r="103" spans="2:12" x14ac:dyDescent="0.25">
      <c r="B103" s="113" t="s">
        <v>72</v>
      </c>
      <c r="C103" s="80">
        <v>17123260</v>
      </c>
      <c r="D103" s="80">
        <v>3384773.0100000002</v>
      </c>
      <c r="E103" s="80">
        <v>5730726</v>
      </c>
      <c r="F103" s="80">
        <v>2796019.6199999992</v>
      </c>
      <c r="G103" s="80">
        <v>974972</v>
      </c>
      <c r="H103" s="80">
        <v>2710254.3000000007</v>
      </c>
      <c r="I103" s="80">
        <v>983388</v>
      </c>
      <c r="J103" s="80">
        <v>2765503.31</v>
      </c>
      <c r="K103" s="80">
        <v>228368</v>
      </c>
      <c r="L103" s="80">
        <v>758256.86</v>
      </c>
    </row>
    <row r="104" spans="2:12" x14ac:dyDescent="0.25">
      <c r="B104" s="113" t="s">
        <v>8</v>
      </c>
      <c r="C104" s="80">
        <v>12045282</v>
      </c>
      <c r="D104" s="80">
        <v>2889140.6199999992</v>
      </c>
      <c r="E104" s="80">
        <v>1024950</v>
      </c>
      <c r="F104" s="80">
        <v>1494656.3699999999</v>
      </c>
      <c r="G104" s="80">
        <v>1236213</v>
      </c>
      <c r="H104" s="80">
        <v>1586766.2600000007</v>
      </c>
      <c r="I104" s="80">
        <v>1604382</v>
      </c>
      <c r="J104" s="80">
        <v>1759635.840000001</v>
      </c>
      <c r="K104" s="80">
        <v>2963902</v>
      </c>
      <c r="L104" s="80">
        <v>573795.1399999999</v>
      </c>
    </row>
    <row r="105" spans="2:12" x14ac:dyDescent="0.25">
      <c r="B105" s="113" t="s">
        <v>112</v>
      </c>
      <c r="C105" s="80">
        <v>23766888</v>
      </c>
      <c r="D105" s="80">
        <v>2702550.48</v>
      </c>
      <c r="E105" s="80">
        <v>25267784</v>
      </c>
      <c r="F105" s="80">
        <v>2995033.6100000008</v>
      </c>
      <c r="G105" s="80">
        <v>27779712</v>
      </c>
      <c r="H105" s="80">
        <v>3314561.3199999994</v>
      </c>
      <c r="I105" s="80">
        <v>30940878</v>
      </c>
      <c r="J105" s="80">
        <v>3550713.9299999992</v>
      </c>
      <c r="K105" s="80">
        <v>2542512</v>
      </c>
      <c r="L105" s="80">
        <v>280901.27</v>
      </c>
    </row>
    <row r="106" spans="2:12" x14ac:dyDescent="0.25">
      <c r="B106" s="113" t="s">
        <v>75</v>
      </c>
      <c r="C106" s="80">
        <v>14736144</v>
      </c>
      <c r="D106" s="80">
        <v>1164305.97</v>
      </c>
      <c r="E106" s="80">
        <v>12371828</v>
      </c>
      <c r="F106" s="80">
        <v>945038.02</v>
      </c>
      <c r="G106" s="80">
        <v>15416080</v>
      </c>
      <c r="H106" s="80">
        <v>1158576.5700000003</v>
      </c>
      <c r="I106" s="80">
        <v>14723200</v>
      </c>
      <c r="J106" s="80">
        <v>1118706.26</v>
      </c>
      <c r="K106" s="80">
        <v>2462672</v>
      </c>
      <c r="L106" s="80">
        <v>191335.91</v>
      </c>
    </row>
    <row r="107" spans="2:12" x14ac:dyDescent="0.25">
      <c r="B107" s="113" t="s">
        <v>13</v>
      </c>
      <c r="C107" s="80">
        <v>22658815</v>
      </c>
      <c r="D107" s="80">
        <v>2437048.7600000007</v>
      </c>
      <c r="E107" s="80">
        <v>16987767</v>
      </c>
      <c r="F107" s="80">
        <v>1865062.2599999998</v>
      </c>
      <c r="G107" s="80">
        <v>22645120</v>
      </c>
      <c r="H107" s="80">
        <v>2547165.5299999998</v>
      </c>
      <c r="I107" s="80">
        <v>17065456</v>
      </c>
      <c r="J107" s="80">
        <v>1888282.5700000003</v>
      </c>
      <c r="K107" s="80">
        <v>1497605</v>
      </c>
      <c r="L107" s="80">
        <v>164989.17000000001</v>
      </c>
    </row>
    <row r="108" spans="2:12" x14ac:dyDescent="0.25">
      <c r="B108" s="41" t="s">
        <v>16</v>
      </c>
      <c r="C108" s="7">
        <v>7990225</v>
      </c>
      <c r="D108" s="7">
        <v>1386258.8999999997</v>
      </c>
      <c r="E108" s="7">
        <v>3616392</v>
      </c>
      <c r="F108" s="7">
        <v>948945.57</v>
      </c>
      <c r="G108" s="7">
        <v>15653283</v>
      </c>
      <c r="H108" s="7">
        <v>2097311.41</v>
      </c>
      <c r="I108" s="7">
        <v>12651620</v>
      </c>
      <c r="J108" s="7">
        <v>1873556.7300000002</v>
      </c>
      <c r="K108" s="7">
        <v>166541</v>
      </c>
      <c r="L108" s="7">
        <v>145739.43999999997</v>
      </c>
    </row>
    <row r="109" spans="2:12" x14ac:dyDescent="0.25">
      <c r="B109" s="42" t="s">
        <v>28</v>
      </c>
      <c r="C109" s="5">
        <f>SUM(C102:C108)</f>
        <v>146239853</v>
      </c>
      <c r="D109" s="5">
        <f t="shared" ref="D109:L109" si="3">SUM(D102:D108)</f>
        <v>18542078.389999997</v>
      </c>
      <c r="E109" s="5">
        <f t="shared" si="3"/>
        <v>117124242</v>
      </c>
      <c r="F109" s="5">
        <f t="shared" si="3"/>
        <v>17710761.599999998</v>
      </c>
      <c r="G109" s="5">
        <f t="shared" si="3"/>
        <v>100786516</v>
      </c>
      <c r="H109" s="5">
        <f t="shared" si="3"/>
        <v>17818311.910000004</v>
      </c>
      <c r="I109" s="5">
        <f t="shared" si="3"/>
        <v>98418154</v>
      </c>
      <c r="J109" s="5">
        <f t="shared" si="3"/>
        <v>19004044.68</v>
      </c>
      <c r="K109" s="5">
        <f t="shared" si="3"/>
        <v>14533178</v>
      </c>
      <c r="L109" s="5">
        <f t="shared" si="3"/>
        <v>3188607.9799999995</v>
      </c>
    </row>
    <row r="112" spans="2:12" x14ac:dyDescent="0.25">
      <c r="C112" s="40">
        <v>2014</v>
      </c>
      <c r="D112" s="40">
        <v>2015</v>
      </c>
      <c r="E112" s="40">
        <v>2016</v>
      </c>
      <c r="F112" s="40">
        <v>2017</v>
      </c>
      <c r="G112" s="40" t="s">
        <v>265</v>
      </c>
    </row>
    <row r="113" spans="2:7" x14ac:dyDescent="0.25">
      <c r="B113" s="41" t="str">
        <f>+B102</f>
        <v>CHINA</v>
      </c>
      <c r="C113" s="7">
        <f>+C102</f>
        <v>47919239</v>
      </c>
      <c r="D113" s="7">
        <f t="shared" ref="D113:D119" si="4">+E102</f>
        <v>52124795</v>
      </c>
      <c r="E113" s="7">
        <f t="shared" ref="E113:E119" si="5">+G102</f>
        <v>17081136</v>
      </c>
      <c r="F113" s="7">
        <f t="shared" ref="F113:F119" si="6">+I102</f>
        <v>20449230</v>
      </c>
      <c r="G113" s="7">
        <f t="shared" ref="G113:G119" si="7">+K102</f>
        <v>4671578</v>
      </c>
    </row>
    <row r="114" spans="2:7" x14ac:dyDescent="0.25">
      <c r="B114" s="143" t="str">
        <f t="shared" ref="B114:C118" si="8">+B103</f>
        <v>GUATEMALA</v>
      </c>
      <c r="C114" s="7">
        <f t="shared" si="8"/>
        <v>17123260</v>
      </c>
      <c r="D114" s="7">
        <f t="shared" si="4"/>
        <v>5730726</v>
      </c>
      <c r="E114" s="7">
        <f t="shared" si="5"/>
        <v>974972</v>
      </c>
      <c r="F114" s="7">
        <f t="shared" si="6"/>
        <v>983388</v>
      </c>
      <c r="G114" s="7">
        <f>+K103</f>
        <v>228368</v>
      </c>
    </row>
    <row r="115" spans="2:7" x14ac:dyDescent="0.25">
      <c r="B115" s="143" t="str">
        <f t="shared" si="8"/>
        <v>ESTADOS UNIDOS</v>
      </c>
      <c r="C115" s="7">
        <f t="shared" si="8"/>
        <v>12045282</v>
      </c>
      <c r="D115" s="7">
        <f t="shared" si="4"/>
        <v>1024950</v>
      </c>
      <c r="E115" s="7">
        <f t="shared" si="5"/>
        <v>1236213</v>
      </c>
      <c r="F115" s="7">
        <f t="shared" si="6"/>
        <v>1604382</v>
      </c>
      <c r="G115" s="7">
        <f t="shared" si="7"/>
        <v>2963902</v>
      </c>
    </row>
    <row r="116" spans="2:7" x14ac:dyDescent="0.25">
      <c r="B116" s="143" t="str">
        <f t="shared" si="8"/>
        <v>INDONESIA</v>
      </c>
      <c r="C116" s="7">
        <f t="shared" si="8"/>
        <v>23766888</v>
      </c>
      <c r="D116" s="7">
        <f t="shared" si="4"/>
        <v>25267784</v>
      </c>
      <c r="E116" s="7">
        <f t="shared" si="5"/>
        <v>27779712</v>
      </c>
      <c r="F116" s="7">
        <f t="shared" si="6"/>
        <v>30940878</v>
      </c>
      <c r="G116" s="7">
        <f t="shared" si="7"/>
        <v>2542512</v>
      </c>
    </row>
    <row r="117" spans="2:7" x14ac:dyDescent="0.25">
      <c r="B117" s="143" t="str">
        <f t="shared" si="8"/>
        <v>COSTA RICA</v>
      </c>
      <c r="C117" s="7">
        <f t="shared" si="8"/>
        <v>14736144</v>
      </c>
      <c r="D117" s="7">
        <f t="shared" si="4"/>
        <v>12371828</v>
      </c>
      <c r="E117" s="7">
        <f t="shared" si="5"/>
        <v>15416080</v>
      </c>
      <c r="F117" s="7">
        <f t="shared" si="6"/>
        <v>14723200</v>
      </c>
      <c r="G117" s="7">
        <f t="shared" si="7"/>
        <v>2462672</v>
      </c>
    </row>
    <row r="118" spans="2:7" x14ac:dyDescent="0.25">
      <c r="B118" s="143" t="str">
        <f t="shared" si="8"/>
        <v>SINGAPUR</v>
      </c>
      <c r="C118" s="7">
        <f t="shared" si="8"/>
        <v>22658815</v>
      </c>
      <c r="D118" s="7">
        <f t="shared" si="4"/>
        <v>16987767</v>
      </c>
      <c r="E118" s="7">
        <f t="shared" si="5"/>
        <v>22645120</v>
      </c>
      <c r="F118" s="7">
        <f t="shared" si="6"/>
        <v>17065456</v>
      </c>
      <c r="G118" s="7">
        <f t="shared" si="7"/>
        <v>1497605</v>
      </c>
    </row>
    <row r="119" spans="2:7" x14ac:dyDescent="0.25">
      <c r="B119" s="41" t="s">
        <v>16</v>
      </c>
      <c r="C119" s="7">
        <f>+C108</f>
        <v>7990225</v>
      </c>
      <c r="D119" s="7">
        <f t="shared" si="4"/>
        <v>3616392</v>
      </c>
      <c r="E119" s="7">
        <f t="shared" si="5"/>
        <v>15653283</v>
      </c>
      <c r="F119" s="7">
        <f t="shared" si="6"/>
        <v>12651620</v>
      </c>
      <c r="G119" s="7">
        <f t="shared" si="7"/>
        <v>166541</v>
      </c>
    </row>
    <row r="127" spans="2:7" x14ac:dyDescent="0.25">
      <c r="C127" s="40">
        <v>2014</v>
      </c>
      <c r="D127" s="40">
        <v>2015</v>
      </c>
      <c r="E127" s="40">
        <v>2016</v>
      </c>
      <c r="F127" s="40">
        <v>2017</v>
      </c>
      <c r="G127" s="40" t="s">
        <v>265</v>
      </c>
    </row>
    <row r="128" spans="2:7" x14ac:dyDescent="0.25">
      <c r="B128" s="41" t="str">
        <f t="shared" ref="B128:B133" si="9">+B113</f>
        <v>CHINA</v>
      </c>
      <c r="C128" s="7">
        <f t="shared" ref="C128:C134" si="10">+D102</f>
        <v>4578000.6499999985</v>
      </c>
      <c r="D128" s="7">
        <f t="shared" ref="D128:D133" si="11">+F102</f>
        <v>6666006.1499999985</v>
      </c>
      <c r="E128" s="7">
        <f t="shared" ref="E128:E134" si="12">+H102</f>
        <v>4403676.5199999996</v>
      </c>
      <c r="F128" s="7">
        <f t="shared" ref="F128:F134" si="13">+J102</f>
        <v>6047646.0399999972</v>
      </c>
      <c r="G128" s="7">
        <f>+L102</f>
        <v>1073590.1899999997</v>
      </c>
    </row>
    <row r="129" spans="2:7" x14ac:dyDescent="0.25">
      <c r="B129" s="143" t="str">
        <f t="shared" si="9"/>
        <v>GUATEMALA</v>
      </c>
      <c r="C129" s="7">
        <f t="shared" si="10"/>
        <v>3384773.0100000002</v>
      </c>
      <c r="D129" s="7">
        <f t="shared" si="11"/>
        <v>2796019.6199999992</v>
      </c>
      <c r="E129" s="7">
        <f t="shared" si="12"/>
        <v>2710254.3000000007</v>
      </c>
      <c r="F129" s="7">
        <f t="shared" si="13"/>
        <v>2765503.31</v>
      </c>
      <c r="G129" s="7">
        <f t="shared" ref="G129:G134" si="14">+L103</f>
        <v>758256.86</v>
      </c>
    </row>
    <row r="130" spans="2:7" x14ac:dyDescent="0.25">
      <c r="B130" s="143" t="str">
        <f t="shared" si="9"/>
        <v>ESTADOS UNIDOS</v>
      </c>
      <c r="C130" s="7">
        <f t="shared" si="10"/>
        <v>2889140.6199999992</v>
      </c>
      <c r="D130" s="7">
        <f t="shared" si="11"/>
        <v>1494656.3699999999</v>
      </c>
      <c r="E130" s="7">
        <f t="shared" si="12"/>
        <v>1586766.2600000007</v>
      </c>
      <c r="F130" s="7">
        <f t="shared" si="13"/>
        <v>1759635.840000001</v>
      </c>
      <c r="G130" s="7">
        <f t="shared" si="14"/>
        <v>573795.1399999999</v>
      </c>
    </row>
    <row r="131" spans="2:7" x14ac:dyDescent="0.25">
      <c r="B131" s="143" t="str">
        <f t="shared" si="9"/>
        <v>INDONESIA</v>
      </c>
      <c r="C131" s="7">
        <f t="shared" si="10"/>
        <v>2702550.48</v>
      </c>
      <c r="D131" s="7">
        <f t="shared" si="11"/>
        <v>2995033.6100000008</v>
      </c>
      <c r="E131" s="7">
        <f t="shared" si="12"/>
        <v>3314561.3199999994</v>
      </c>
      <c r="F131" s="7">
        <f t="shared" si="13"/>
        <v>3550713.9299999992</v>
      </c>
      <c r="G131" s="7">
        <f t="shared" si="14"/>
        <v>280901.27</v>
      </c>
    </row>
    <row r="132" spans="2:7" x14ac:dyDescent="0.25">
      <c r="B132" s="143" t="str">
        <f t="shared" si="9"/>
        <v>COSTA RICA</v>
      </c>
      <c r="C132" s="7">
        <f t="shared" si="10"/>
        <v>1164305.97</v>
      </c>
      <c r="D132" s="7">
        <f t="shared" si="11"/>
        <v>945038.02</v>
      </c>
      <c r="E132" s="7">
        <f t="shared" si="12"/>
        <v>1158576.5700000003</v>
      </c>
      <c r="F132" s="7">
        <f t="shared" si="13"/>
        <v>1118706.26</v>
      </c>
      <c r="G132" s="7">
        <f t="shared" si="14"/>
        <v>191335.91</v>
      </c>
    </row>
    <row r="133" spans="2:7" x14ac:dyDescent="0.25">
      <c r="B133" s="143" t="str">
        <f t="shared" si="9"/>
        <v>SINGAPUR</v>
      </c>
      <c r="C133" s="7">
        <f t="shared" si="10"/>
        <v>2437048.7600000007</v>
      </c>
      <c r="D133" s="7">
        <f t="shared" si="11"/>
        <v>1865062.2599999998</v>
      </c>
      <c r="E133" s="7">
        <f t="shared" si="12"/>
        <v>2547165.5299999998</v>
      </c>
      <c r="F133" s="7">
        <f t="shared" si="13"/>
        <v>1888282.5700000003</v>
      </c>
      <c r="G133" s="7">
        <f t="shared" si="14"/>
        <v>164989.17000000001</v>
      </c>
    </row>
    <row r="134" spans="2:7" x14ac:dyDescent="0.25">
      <c r="B134" s="41" t="s">
        <v>16</v>
      </c>
      <c r="C134" s="7">
        <f t="shared" si="10"/>
        <v>1386258.8999999997</v>
      </c>
      <c r="D134" s="7">
        <f>F108</f>
        <v>948945.57</v>
      </c>
      <c r="E134" s="7">
        <f t="shared" si="12"/>
        <v>2097311.41</v>
      </c>
      <c r="F134" s="7">
        <f t="shared" si="13"/>
        <v>1873556.7300000002</v>
      </c>
      <c r="G134" s="7">
        <f t="shared" si="14"/>
        <v>145739.43999999997</v>
      </c>
    </row>
    <row r="143" spans="2:7" ht="23.25" x14ac:dyDescent="0.35">
      <c r="B143" s="10" t="s">
        <v>100</v>
      </c>
    </row>
    <row r="145" spans="2:7" x14ac:dyDescent="0.25">
      <c r="C145" s="43">
        <v>2014</v>
      </c>
      <c r="D145" s="43">
        <v>2015</v>
      </c>
      <c r="E145" s="43">
        <v>2016</v>
      </c>
      <c r="F145" s="43">
        <v>2017</v>
      </c>
      <c r="G145" s="43" t="s">
        <v>265</v>
      </c>
    </row>
    <row r="146" spans="2:7" x14ac:dyDescent="0.25">
      <c r="B146" s="60" t="s">
        <v>197</v>
      </c>
      <c r="C146" s="116">
        <f>+E14/D14</f>
        <v>0.1613213775698755</v>
      </c>
      <c r="D146" s="116">
        <f>+G14/F14</f>
        <v>0.16224996644057765</v>
      </c>
      <c r="E146" s="116">
        <f>+I14/H14</f>
        <v>0.17425706603430527</v>
      </c>
      <c r="F146" s="116">
        <f>+K14/J14</f>
        <v>0.19998567826839092</v>
      </c>
      <c r="G146" s="116">
        <f>+O14/N14</f>
        <v>0.2156419361115281</v>
      </c>
    </row>
    <row r="147" spans="2:7" x14ac:dyDescent="0.25">
      <c r="B147" s="60" t="s">
        <v>243</v>
      </c>
      <c r="C147" s="116">
        <f>+E15/D15</f>
        <v>0.10027887008391698</v>
      </c>
      <c r="D147" s="116">
        <f>+G15/F15</f>
        <v>0.13846287426072576</v>
      </c>
      <c r="E147" s="116">
        <f>+I15/H15</f>
        <v>0.17924663627691959</v>
      </c>
      <c r="F147" s="116">
        <f>+K15/J15</f>
        <v>0.17780551959915877</v>
      </c>
      <c r="G147" s="116">
        <f>+O15/N15</f>
        <v>0.21959191076802764</v>
      </c>
    </row>
    <row r="148" spans="2:7" x14ac:dyDescent="0.25">
      <c r="B148" s="60" t="s">
        <v>198</v>
      </c>
      <c r="C148" s="116">
        <f>+E16/D16</f>
        <v>0.6409075286408451</v>
      </c>
      <c r="D148" s="116">
        <f>+G16/F16</f>
        <v>0.68811811961165503</v>
      </c>
      <c r="E148" s="116">
        <f>+I16/H16</f>
        <v>0.57242008792807075</v>
      </c>
      <c r="F148" s="116">
        <f>+K16/J16</f>
        <v>0.72974865547577195</v>
      </c>
      <c r="G148" s="116">
        <f>+O16/N16</f>
        <v>0.54910186607699585</v>
      </c>
    </row>
    <row r="149" spans="2:7" x14ac:dyDescent="0.25">
      <c r="B149" s="60" t="s">
        <v>234</v>
      </c>
      <c r="C149" s="116">
        <f>+E17/D17</f>
        <v>3.5852178645027155E-2</v>
      </c>
      <c r="D149" s="116">
        <f>+G17/F17</f>
        <v>3.4226016165906759E-2</v>
      </c>
      <c r="E149" s="116">
        <f>+I17/H17</f>
        <v>3.7255537755757059E-2</v>
      </c>
      <c r="F149" s="116">
        <f>+K17/J17</f>
        <v>9.8337654271078878E-2</v>
      </c>
      <c r="G149" s="116">
        <f>+O17/N17</f>
        <v>0.14759061376644306</v>
      </c>
    </row>
    <row r="150" spans="2:7" x14ac:dyDescent="0.25">
      <c r="B150" s="60" t="s">
        <v>199</v>
      </c>
      <c r="C150" s="116">
        <f>+E18/D18</f>
        <v>0.27682334622233146</v>
      </c>
      <c r="D150" s="116">
        <f>+G18/F18</f>
        <v>0.30358365590851977</v>
      </c>
      <c r="E150" s="116">
        <f>+I18/H18</f>
        <v>0.28169211819824802</v>
      </c>
      <c r="F150" s="116">
        <f>+K18/J18</f>
        <v>0.27402504773671787</v>
      </c>
      <c r="G150" s="116">
        <f>+O18/N18</f>
        <v>0.24276500958058336</v>
      </c>
    </row>
    <row r="179" spans="2:12" ht="23.25" x14ac:dyDescent="0.35">
      <c r="B179" s="10" t="s">
        <v>240</v>
      </c>
    </row>
    <row r="181" spans="2:12" x14ac:dyDescent="0.25">
      <c r="B181" s="202" t="s">
        <v>58</v>
      </c>
      <c r="C181" s="201">
        <v>2014</v>
      </c>
      <c r="D181" s="201"/>
      <c r="E181" s="201">
        <v>2015</v>
      </c>
      <c r="F181" s="201"/>
      <c r="G181" s="201">
        <v>2016</v>
      </c>
      <c r="H181" s="201"/>
      <c r="I181" s="201">
        <v>2017</v>
      </c>
      <c r="J181" s="201"/>
      <c r="K181" s="201" t="s">
        <v>265</v>
      </c>
      <c r="L181" s="201"/>
    </row>
    <row r="182" spans="2:12" x14ac:dyDescent="0.25">
      <c r="B182" s="203"/>
      <c r="C182" s="40" t="s">
        <v>0</v>
      </c>
      <c r="D182" s="40" t="s">
        <v>1</v>
      </c>
      <c r="E182" s="40" t="s">
        <v>0</v>
      </c>
      <c r="F182" s="40" t="s">
        <v>1</v>
      </c>
      <c r="G182" s="40" t="s">
        <v>0</v>
      </c>
      <c r="H182" s="40" t="s">
        <v>1</v>
      </c>
      <c r="I182" s="40" t="s">
        <v>0</v>
      </c>
      <c r="J182" s="40" t="s">
        <v>1</v>
      </c>
      <c r="K182" s="40" t="s">
        <v>0</v>
      </c>
      <c r="L182" s="40" t="s">
        <v>1</v>
      </c>
    </row>
    <row r="183" spans="2:12" x14ac:dyDescent="0.25">
      <c r="B183" s="41" t="s">
        <v>115</v>
      </c>
      <c r="C183" s="80">
        <v>54897188</v>
      </c>
      <c r="D183" s="80">
        <v>6279213.2999999998</v>
      </c>
      <c r="E183" s="80">
        <v>23689322</v>
      </c>
      <c r="F183" s="80">
        <v>5395625.2399999984</v>
      </c>
      <c r="G183" s="80">
        <v>6962108</v>
      </c>
      <c r="H183" s="80">
        <v>5054678.84</v>
      </c>
      <c r="I183" s="80">
        <v>7812610</v>
      </c>
      <c r="J183" s="80">
        <v>5442930.0100000007</v>
      </c>
      <c r="K183" s="80">
        <v>4173772</v>
      </c>
      <c r="L183" s="80">
        <v>1591957.63</v>
      </c>
    </row>
    <row r="184" spans="2:12" x14ac:dyDescent="0.25">
      <c r="B184" s="41" t="s">
        <v>113</v>
      </c>
      <c r="C184" s="80">
        <v>47948434</v>
      </c>
      <c r="D184" s="80">
        <v>6225276.8500000015</v>
      </c>
      <c r="E184" s="80">
        <v>37872563</v>
      </c>
      <c r="F184" s="80">
        <v>4805282.5700000031</v>
      </c>
      <c r="G184" s="80">
        <v>41329905</v>
      </c>
      <c r="H184" s="80">
        <v>5458637.29</v>
      </c>
      <c r="I184" s="80">
        <v>39022552</v>
      </c>
      <c r="J184" s="80">
        <v>4758497.96</v>
      </c>
      <c r="K184" s="80">
        <v>4013064</v>
      </c>
      <c r="L184" s="80">
        <v>488705.26999999996</v>
      </c>
    </row>
    <row r="185" spans="2:12" x14ac:dyDescent="0.25">
      <c r="B185" s="41" t="s">
        <v>296</v>
      </c>
      <c r="C185" s="80"/>
      <c r="D185" s="80"/>
      <c r="E185" s="80"/>
      <c r="F185" s="80"/>
      <c r="G185" s="80"/>
      <c r="H185" s="80"/>
      <c r="I185" s="80"/>
      <c r="J185" s="80"/>
      <c r="K185" s="80">
        <v>278892</v>
      </c>
      <c r="L185" s="80">
        <v>244855.48</v>
      </c>
    </row>
    <row r="186" spans="2:12" x14ac:dyDescent="0.25">
      <c r="B186" s="41" t="s">
        <v>186</v>
      </c>
      <c r="C186" s="80">
        <v>337821</v>
      </c>
      <c r="D186" s="80">
        <v>586861.29</v>
      </c>
      <c r="E186" s="80">
        <v>287948</v>
      </c>
      <c r="F186" s="80">
        <v>692629.73999999964</v>
      </c>
      <c r="G186" s="80">
        <v>67776</v>
      </c>
      <c r="H186" s="80">
        <v>630537.11</v>
      </c>
      <c r="I186" s="80">
        <v>71150</v>
      </c>
      <c r="J186" s="80">
        <v>720582.14000000025</v>
      </c>
      <c r="K186" s="80">
        <v>582340</v>
      </c>
      <c r="L186" s="80">
        <v>159771.85999999999</v>
      </c>
    </row>
    <row r="187" spans="2:12" x14ac:dyDescent="0.25">
      <c r="B187" s="41" t="s">
        <v>114</v>
      </c>
      <c r="C187" s="80">
        <v>4968120</v>
      </c>
      <c r="D187" s="80">
        <v>795691.27999999991</v>
      </c>
      <c r="E187" s="80">
        <v>5525730</v>
      </c>
      <c r="F187" s="80">
        <v>959511.62999999989</v>
      </c>
      <c r="G187" s="80">
        <v>10742910</v>
      </c>
      <c r="H187" s="80">
        <v>1618513.2800000005</v>
      </c>
      <c r="I187" s="80">
        <v>12618428</v>
      </c>
      <c r="J187" s="80">
        <v>1751713.6799999997</v>
      </c>
      <c r="K187" s="80">
        <v>880820</v>
      </c>
      <c r="L187" s="80">
        <v>144173.85</v>
      </c>
    </row>
    <row r="188" spans="2:12" x14ac:dyDescent="0.25">
      <c r="B188" s="41" t="s">
        <v>235</v>
      </c>
      <c r="C188" s="80">
        <v>12265312</v>
      </c>
      <c r="D188" s="80">
        <v>1167778.3699999999</v>
      </c>
      <c r="E188" s="80">
        <v>9479352</v>
      </c>
      <c r="F188" s="80">
        <v>843282.7</v>
      </c>
      <c r="G188" s="80">
        <v>10883950</v>
      </c>
      <c r="H188" s="80">
        <v>830232.77</v>
      </c>
      <c r="I188" s="80">
        <v>8972648</v>
      </c>
      <c r="J188" s="80">
        <v>800858.34000000008</v>
      </c>
      <c r="K188" s="80">
        <v>1849248</v>
      </c>
      <c r="L188" s="80">
        <v>135377.06</v>
      </c>
    </row>
    <row r="189" spans="2:12" x14ac:dyDescent="0.25">
      <c r="B189" s="41" t="s">
        <v>226</v>
      </c>
      <c r="C189" s="80">
        <v>13826528</v>
      </c>
      <c r="D189" s="80">
        <v>1305422</v>
      </c>
      <c r="E189" s="80">
        <v>12390980</v>
      </c>
      <c r="F189" s="80">
        <v>1132081.8499999999</v>
      </c>
      <c r="G189" s="80">
        <v>14350016</v>
      </c>
      <c r="H189" s="80">
        <v>1303990.2900000003</v>
      </c>
      <c r="I189" s="80">
        <v>12887480</v>
      </c>
      <c r="J189" s="80">
        <v>1157371.1100000001</v>
      </c>
      <c r="K189" s="80">
        <v>1688624</v>
      </c>
      <c r="L189" s="80">
        <v>125164.67000000001</v>
      </c>
    </row>
    <row r="190" spans="2:12" x14ac:dyDescent="0.25">
      <c r="B190" s="41" t="s">
        <v>16</v>
      </c>
      <c r="C190" s="80">
        <v>11996450</v>
      </c>
      <c r="D190" s="80">
        <v>2181835.3000000007</v>
      </c>
      <c r="E190" s="80">
        <v>27878347</v>
      </c>
      <c r="F190" s="80">
        <v>3882347.8699999996</v>
      </c>
      <c r="G190" s="80">
        <v>16449851</v>
      </c>
      <c r="H190" s="80">
        <v>2921722.3300000005</v>
      </c>
      <c r="I190" s="80">
        <v>17033286</v>
      </c>
      <c r="J190" s="80">
        <v>4372091.4399999995</v>
      </c>
      <c r="K190" s="80">
        <v>1066418</v>
      </c>
      <c r="L190" s="80">
        <v>298602.15999999997</v>
      </c>
    </row>
    <row r="191" spans="2:12" x14ac:dyDescent="0.25">
      <c r="B191" s="42" t="s">
        <v>28</v>
      </c>
      <c r="C191" s="192">
        <f t="shared" ref="C191:J191" si="15">SUM(C183:C190)</f>
        <v>146239853</v>
      </c>
      <c r="D191" s="192">
        <f t="shared" si="15"/>
        <v>18542078.390000001</v>
      </c>
      <c r="E191" s="192">
        <f t="shared" si="15"/>
        <v>117124242</v>
      </c>
      <c r="F191" s="192">
        <f t="shared" si="15"/>
        <v>17710761.600000001</v>
      </c>
      <c r="G191" s="192">
        <f t="shared" si="15"/>
        <v>100786516</v>
      </c>
      <c r="H191" s="192">
        <f t="shared" si="15"/>
        <v>17818311.91</v>
      </c>
      <c r="I191" s="192">
        <f t="shared" si="15"/>
        <v>98418154</v>
      </c>
      <c r="J191" s="192">
        <f t="shared" si="15"/>
        <v>19004044.68</v>
      </c>
      <c r="K191" s="192">
        <f>SUM(K183:K190)</f>
        <v>14533178</v>
      </c>
      <c r="L191" s="192">
        <f>SUM(L183:L190)</f>
        <v>3188607.98</v>
      </c>
    </row>
    <row r="195" spans="2:7" x14ac:dyDescent="0.25">
      <c r="C195" s="40">
        <v>2014</v>
      </c>
      <c r="D195" s="40">
        <v>2015</v>
      </c>
      <c r="E195" s="40">
        <v>2016</v>
      </c>
      <c r="F195" s="40">
        <v>2016</v>
      </c>
      <c r="G195" s="40" t="s">
        <v>265</v>
      </c>
    </row>
    <row r="196" spans="2:7" x14ac:dyDescent="0.25">
      <c r="B196" s="76" t="str">
        <f>+B183</f>
        <v>RAYOVAC- VARTA S.A.</v>
      </c>
      <c r="C196" s="7">
        <f>+C183</f>
        <v>54897188</v>
      </c>
      <c r="D196" s="7">
        <f>+E183</f>
        <v>23689322</v>
      </c>
      <c r="E196" s="7">
        <f>+G183</f>
        <v>6962108</v>
      </c>
      <c r="F196" s="7">
        <f>+I183</f>
        <v>7812610</v>
      </c>
      <c r="G196" s="7">
        <f>+K183</f>
        <v>4173772</v>
      </c>
    </row>
    <row r="197" spans="2:7" x14ac:dyDescent="0.25">
      <c r="B197" s="165" t="str">
        <f t="shared" ref="B197:B202" si="16">+B184</f>
        <v>EVEREADY DE COLOMBIA S.A.</v>
      </c>
      <c r="C197" s="7">
        <f t="shared" ref="C197:C203" si="17">+C184</f>
        <v>47948434</v>
      </c>
      <c r="D197" s="7">
        <f t="shared" ref="D197:D203" si="18">+E184</f>
        <v>37872563</v>
      </c>
      <c r="E197" s="7">
        <f t="shared" ref="E197:E202" si="19">+G184</f>
        <v>41329905</v>
      </c>
      <c r="F197" s="7">
        <f t="shared" ref="F197:F203" si="20">+I184</f>
        <v>39022552</v>
      </c>
      <c r="G197" s="7">
        <f t="shared" ref="G197:G203" si="21">+K184</f>
        <v>4013064</v>
      </c>
    </row>
    <row r="198" spans="2:7" x14ac:dyDescent="0.25">
      <c r="B198" s="165" t="str">
        <f t="shared" si="16"/>
        <v>GENOMMA LAB COLOMBIA LTDA</v>
      </c>
      <c r="C198" s="7">
        <f t="shared" si="17"/>
        <v>0</v>
      </c>
      <c r="D198" s="7">
        <f t="shared" si="18"/>
        <v>0</v>
      </c>
      <c r="E198" s="7">
        <f t="shared" si="19"/>
        <v>0</v>
      </c>
      <c r="F198" s="7">
        <f t="shared" si="20"/>
        <v>0</v>
      </c>
      <c r="G198" s="7">
        <f t="shared" si="21"/>
        <v>278892</v>
      </c>
    </row>
    <row r="199" spans="2:7" x14ac:dyDescent="0.25">
      <c r="B199" s="165" t="str">
        <f t="shared" si="16"/>
        <v>PRICESMART COLOMBIA S.A.S.</v>
      </c>
      <c r="C199" s="7">
        <f t="shared" si="17"/>
        <v>337821</v>
      </c>
      <c r="D199" s="7">
        <f t="shared" si="18"/>
        <v>287948</v>
      </c>
      <c r="E199" s="7">
        <f t="shared" si="19"/>
        <v>67776</v>
      </c>
      <c r="F199" s="7">
        <f t="shared" si="20"/>
        <v>71150</v>
      </c>
      <c r="G199" s="7">
        <f t="shared" si="21"/>
        <v>582340</v>
      </c>
    </row>
    <row r="200" spans="2:7" x14ac:dyDescent="0.25">
      <c r="B200" s="165" t="str">
        <f t="shared" si="16"/>
        <v>TRONEX S.A.</v>
      </c>
      <c r="C200" s="7">
        <f t="shared" si="17"/>
        <v>4968120</v>
      </c>
      <c r="D200" s="7">
        <f t="shared" si="18"/>
        <v>5525730</v>
      </c>
      <c r="E200" s="7">
        <f t="shared" si="19"/>
        <v>10742910</v>
      </c>
      <c r="F200" s="7">
        <f t="shared" si="20"/>
        <v>12618428</v>
      </c>
      <c r="G200" s="7">
        <f t="shared" si="21"/>
        <v>880820</v>
      </c>
    </row>
    <row r="201" spans="2:7" x14ac:dyDescent="0.25">
      <c r="B201" s="165" t="str">
        <f t="shared" si="16"/>
        <v>NACIONAL DE PILAS CENTRAL S.A</v>
      </c>
      <c r="C201" s="7">
        <f t="shared" si="17"/>
        <v>12265312</v>
      </c>
      <c r="D201" s="7">
        <f t="shared" si="18"/>
        <v>9479352</v>
      </c>
      <c r="E201" s="7">
        <f t="shared" si="19"/>
        <v>10883950</v>
      </c>
      <c r="F201" s="7">
        <f t="shared" si="20"/>
        <v>8972648</v>
      </c>
      <c r="G201" s="7">
        <f t="shared" si="21"/>
        <v>1849248</v>
      </c>
    </row>
    <row r="202" spans="2:7" x14ac:dyDescent="0.25">
      <c r="B202" s="165" t="str">
        <f t="shared" si="16"/>
        <v>NACIONAL DE PILAS OCCIDENTE S.A.S.</v>
      </c>
      <c r="C202" s="7">
        <f t="shared" si="17"/>
        <v>13826528</v>
      </c>
      <c r="D202" s="7">
        <f t="shared" si="18"/>
        <v>12390980</v>
      </c>
      <c r="E202" s="7">
        <f t="shared" si="19"/>
        <v>14350016</v>
      </c>
      <c r="F202" s="7">
        <f t="shared" si="20"/>
        <v>12887480</v>
      </c>
      <c r="G202" s="7">
        <f t="shared" si="21"/>
        <v>1688624</v>
      </c>
    </row>
    <row r="203" spans="2:7" x14ac:dyDescent="0.25">
      <c r="B203" s="41" t="s">
        <v>16</v>
      </c>
      <c r="C203" s="7">
        <f t="shared" si="17"/>
        <v>11996450</v>
      </c>
      <c r="D203" s="7">
        <f t="shared" si="18"/>
        <v>27878347</v>
      </c>
      <c r="E203" s="7">
        <f>+G190</f>
        <v>16449851</v>
      </c>
      <c r="F203" s="7">
        <f t="shared" si="20"/>
        <v>17033286</v>
      </c>
      <c r="G203" s="7">
        <f t="shared" si="21"/>
        <v>1066418</v>
      </c>
    </row>
    <row r="211" spans="2:7" x14ac:dyDescent="0.25">
      <c r="C211" s="40">
        <v>2014</v>
      </c>
      <c r="D211" s="40">
        <v>2015</v>
      </c>
      <c r="E211" s="40">
        <v>2016</v>
      </c>
      <c r="F211" s="40">
        <v>2017</v>
      </c>
      <c r="G211" s="40" t="s">
        <v>265</v>
      </c>
    </row>
    <row r="212" spans="2:7" x14ac:dyDescent="0.25">
      <c r="B212" s="76" t="str">
        <f>+B183</f>
        <v>RAYOVAC- VARTA S.A.</v>
      </c>
      <c r="C212" s="7">
        <f>+D183</f>
        <v>6279213.2999999998</v>
      </c>
      <c r="D212" s="7">
        <f>+F183</f>
        <v>5395625.2399999984</v>
      </c>
      <c r="E212" s="7">
        <f>+H183</f>
        <v>5054678.84</v>
      </c>
      <c r="F212" s="7">
        <f>+J183</f>
        <v>5442930.0100000007</v>
      </c>
      <c r="G212" s="7">
        <f>+L183</f>
        <v>1591957.63</v>
      </c>
    </row>
    <row r="213" spans="2:7" x14ac:dyDescent="0.25">
      <c r="B213" s="165" t="str">
        <f t="shared" ref="B213:B218" si="22">+B184</f>
        <v>EVEREADY DE COLOMBIA S.A.</v>
      </c>
      <c r="C213" s="7">
        <f t="shared" ref="C213:C218" si="23">+D184</f>
        <v>6225276.8500000015</v>
      </c>
      <c r="D213" s="7">
        <f t="shared" ref="D213:D219" si="24">+F184</f>
        <v>4805282.5700000031</v>
      </c>
      <c r="E213" s="7">
        <f t="shared" ref="E213:E218" si="25">+H184</f>
        <v>5458637.29</v>
      </c>
      <c r="F213" s="7">
        <f t="shared" ref="F213:F218" si="26">+J184</f>
        <v>4758497.96</v>
      </c>
      <c r="G213" s="7">
        <f t="shared" ref="G213:G218" si="27">+L184</f>
        <v>488705.26999999996</v>
      </c>
    </row>
    <row r="214" spans="2:7" x14ac:dyDescent="0.25">
      <c r="B214" s="165" t="str">
        <f t="shared" si="22"/>
        <v>GENOMMA LAB COLOMBIA LTDA</v>
      </c>
      <c r="C214" s="7">
        <f t="shared" si="23"/>
        <v>0</v>
      </c>
      <c r="D214" s="7">
        <f t="shared" si="24"/>
        <v>0</v>
      </c>
      <c r="E214" s="7">
        <f t="shared" si="25"/>
        <v>0</v>
      </c>
      <c r="F214" s="7">
        <f t="shared" si="26"/>
        <v>0</v>
      </c>
      <c r="G214" s="7">
        <f t="shared" si="27"/>
        <v>244855.48</v>
      </c>
    </row>
    <row r="215" spans="2:7" x14ac:dyDescent="0.25">
      <c r="B215" s="165" t="str">
        <f t="shared" si="22"/>
        <v>PRICESMART COLOMBIA S.A.S.</v>
      </c>
      <c r="C215" s="7">
        <f t="shared" si="23"/>
        <v>586861.29</v>
      </c>
      <c r="D215" s="7">
        <f t="shared" si="24"/>
        <v>692629.73999999964</v>
      </c>
      <c r="E215" s="7">
        <f t="shared" si="25"/>
        <v>630537.11</v>
      </c>
      <c r="F215" s="7">
        <f t="shared" si="26"/>
        <v>720582.14000000025</v>
      </c>
      <c r="G215" s="7">
        <f t="shared" si="27"/>
        <v>159771.85999999999</v>
      </c>
    </row>
    <row r="216" spans="2:7" x14ac:dyDescent="0.25">
      <c r="B216" s="165" t="str">
        <f t="shared" si="22"/>
        <v>TRONEX S.A.</v>
      </c>
      <c r="C216" s="7">
        <f t="shared" si="23"/>
        <v>795691.27999999991</v>
      </c>
      <c r="D216" s="7">
        <f t="shared" si="24"/>
        <v>959511.62999999989</v>
      </c>
      <c r="E216" s="7">
        <f t="shared" si="25"/>
        <v>1618513.2800000005</v>
      </c>
      <c r="F216" s="7">
        <f t="shared" si="26"/>
        <v>1751713.6799999997</v>
      </c>
      <c r="G216" s="7">
        <f t="shared" si="27"/>
        <v>144173.85</v>
      </c>
    </row>
    <row r="217" spans="2:7" x14ac:dyDescent="0.25">
      <c r="B217" s="165" t="str">
        <f t="shared" si="22"/>
        <v>NACIONAL DE PILAS CENTRAL S.A</v>
      </c>
      <c r="C217" s="7">
        <f t="shared" si="23"/>
        <v>1167778.3699999999</v>
      </c>
      <c r="D217" s="7">
        <f t="shared" si="24"/>
        <v>843282.7</v>
      </c>
      <c r="E217" s="7">
        <f t="shared" si="25"/>
        <v>830232.77</v>
      </c>
      <c r="F217" s="7">
        <f t="shared" si="26"/>
        <v>800858.34000000008</v>
      </c>
      <c r="G217" s="7">
        <f t="shared" si="27"/>
        <v>135377.06</v>
      </c>
    </row>
    <row r="218" spans="2:7" x14ac:dyDescent="0.25">
      <c r="B218" s="165" t="str">
        <f t="shared" si="22"/>
        <v>NACIONAL DE PILAS OCCIDENTE S.A.S.</v>
      </c>
      <c r="C218" s="7">
        <f t="shared" si="23"/>
        <v>1305422</v>
      </c>
      <c r="D218" s="7">
        <f t="shared" si="24"/>
        <v>1132081.8499999999</v>
      </c>
      <c r="E218" s="7">
        <f t="shared" si="25"/>
        <v>1303990.2900000003</v>
      </c>
      <c r="F218" s="7">
        <f t="shared" si="26"/>
        <v>1157371.1100000001</v>
      </c>
      <c r="G218" s="7">
        <f t="shared" si="27"/>
        <v>125164.67000000001</v>
      </c>
    </row>
    <row r="219" spans="2:7" x14ac:dyDescent="0.25">
      <c r="B219" s="41" t="s">
        <v>16</v>
      </c>
      <c r="C219" s="7">
        <f>+D190</f>
        <v>2181835.3000000007</v>
      </c>
      <c r="D219" s="7">
        <f t="shared" si="24"/>
        <v>3882347.8699999996</v>
      </c>
      <c r="E219" s="7">
        <f>+H190</f>
        <v>2921722.3300000005</v>
      </c>
      <c r="F219" s="7">
        <f>+J190</f>
        <v>4372091.4399999995</v>
      </c>
      <c r="G219" s="7">
        <f>+L190</f>
        <v>298602.15999999997</v>
      </c>
    </row>
  </sheetData>
  <mergeCells count="26">
    <mergeCell ref="J12:K12"/>
    <mergeCell ref="L12:M12"/>
    <mergeCell ref="N12:O12"/>
    <mergeCell ref="K100:L100"/>
    <mergeCell ref="K54:L54"/>
    <mergeCell ref="B12:B13"/>
    <mergeCell ref="C12:C13"/>
    <mergeCell ref="D12:E12"/>
    <mergeCell ref="F12:G12"/>
    <mergeCell ref="H12:I12"/>
    <mergeCell ref="G54:H54"/>
    <mergeCell ref="E181:F181"/>
    <mergeCell ref="G181:H181"/>
    <mergeCell ref="I181:J181"/>
    <mergeCell ref="B54:B55"/>
    <mergeCell ref="C54:D54"/>
    <mergeCell ref="E54:F54"/>
    <mergeCell ref="B100:B101"/>
    <mergeCell ref="C100:D100"/>
    <mergeCell ref="E100:F100"/>
    <mergeCell ref="I54:J54"/>
    <mergeCell ref="K181:L181"/>
    <mergeCell ref="B181:B182"/>
    <mergeCell ref="C181:D181"/>
    <mergeCell ref="G100:H100"/>
    <mergeCell ref="I100:J10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0:O207"/>
  <sheetViews>
    <sheetView zoomScale="60" zoomScaleNormal="60" zoomScalePageLayoutView="90" workbookViewId="0"/>
  </sheetViews>
  <sheetFormatPr baseColWidth="10" defaultColWidth="10.85546875" defaultRowHeight="15" x14ac:dyDescent="0.25"/>
  <cols>
    <col min="1" max="1" width="26" style="2" customWidth="1"/>
    <col min="2" max="2" width="21.28515625" style="2" customWidth="1"/>
    <col min="3" max="3" width="15.85546875" style="2" customWidth="1"/>
    <col min="4" max="4" width="16.85546875" style="2" bestFit="1" customWidth="1"/>
    <col min="5" max="6" width="21" style="2" bestFit="1" customWidth="1"/>
    <col min="7" max="7" width="22.7109375" style="2" bestFit="1" customWidth="1"/>
    <col min="8" max="8" width="16.85546875" style="2" bestFit="1" customWidth="1"/>
    <col min="9" max="9" width="22.85546875" style="2" customWidth="1"/>
    <col min="10" max="10" width="21" style="2" bestFit="1" customWidth="1"/>
    <col min="11" max="11" width="22.7109375" style="2" bestFit="1" customWidth="1"/>
    <col min="12" max="12" width="17.28515625" style="2" bestFit="1" customWidth="1"/>
    <col min="13" max="13" width="21" style="2" bestFit="1" customWidth="1"/>
    <col min="14" max="14" width="17.28515625" style="2" customWidth="1"/>
    <col min="15" max="15" width="20.28515625" style="2" bestFit="1" customWidth="1"/>
    <col min="16" max="17" width="16.140625" style="2" customWidth="1"/>
    <col min="18" max="20" width="21" style="2" bestFit="1" customWidth="1"/>
    <col min="21" max="21" width="24.28515625" style="2" bestFit="1" customWidth="1"/>
    <col min="22" max="22" width="21" style="2" bestFit="1" customWidth="1"/>
    <col min="23" max="23" width="24.28515625" style="2" bestFit="1" customWidth="1"/>
    <col min="24" max="24" width="21" style="2" bestFit="1" customWidth="1"/>
    <col min="25" max="25" width="24.28515625" style="2" bestFit="1" customWidth="1"/>
    <col min="26" max="27" width="21" style="2" bestFit="1" customWidth="1"/>
    <col min="28" max="16384" width="10.85546875" style="2"/>
  </cols>
  <sheetData>
    <row r="10" spans="1:13" ht="23.25" x14ac:dyDescent="0.35">
      <c r="B10" s="10" t="s">
        <v>65</v>
      </c>
    </row>
    <row r="13" spans="1:13" x14ac:dyDescent="0.25">
      <c r="A13" s="202" t="s">
        <v>66</v>
      </c>
      <c r="B13" s="204">
        <v>2014</v>
      </c>
      <c r="C13" s="205"/>
      <c r="D13" s="204">
        <v>2015</v>
      </c>
      <c r="E13" s="205"/>
      <c r="F13" s="204">
        <v>2016</v>
      </c>
      <c r="G13" s="205"/>
      <c r="H13" s="204">
        <v>2017</v>
      </c>
      <c r="I13" s="205"/>
      <c r="J13" s="201" t="s">
        <v>264</v>
      </c>
      <c r="K13" s="201"/>
      <c r="L13" s="201" t="s">
        <v>265</v>
      </c>
      <c r="M13" s="201"/>
    </row>
    <row r="14" spans="1:13" x14ac:dyDescent="0.25">
      <c r="A14" s="203"/>
      <c r="B14" s="24" t="s">
        <v>0</v>
      </c>
      <c r="C14" s="24" t="s">
        <v>154</v>
      </c>
      <c r="D14" s="24" t="s">
        <v>0</v>
      </c>
      <c r="E14" s="24" t="s">
        <v>154</v>
      </c>
      <c r="F14" s="24" t="s">
        <v>0</v>
      </c>
      <c r="G14" s="24" t="s">
        <v>154</v>
      </c>
      <c r="H14" s="24" t="s">
        <v>0</v>
      </c>
      <c r="I14" s="24" t="s">
        <v>154</v>
      </c>
      <c r="J14" s="24" t="s">
        <v>0</v>
      </c>
      <c r="K14" s="24" t="s">
        <v>154</v>
      </c>
      <c r="L14" s="24" t="s">
        <v>0</v>
      </c>
      <c r="M14" s="24" t="s">
        <v>154</v>
      </c>
    </row>
    <row r="15" spans="1:13" ht="60" x14ac:dyDescent="0.25">
      <c r="A15" s="36" t="s">
        <v>253</v>
      </c>
      <c r="B15" s="37">
        <v>144845</v>
      </c>
      <c r="C15" s="37">
        <v>62349032.639999971</v>
      </c>
      <c r="D15" s="37">
        <v>182977</v>
      </c>
      <c r="E15" s="37">
        <v>71408948.969999939</v>
      </c>
      <c r="F15" s="37">
        <v>166953</v>
      </c>
      <c r="G15" s="37">
        <v>67858439.879999936</v>
      </c>
      <c r="H15" s="37">
        <v>163826</v>
      </c>
      <c r="I15" s="37">
        <v>67153704.139999926</v>
      </c>
      <c r="J15" s="37">
        <v>7853</v>
      </c>
      <c r="K15" s="37">
        <v>3929443.9999999995</v>
      </c>
      <c r="L15" s="37">
        <v>42887</v>
      </c>
      <c r="M15" s="37">
        <v>17610310.830000006</v>
      </c>
    </row>
    <row r="16" spans="1:13" ht="30" x14ac:dyDescent="0.25">
      <c r="A16" s="36" t="s">
        <v>34</v>
      </c>
      <c r="B16" s="37">
        <v>107407</v>
      </c>
      <c r="C16" s="37">
        <v>34849033.829999983</v>
      </c>
      <c r="D16" s="37">
        <v>48036</v>
      </c>
      <c r="E16" s="37">
        <v>7278279.9399999995</v>
      </c>
      <c r="F16" s="37">
        <v>34028</v>
      </c>
      <c r="G16" s="37">
        <v>3843619.24</v>
      </c>
      <c r="H16" s="37">
        <v>37356</v>
      </c>
      <c r="I16" s="37">
        <v>3954482.63</v>
      </c>
      <c r="J16" s="37">
        <v>1065</v>
      </c>
      <c r="K16" s="37">
        <v>187896.43</v>
      </c>
      <c r="L16" s="37">
        <v>15977</v>
      </c>
      <c r="M16" s="37">
        <v>1854400.4199999997</v>
      </c>
    </row>
    <row r="17" spans="1:13" x14ac:dyDescent="0.25">
      <c r="A17" s="23" t="s">
        <v>28</v>
      </c>
      <c r="B17" s="164">
        <f t="shared" ref="B17:M17" si="0">SUM(B15:B16)</f>
        <v>252252</v>
      </c>
      <c r="C17" s="164">
        <f t="shared" si="0"/>
        <v>97198066.469999954</v>
      </c>
      <c r="D17" s="164">
        <f t="shared" si="0"/>
        <v>231013</v>
      </c>
      <c r="E17" s="164">
        <f t="shared" si="0"/>
        <v>78687228.909999937</v>
      </c>
      <c r="F17" s="164">
        <f t="shared" si="0"/>
        <v>200981</v>
      </c>
      <c r="G17" s="164">
        <f t="shared" si="0"/>
        <v>71702059.11999993</v>
      </c>
      <c r="H17" s="164">
        <f t="shared" si="0"/>
        <v>201182</v>
      </c>
      <c r="I17" s="164">
        <f t="shared" si="0"/>
        <v>71108186.769999921</v>
      </c>
      <c r="J17" s="164">
        <f t="shared" si="0"/>
        <v>8918</v>
      </c>
      <c r="K17" s="164">
        <f t="shared" si="0"/>
        <v>4117340.4299999997</v>
      </c>
      <c r="L17" s="164">
        <f t="shared" si="0"/>
        <v>58864</v>
      </c>
      <c r="M17" s="164">
        <f t="shared" si="0"/>
        <v>19464711.250000004</v>
      </c>
    </row>
    <row r="20" spans="1:13" x14ac:dyDescent="0.25">
      <c r="C20" s="2">
        <v>2014</v>
      </c>
      <c r="D20" s="2">
        <v>2015</v>
      </c>
      <c r="E20" s="2">
        <v>2016</v>
      </c>
      <c r="F20" s="2">
        <v>2017</v>
      </c>
      <c r="G20" s="2" t="s">
        <v>264</v>
      </c>
      <c r="H20" s="2" t="s">
        <v>265</v>
      </c>
    </row>
    <row r="21" spans="1:13" x14ac:dyDescent="0.25">
      <c r="B21" s="15" t="s">
        <v>155</v>
      </c>
      <c r="C21" s="18">
        <f>+B17</f>
        <v>252252</v>
      </c>
      <c r="D21" s="18">
        <f>+D17</f>
        <v>231013</v>
      </c>
      <c r="E21" s="18">
        <f>+F17</f>
        <v>200981</v>
      </c>
      <c r="F21" s="18">
        <f>+H17</f>
        <v>201182</v>
      </c>
      <c r="G21" s="18">
        <f>+J17</f>
        <v>8918</v>
      </c>
      <c r="H21" s="18">
        <f>+L17</f>
        <v>58864</v>
      </c>
    </row>
    <row r="23" spans="1:13" x14ac:dyDescent="0.25">
      <c r="C23" s="2">
        <v>2014</v>
      </c>
      <c r="D23" s="2">
        <v>2015</v>
      </c>
      <c r="E23" s="2">
        <v>2016</v>
      </c>
      <c r="F23" s="2">
        <v>2017</v>
      </c>
      <c r="G23" s="2" t="s">
        <v>264</v>
      </c>
      <c r="H23" s="2" t="s">
        <v>265</v>
      </c>
    </row>
    <row r="24" spans="1:13" x14ac:dyDescent="0.25">
      <c r="B24" s="15" t="s">
        <v>155</v>
      </c>
      <c r="C24" s="18">
        <f>+C17</f>
        <v>97198066.469999954</v>
      </c>
      <c r="D24" s="18">
        <v>97198066.469999954</v>
      </c>
      <c r="E24" s="18">
        <v>78687228.909999937</v>
      </c>
      <c r="F24" s="18">
        <v>71702059.11999993</v>
      </c>
      <c r="G24" s="18">
        <f>+K17</f>
        <v>4117340.4299999997</v>
      </c>
      <c r="H24" s="18">
        <f>+M17</f>
        <v>19464711.250000004</v>
      </c>
    </row>
    <row r="38" spans="2:12" ht="23.25" x14ac:dyDescent="0.35">
      <c r="B38" s="10" t="s">
        <v>29</v>
      </c>
    </row>
    <row r="39" spans="2:12" ht="23.25" x14ac:dyDescent="0.35">
      <c r="B39" s="9"/>
    </row>
    <row r="40" spans="2:12" x14ac:dyDescent="0.25">
      <c r="B40" s="202" t="s">
        <v>30</v>
      </c>
      <c r="C40" s="201">
        <v>2014</v>
      </c>
      <c r="D40" s="201"/>
      <c r="E40" s="201">
        <v>2015</v>
      </c>
      <c r="F40" s="201"/>
      <c r="G40" s="201">
        <v>2016</v>
      </c>
      <c r="H40" s="201"/>
      <c r="I40" s="201">
        <v>2017</v>
      </c>
      <c r="J40" s="201"/>
      <c r="K40" s="201" t="s">
        <v>265</v>
      </c>
      <c r="L40" s="201"/>
    </row>
    <row r="41" spans="2:12" x14ac:dyDescent="0.25">
      <c r="B41" s="208"/>
      <c r="C41" s="17" t="s">
        <v>0</v>
      </c>
      <c r="D41" s="17" t="s">
        <v>154</v>
      </c>
      <c r="E41" s="17" t="s">
        <v>0</v>
      </c>
      <c r="F41" s="17" t="s">
        <v>154</v>
      </c>
      <c r="G41" s="17" t="s">
        <v>0</v>
      </c>
      <c r="H41" s="17" t="s">
        <v>154</v>
      </c>
      <c r="I41" s="17" t="s">
        <v>0</v>
      </c>
      <c r="J41" s="17" t="s">
        <v>154</v>
      </c>
      <c r="K41" s="17" t="s">
        <v>0</v>
      </c>
      <c r="L41" s="17" t="s">
        <v>154</v>
      </c>
    </row>
    <row r="42" spans="2:12" x14ac:dyDescent="0.25">
      <c r="B42" s="170" t="s">
        <v>20</v>
      </c>
      <c r="C42" s="80">
        <v>150685</v>
      </c>
      <c r="D42" s="80">
        <v>62568021.600000009</v>
      </c>
      <c r="E42" s="80">
        <v>178927</v>
      </c>
      <c r="F42" s="80">
        <v>61163253.529999949</v>
      </c>
      <c r="G42" s="80">
        <v>156199</v>
      </c>
      <c r="H42" s="80">
        <v>57375157.279999942</v>
      </c>
      <c r="I42" s="80">
        <v>159850</v>
      </c>
      <c r="J42" s="80">
        <v>55907839.969999909</v>
      </c>
      <c r="K42" s="80">
        <v>52473</v>
      </c>
      <c r="L42" s="80">
        <v>16909521.600000013</v>
      </c>
    </row>
    <row r="43" spans="2:12" x14ac:dyDescent="0.25">
      <c r="B43" s="170" t="s">
        <v>18</v>
      </c>
      <c r="C43" s="80">
        <v>84073</v>
      </c>
      <c r="D43" s="80">
        <v>32081489.919999972</v>
      </c>
      <c r="E43" s="80">
        <v>42099</v>
      </c>
      <c r="F43" s="80">
        <v>15387991.670000006</v>
      </c>
      <c r="G43" s="80">
        <v>42623</v>
      </c>
      <c r="H43" s="80">
        <v>13221164.509999985</v>
      </c>
      <c r="I43" s="80">
        <v>38520</v>
      </c>
      <c r="J43" s="80">
        <v>13670363.199999999</v>
      </c>
      <c r="K43" s="80">
        <v>5496</v>
      </c>
      <c r="L43" s="80">
        <v>2243570.71</v>
      </c>
    </row>
    <row r="44" spans="2:12" x14ac:dyDescent="0.25">
      <c r="B44" s="170" t="s">
        <v>17</v>
      </c>
      <c r="C44" s="80">
        <v>12584</v>
      </c>
      <c r="D44" s="80">
        <v>1815680.4099999988</v>
      </c>
      <c r="E44" s="80">
        <v>7295</v>
      </c>
      <c r="F44" s="80">
        <v>1636253.0000000005</v>
      </c>
      <c r="G44" s="80">
        <v>863</v>
      </c>
      <c r="H44" s="80">
        <v>699035.1999999996</v>
      </c>
      <c r="I44" s="80">
        <v>1253</v>
      </c>
      <c r="J44" s="80">
        <v>1082571.4099999997</v>
      </c>
      <c r="K44" s="80">
        <v>331</v>
      </c>
      <c r="L44" s="80">
        <v>222542.98999999996</v>
      </c>
    </row>
    <row r="45" spans="2:12" x14ac:dyDescent="0.25">
      <c r="B45" s="170" t="s">
        <v>21</v>
      </c>
      <c r="C45" s="80">
        <v>143</v>
      </c>
      <c r="D45" s="80">
        <v>35381.75</v>
      </c>
      <c r="E45" s="80">
        <v>17</v>
      </c>
      <c r="F45" s="80">
        <v>22951.09</v>
      </c>
      <c r="G45" s="80">
        <v>11</v>
      </c>
      <c r="H45" s="80">
        <v>35009.33</v>
      </c>
      <c r="I45" s="80">
        <v>218</v>
      </c>
      <c r="J45" s="80">
        <v>135155.39000000001</v>
      </c>
      <c r="K45" s="80">
        <v>339</v>
      </c>
      <c r="L45" s="80">
        <v>30499.86</v>
      </c>
    </row>
    <row r="46" spans="2:12" x14ac:dyDescent="0.25">
      <c r="B46" s="170" t="s">
        <v>24</v>
      </c>
      <c r="C46" s="80">
        <v>1048</v>
      </c>
      <c r="D46" s="80">
        <v>348507.2900000001</v>
      </c>
      <c r="E46" s="80">
        <v>823</v>
      </c>
      <c r="F46" s="80">
        <v>268428.57000000007</v>
      </c>
      <c r="G46" s="80">
        <v>683</v>
      </c>
      <c r="H46" s="80">
        <v>240666.55000000002</v>
      </c>
      <c r="I46" s="80">
        <v>390</v>
      </c>
      <c r="J46" s="80">
        <v>128470.14</v>
      </c>
      <c r="K46" s="80">
        <v>77</v>
      </c>
      <c r="L46" s="80">
        <v>29477.199999999997</v>
      </c>
    </row>
    <row r="47" spans="2:12" x14ac:dyDescent="0.25">
      <c r="B47" s="170" t="s">
        <v>19</v>
      </c>
      <c r="C47" s="80">
        <v>2796</v>
      </c>
      <c r="D47" s="80">
        <v>236527.88</v>
      </c>
      <c r="E47" s="80">
        <v>1186</v>
      </c>
      <c r="F47" s="80">
        <v>100253.31</v>
      </c>
      <c r="G47" s="80">
        <v>462</v>
      </c>
      <c r="H47" s="80">
        <v>35947.32</v>
      </c>
      <c r="I47" s="80">
        <v>886</v>
      </c>
      <c r="J47" s="80">
        <v>111696.12</v>
      </c>
      <c r="K47" s="80">
        <v>144</v>
      </c>
      <c r="L47" s="80">
        <v>18776.03</v>
      </c>
    </row>
    <row r="48" spans="2:12" x14ac:dyDescent="0.25">
      <c r="B48" s="170" t="s">
        <v>22</v>
      </c>
      <c r="C48" s="80">
        <v>27</v>
      </c>
      <c r="D48" s="80">
        <v>40798.99</v>
      </c>
      <c r="E48" s="80">
        <v>53</v>
      </c>
      <c r="F48" s="80">
        <v>56254.580000000009</v>
      </c>
      <c r="G48" s="80">
        <v>140</v>
      </c>
      <c r="H48" s="80">
        <v>95078.930000000008</v>
      </c>
      <c r="I48" s="80">
        <v>65</v>
      </c>
      <c r="J48" s="80">
        <v>72090.539999999994</v>
      </c>
      <c r="K48" s="80">
        <v>3</v>
      </c>
      <c r="L48" s="80">
        <v>10001.39</v>
      </c>
    </row>
    <row r="49" spans="2:13" x14ac:dyDescent="0.25">
      <c r="B49" s="170" t="s">
        <v>23</v>
      </c>
      <c r="C49" s="80"/>
      <c r="D49" s="80"/>
      <c r="E49" s="80"/>
      <c r="F49" s="80"/>
      <c r="G49" s="80"/>
      <c r="H49" s="80"/>
      <c r="I49" s="80"/>
      <c r="J49" s="80"/>
      <c r="K49" s="80">
        <v>1</v>
      </c>
      <c r="L49" s="80">
        <v>321.47000000000003</v>
      </c>
    </row>
    <row r="50" spans="2:13" x14ac:dyDescent="0.25">
      <c r="B50" s="170" t="s">
        <v>26</v>
      </c>
      <c r="C50" s="80">
        <v>896</v>
      </c>
      <c r="D50" s="80">
        <v>71658.63</v>
      </c>
      <c r="E50" s="80">
        <v>613</v>
      </c>
      <c r="F50" s="80">
        <v>51843.16</v>
      </c>
      <c r="G50" s="80"/>
      <c r="H50" s="80"/>
      <c r="I50" s="80"/>
      <c r="J50" s="80"/>
      <c r="K50" s="80"/>
      <c r="L50" s="80"/>
    </row>
    <row r="51" spans="2:13" x14ac:dyDescent="0.25">
      <c r="B51" s="171" t="s">
        <v>28</v>
      </c>
      <c r="C51" s="115">
        <f>SUM(C42:C50)</f>
        <v>252252</v>
      </c>
      <c r="D51" s="115">
        <f t="shared" ref="D51:L51" si="1">SUM(D42:D50)</f>
        <v>97198066.469999969</v>
      </c>
      <c r="E51" s="115">
        <f t="shared" si="1"/>
        <v>231013</v>
      </c>
      <c r="F51" s="115">
        <f t="shared" si="1"/>
        <v>78687228.909999952</v>
      </c>
      <c r="G51" s="115">
        <f t="shared" si="1"/>
        <v>200981</v>
      </c>
      <c r="H51" s="115">
        <f t="shared" si="1"/>
        <v>71702059.11999993</v>
      </c>
      <c r="I51" s="115">
        <f t="shared" si="1"/>
        <v>201182</v>
      </c>
      <c r="J51" s="115">
        <f t="shared" si="1"/>
        <v>71108186.769999921</v>
      </c>
      <c r="K51" s="115">
        <f t="shared" si="1"/>
        <v>58864</v>
      </c>
      <c r="L51" s="115">
        <f t="shared" si="1"/>
        <v>19464711.250000011</v>
      </c>
    </row>
    <row r="55" spans="2:13" x14ac:dyDescent="0.25">
      <c r="C55" s="2">
        <v>2014</v>
      </c>
      <c r="D55" s="2">
        <v>2015</v>
      </c>
      <c r="E55" s="2">
        <v>2016</v>
      </c>
      <c r="F55" s="2">
        <v>2017</v>
      </c>
      <c r="G55" s="2" t="s">
        <v>265</v>
      </c>
      <c r="I55" s="2">
        <v>2014</v>
      </c>
      <c r="J55" s="2">
        <v>2015</v>
      </c>
      <c r="K55" s="2">
        <v>2016</v>
      </c>
      <c r="L55" s="2">
        <v>2017</v>
      </c>
      <c r="M55" s="2" t="s">
        <v>265</v>
      </c>
    </row>
    <row r="56" spans="2:13" x14ac:dyDescent="0.25">
      <c r="B56" s="145" t="str">
        <f>+B42</f>
        <v>BUENAVENTURA</v>
      </c>
      <c r="C56" s="75">
        <f>+C42</f>
        <v>150685</v>
      </c>
      <c r="D56" s="75">
        <f t="shared" ref="D56:D64" si="2">+E42</f>
        <v>178927</v>
      </c>
      <c r="E56" s="75">
        <f t="shared" ref="E56:E64" si="3">+G42</f>
        <v>156199</v>
      </c>
      <c r="F56" s="75">
        <f t="shared" ref="F56:F64" si="4">+I42</f>
        <v>159850</v>
      </c>
      <c r="G56" s="75">
        <f t="shared" ref="G56:G64" si="5">+K42</f>
        <v>52473</v>
      </c>
      <c r="H56" s="145" t="str">
        <f>+B42</f>
        <v>BUENAVENTURA</v>
      </c>
      <c r="I56" s="75">
        <f t="shared" ref="I56:I64" si="6">+D42</f>
        <v>62568021.600000009</v>
      </c>
      <c r="J56" s="75">
        <f t="shared" ref="J56:J64" si="7">+F42</f>
        <v>61163253.529999949</v>
      </c>
      <c r="K56" s="75">
        <f t="shared" ref="K56:K64" si="8">+H42</f>
        <v>57375157.279999942</v>
      </c>
      <c r="L56" s="75">
        <f t="shared" ref="L56:L64" si="9">+J42</f>
        <v>55907839.969999909</v>
      </c>
      <c r="M56" s="75">
        <f t="shared" ref="M56:M63" si="10">+L42</f>
        <v>16909521.600000013</v>
      </c>
    </row>
    <row r="57" spans="2:13" x14ac:dyDescent="0.25">
      <c r="B57" s="145" t="str">
        <f t="shared" ref="B57:B64" si="11">+B43</f>
        <v>CARTAGENA</v>
      </c>
      <c r="C57" s="75">
        <f t="shared" ref="C57:C64" si="12">+C43</f>
        <v>84073</v>
      </c>
      <c r="D57" s="75">
        <f t="shared" si="2"/>
        <v>42099</v>
      </c>
      <c r="E57" s="75">
        <f t="shared" si="3"/>
        <v>42623</v>
      </c>
      <c r="F57" s="75">
        <f t="shared" si="4"/>
        <v>38520</v>
      </c>
      <c r="G57" s="75">
        <f t="shared" si="5"/>
        <v>5496</v>
      </c>
      <c r="H57" s="145" t="str">
        <f t="shared" ref="H57:H64" si="13">+B43</f>
        <v>CARTAGENA</v>
      </c>
      <c r="I57" s="75">
        <f t="shared" si="6"/>
        <v>32081489.919999972</v>
      </c>
      <c r="J57" s="75">
        <f t="shared" si="7"/>
        <v>15387991.670000006</v>
      </c>
      <c r="K57" s="75">
        <f t="shared" si="8"/>
        <v>13221164.509999985</v>
      </c>
      <c r="L57" s="75">
        <f t="shared" si="9"/>
        <v>13670363.199999999</v>
      </c>
      <c r="M57" s="75">
        <f t="shared" si="10"/>
        <v>2243570.71</v>
      </c>
    </row>
    <row r="58" spans="2:13" x14ac:dyDescent="0.25">
      <c r="B58" s="145" t="str">
        <f t="shared" si="11"/>
        <v>BOGOTÁ</v>
      </c>
      <c r="C58" s="75">
        <f t="shared" si="12"/>
        <v>12584</v>
      </c>
      <c r="D58" s="75">
        <f t="shared" si="2"/>
        <v>7295</v>
      </c>
      <c r="E58" s="75">
        <f t="shared" si="3"/>
        <v>863</v>
      </c>
      <c r="F58" s="75">
        <f t="shared" si="4"/>
        <v>1253</v>
      </c>
      <c r="G58" s="75">
        <f t="shared" si="5"/>
        <v>331</v>
      </c>
      <c r="H58" s="145" t="str">
        <f t="shared" si="13"/>
        <v>BOGOTÁ</v>
      </c>
      <c r="I58" s="75">
        <f t="shared" si="6"/>
        <v>1815680.4099999988</v>
      </c>
      <c r="J58" s="75">
        <f t="shared" si="7"/>
        <v>1636253.0000000005</v>
      </c>
      <c r="K58" s="75">
        <f t="shared" si="8"/>
        <v>699035.1999999996</v>
      </c>
      <c r="L58" s="75">
        <f t="shared" si="9"/>
        <v>1082571.4099999997</v>
      </c>
      <c r="M58" s="75">
        <f t="shared" si="10"/>
        <v>222542.98999999996</v>
      </c>
    </row>
    <row r="59" spans="2:13" x14ac:dyDescent="0.25">
      <c r="B59" s="145" t="str">
        <f t="shared" si="11"/>
        <v>MEDELLÍN</v>
      </c>
      <c r="C59" s="75">
        <f t="shared" si="12"/>
        <v>143</v>
      </c>
      <c r="D59" s="75">
        <f t="shared" si="2"/>
        <v>17</v>
      </c>
      <c r="E59" s="75">
        <f t="shared" si="3"/>
        <v>11</v>
      </c>
      <c r="F59" s="75">
        <f t="shared" si="4"/>
        <v>218</v>
      </c>
      <c r="G59" s="75">
        <f t="shared" si="5"/>
        <v>339</v>
      </c>
      <c r="H59" s="145" t="str">
        <f t="shared" si="13"/>
        <v>MEDELLÍN</v>
      </c>
      <c r="I59" s="75">
        <f t="shared" si="6"/>
        <v>35381.75</v>
      </c>
      <c r="J59" s="75">
        <f t="shared" si="7"/>
        <v>22951.09</v>
      </c>
      <c r="K59" s="75">
        <f t="shared" si="8"/>
        <v>35009.33</v>
      </c>
      <c r="L59" s="75">
        <f t="shared" si="9"/>
        <v>135155.39000000001</v>
      </c>
      <c r="M59" s="75">
        <f t="shared" si="10"/>
        <v>30499.86</v>
      </c>
    </row>
    <row r="60" spans="2:13" x14ac:dyDescent="0.25">
      <c r="B60" s="145" t="str">
        <f t="shared" si="11"/>
        <v>IPIALES</v>
      </c>
      <c r="C60" s="75">
        <f t="shared" si="12"/>
        <v>1048</v>
      </c>
      <c r="D60" s="75">
        <f t="shared" si="2"/>
        <v>823</v>
      </c>
      <c r="E60" s="75">
        <f t="shared" si="3"/>
        <v>683</v>
      </c>
      <c r="F60" s="75">
        <f t="shared" si="4"/>
        <v>390</v>
      </c>
      <c r="G60" s="75">
        <f t="shared" si="5"/>
        <v>77</v>
      </c>
      <c r="H60" s="145" t="str">
        <f t="shared" si="13"/>
        <v>IPIALES</v>
      </c>
      <c r="I60" s="75">
        <f t="shared" si="6"/>
        <v>348507.2900000001</v>
      </c>
      <c r="J60" s="75">
        <f t="shared" si="7"/>
        <v>268428.57000000007</v>
      </c>
      <c r="K60" s="75">
        <f t="shared" si="8"/>
        <v>240666.55000000002</v>
      </c>
      <c r="L60" s="75">
        <f t="shared" si="9"/>
        <v>128470.14</v>
      </c>
      <c r="M60" s="75">
        <f t="shared" si="10"/>
        <v>29477.199999999997</v>
      </c>
    </row>
    <row r="61" spans="2:13" x14ac:dyDescent="0.25">
      <c r="B61" s="145" t="str">
        <f t="shared" si="11"/>
        <v>CALI</v>
      </c>
      <c r="C61" s="75">
        <f t="shared" si="12"/>
        <v>2796</v>
      </c>
      <c r="D61" s="75">
        <f t="shared" si="2"/>
        <v>1186</v>
      </c>
      <c r="E61" s="75">
        <f t="shared" si="3"/>
        <v>462</v>
      </c>
      <c r="F61" s="75">
        <f t="shared" si="4"/>
        <v>886</v>
      </c>
      <c r="G61" s="75">
        <f t="shared" si="5"/>
        <v>144</v>
      </c>
      <c r="H61" s="145" t="str">
        <f t="shared" si="13"/>
        <v>CALI</v>
      </c>
      <c r="I61" s="75">
        <f t="shared" si="6"/>
        <v>236527.88</v>
      </c>
      <c r="J61" s="75">
        <f t="shared" si="7"/>
        <v>100253.31</v>
      </c>
      <c r="K61" s="75">
        <f t="shared" si="8"/>
        <v>35947.32</v>
      </c>
      <c r="L61" s="75">
        <f t="shared" si="9"/>
        <v>111696.12</v>
      </c>
      <c r="M61" s="75">
        <f t="shared" si="10"/>
        <v>18776.03</v>
      </c>
    </row>
    <row r="62" spans="2:13" x14ac:dyDescent="0.25">
      <c r="B62" s="145" t="str">
        <f t="shared" si="11"/>
        <v>BARRANQUILLA</v>
      </c>
      <c r="C62" s="75">
        <f t="shared" si="12"/>
        <v>27</v>
      </c>
      <c r="D62" s="75">
        <f t="shared" si="2"/>
        <v>53</v>
      </c>
      <c r="E62" s="75">
        <f t="shared" si="3"/>
        <v>140</v>
      </c>
      <c r="F62" s="75">
        <f t="shared" si="4"/>
        <v>65</v>
      </c>
      <c r="G62" s="75">
        <f t="shared" si="5"/>
        <v>3</v>
      </c>
      <c r="H62" s="145" t="str">
        <f t="shared" si="13"/>
        <v>BARRANQUILLA</v>
      </c>
      <c r="I62" s="75">
        <f t="shared" si="6"/>
        <v>40798.99</v>
      </c>
      <c r="J62" s="75">
        <f t="shared" si="7"/>
        <v>56254.580000000009</v>
      </c>
      <c r="K62" s="75">
        <f t="shared" si="8"/>
        <v>95078.930000000008</v>
      </c>
      <c r="L62" s="75">
        <f t="shared" si="9"/>
        <v>72090.539999999994</v>
      </c>
      <c r="M62" s="75">
        <f t="shared" si="10"/>
        <v>10001.39</v>
      </c>
    </row>
    <row r="63" spans="2:13" x14ac:dyDescent="0.25">
      <c r="B63" s="145" t="str">
        <f t="shared" si="11"/>
        <v>SANTA MARTA</v>
      </c>
      <c r="C63" s="75">
        <f t="shared" si="12"/>
        <v>0</v>
      </c>
      <c r="D63" s="75">
        <f t="shared" si="2"/>
        <v>0</v>
      </c>
      <c r="E63" s="75">
        <f t="shared" si="3"/>
        <v>0</v>
      </c>
      <c r="F63" s="75">
        <f t="shared" si="4"/>
        <v>0</v>
      </c>
      <c r="G63" s="75">
        <f t="shared" si="5"/>
        <v>1</v>
      </c>
      <c r="H63" s="145" t="str">
        <f t="shared" si="13"/>
        <v>SANTA MARTA</v>
      </c>
      <c r="I63" s="75">
        <f t="shared" si="6"/>
        <v>0</v>
      </c>
      <c r="J63" s="75">
        <f t="shared" si="7"/>
        <v>0</v>
      </c>
      <c r="K63" s="75">
        <f t="shared" si="8"/>
        <v>0</v>
      </c>
      <c r="L63" s="75">
        <f t="shared" si="9"/>
        <v>0</v>
      </c>
      <c r="M63" s="75">
        <f t="shared" si="10"/>
        <v>321.47000000000003</v>
      </c>
    </row>
    <row r="64" spans="2:13" x14ac:dyDescent="0.25">
      <c r="B64" s="145" t="str">
        <f t="shared" si="11"/>
        <v>MAICAO</v>
      </c>
      <c r="C64" s="75">
        <f t="shared" si="12"/>
        <v>896</v>
      </c>
      <c r="D64" s="75">
        <f t="shared" si="2"/>
        <v>613</v>
      </c>
      <c r="E64" s="75">
        <f t="shared" si="3"/>
        <v>0</v>
      </c>
      <c r="F64" s="75">
        <f t="shared" si="4"/>
        <v>0</v>
      </c>
      <c r="G64" s="75">
        <f t="shared" si="5"/>
        <v>0</v>
      </c>
      <c r="H64" s="145" t="str">
        <f t="shared" si="13"/>
        <v>MAICAO</v>
      </c>
      <c r="I64" s="75">
        <f t="shared" si="6"/>
        <v>71658.63</v>
      </c>
      <c r="J64" s="75">
        <f t="shared" si="7"/>
        <v>51843.16</v>
      </c>
      <c r="K64" s="75">
        <f t="shared" si="8"/>
        <v>0</v>
      </c>
      <c r="L64" s="75">
        <f t="shared" si="9"/>
        <v>0</v>
      </c>
      <c r="M64" s="75"/>
    </row>
    <row r="75" spans="2:12" ht="23.25" x14ac:dyDescent="0.35">
      <c r="B75" s="10" t="s">
        <v>32</v>
      </c>
    </row>
    <row r="77" spans="2:12" x14ac:dyDescent="0.25">
      <c r="B77" s="209" t="s">
        <v>31</v>
      </c>
      <c r="C77" s="201">
        <v>2014</v>
      </c>
      <c r="D77" s="201"/>
      <c r="E77" s="201">
        <v>2015</v>
      </c>
      <c r="F77" s="201"/>
      <c r="G77" s="201">
        <v>2016</v>
      </c>
      <c r="H77" s="201"/>
      <c r="I77" s="201">
        <v>2017</v>
      </c>
      <c r="J77" s="201"/>
      <c r="K77" s="201" t="s">
        <v>265</v>
      </c>
      <c r="L77" s="201"/>
    </row>
    <row r="78" spans="2:12" x14ac:dyDescent="0.25">
      <c r="B78" s="209"/>
      <c r="C78" s="64" t="s">
        <v>0</v>
      </c>
      <c r="D78" s="64" t="s">
        <v>154</v>
      </c>
      <c r="E78" s="64" t="s">
        <v>0</v>
      </c>
      <c r="F78" s="64" t="s">
        <v>154</v>
      </c>
      <c r="G78" s="64" t="s">
        <v>0</v>
      </c>
      <c r="H78" s="64" t="s">
        <v>154</v>
      </c>
      <c r="I78" s="64" t="s">
        <v>0</v>
      </c>
      <c r="J78" s="64" t="s">
        <v>154</v>
      </c>
      <c r="K78" s="64" t="s">
        <v>0</v>
      </c>
      <c r="L78" s="64" t="s">
        <v>154</v>
      </c>
    </row>
    <row r="79" spans="2:12" x14ac:dyDescent="0.25">
      <c r="B79" s="6" t="s">
        <v>6</v>
      </c>
      <c r="C79" s="7">
        <v>52798</v>
      </c>
      <c r="D79" s="7">
        <v>13074176.810000014</v>
      </c>
      <c r="E79" s="7">
        <v>54819</v>
      </c>
      <c r="F79" s="7">
        <v>10637910.200000009</v>
      </c>
      <c r="G79" s="7">
        <v>47236</v>
      </c>
      <c r="H79" s="7">
        <v>13122464.960000003</v>
      </c>
      <c r="I79" s="7">
        <v>65775</v>
      </c>
      <c r="J79" s="7">
        <v>19782786.890000008</v>
      </c>
      <c r="K79" s="7">
        <v>28862</v>
      </c>
      <c r="L79" s="7">
        <v>7781360.7800000012</v>
      </c>
    </row>
    <row r="80" spans="2:12" x14ac:dyDescent="0.25">
      <c r="B80" s="6" t="s">
        <v>7</v>
      </c>
      <c r="C80" s="7">
        <v>163415</v>
      </c>
      <c r="D80" s="7">
        <v>61197280.53999991</v>
      </c>
      <c r="E80" s="7">
        <v>134364</v>
      </c>
      <c r="F80" s="7">
        <v>47547233.849999987</v>
      </c>
      <c r="G80" s="7">
        <v>111648</v>
      </c>
      <c r="H80" s="7">
        <v>41658902.019999988</v>
      </c>
      <c r="I80" s="7">
        <v>79627</v>
      </c>
      <c r="J80" s="7">
        <v>31102676.580000028</v>
      </c>
      <c r="K80" s="7">
        <v>18603</v>
      </c>
      <c r="L80" s="7">
        <v>7278857.0099999979</v>
      </c>
    </row>
    <row r="81" spans="2:13" x14ac:dyDescent="0.25">
      <c r="B81" s="6" t="s">
        <v>12</v>
      </c>
      <c r="C81" s="7">
        <v>2864</v>
      </c>
      <c r="D81" s="7">
        <v>1225485.5399999998</v>
      </c>
      <c r="E81" s="7">
        <v>5888</v>
      </c>
      <c r="F81" s="7">
        <v>1578570.57</v>
      </c>
      <c r="G81" s="7">
        <v>8401</v>
      </c>
      <c r="H81" s="7">
        <v>2653796.9200000004</v>
      </c>
      <c r="I81" s="7">
        <v>10466</v>
      </c>
      <c r="J81" s="7">
        <v>4027731.1599999992</v>
      </c>
      <c r="K81" s="7">
        <v>3045</v>
      </c>
      <c r="L81" s="7">
        <v>1239346.6600000001</v>
      </c>
    </row>
    <row r="82" spans="2:13" x14ac:dyDescent="0.25">
      <c r="B82" s="6" t="s">
        <v>10</v>
      </c>
      <c r="C82" s="7">
        <v>12283</v>
      </c>
      <c r="D82" s="7">
        <v>10747770.699999999</v>
      </c>
      <c r="E82" s="7">
        <v>10539</v>
      </c>
      <c r="F82" s="7">
        <v>8550817.1200000066</v>
      </c>
      <c r="G82" s="7">
        <v>8195</v>
      </c>
      <c r="H82" s="7">
        <v>7098570.6800000016</v>
      </c>
      <c r="I82" s="7">
        <v>11997</v>
      </c>
      <c r="J82" s="7">
        <v>7479167.8400000017</v>
      </c>
      <c r="K82" s="7">
        <v>731</v>
      </c>
      <c r="L82" s="7">
        <v>949492.55</v>
      </c>
    </row>
    <row r="83" spans="2:13" x14ac:dyDescent="0.25">
      <c r="B83" s="6" t="s">
        <v>11</v>
      </c>
      <c r="C83" s="7">
        <v>5401</v>
      </c>
      <c r="D83" s="7">
        <v>2368140.3400000008</v>
      </c>
      <c r="E83" s="7">
        <v>3634</v>
      </c>
      <c r="F83" s="7">
        <v>1732938.2999999998</v>
      </c>
      <c r="G83" s="7">
        <v>14164</v>
      </c>
      <c r="H83" s="7">
        <v>3039711.9400000004</v>
      </c>
      <c r="I83" s="7">
        <v>11498</v>
      </c>
      <c r="J83" s="7">
        <v>3160395.2199999997</v>
      </c>
      <c r="K83" s="7">
        <v>2081</v>
      </c>
      <c r="L83" s="7">
        <v>575178.85</v>
      </c>
    </row>
    <row r="84" spans="2:13" x14ac:dyDescent="0.25">
      <c r="B84" s="6" t="s">
        <v>112</v>
      </c>
      <c r="C84" s="7">
        <v>5651</v>
      </c>
      <c r="D84" s="7">
        <v>1375129.7200000002</v>
      </c>
      <c r="E84" s="7">
        <v>2647</v>
      </c>
      <c r="F84" s="7">
        <v>480420.16999999993</v>
      </c>
      <c r="G84" s="7">
        <v>168</v>
      </c>
      <c r="H84" s="7">
        <v>62382.11</v>
      </c>
      <c r="I84" s="7"/>
      <c r="J84" s="7"/>
      <c r="K84" s="7">
        <v>1474</v>
      </c>
      <c r="L84" s="7">
        <v>483065.47000000003</v>
      </c>
    </row>
    <row r="85" spans="2:13" x14ac:dyDescent="0.25">
      <c r="B85" s="6" t="s">
        <v>13</v>
      </c>
      <c r="C85" s="7">
        <v>3</v>
      </c>
      <c r="D85" s="7">
        <v>1656.99</v>
      </c>
      <c r="E85" s="7">
        <v>432</v>
      </c>
      <c r="F85" s="7">
        <v>60441.84</v>
      </c>
      <c r="G85" s="7">
        <v>1375</v>
      </c>
      <c r="H85" s="7">
        <v>124988.89</v>
      </c>
      <c r="I85" s="7">
        <v>11352</v>
      </c>
      <c r="J85" s="7">
        <v>1426134.1400000001</v>
      </c>
      <c r="K85" s="7">
        <v>2707</v>
      </c>
      <c r="L85" s="7">
        <v>460625.48000000004</v>
      </c>
    </row>
    <row r="86" spans="2:13" x14ac:dyDescent="0.25">
      <c r="B86" s="6" t="s">
        <v>8</v>
      </c>
      <c r="C86" s="7">
        <v>1224</v>
      </c>
      <c r="D86" s="7">
        <v>1788498.6899999997</v>
      </c>
      <c r="E86" s="7">
        <v>1992</v>
      </c>
      <c r="F86" s="7">
        <v>2394804.0499999989</v>
      </c>
      <c r="G86" s="7">
        <v>1053</v>
      </c>
      <c r="H86" s="7">
        <v>1593171.4400000006</v>
      </c>
      <c r="I86" s="7">
        <v>1157</v>
      </c>
      <c r="J86" s="7">
        <v>1315806.7000000002</v>
      </c>
      <c r="K86" s="7">
        <v>291</v>
      </c>
      <c r="L86" s="7">
        <v>386155.92999999993</v>
      </c>
    </row>
    <row r="87" spans="2:13" x14ac:dyDescent="0.25">
      <c r="B87" s="6" t="s">
        <v>16</v>
      </c>
      <c r="C87" s="105">
        <v>8613</v>
      </c>
      <c r="D87" s="105">
        <v>5419927.1399999997</v>
      </c>
      <c r="E87" s="105">
        <v>16698</v>
      </c>
      <c r="F87" s="105">
        <v>5704092.8100000005</v>
      </c>
      <c r="G87" s="105">
        <v>8741</v>
      </c>
      <c r="H87" s="105">
        <v>2348070.16</v>
      </c>
      <c r="I87" s="105">
        <v>9310</v>
      </c>
      <c r="J87" s="105">
        <v>2813488.24</v>
      </c>
      <c r="K87" s="105">
        <v>1070</v>
      </c>
      <c r="L87" s="105">
        <v>310628.52</v>
      </c>
    </row>
    <row r="88" spans="2:13" x14ac:dyDescent="0.25">
      <c r="B88" s="8" t="s">
        <v>28</v>
      </c>
      <c r="C88" s="5">
        <f t="shared" ref="C88:K88" si="14">SUM(C79:C87)</f>
        <v>252252</v>
      </c>
      <c r="D88" s="5">
        <f t="shared" si="14"/>
        <v>97198066.469999924</v>
      </c>
      <c r="E88" s="5">
        <f t="shared" si="14"/>
        <v>231013</v>
      </c>
      <c r="F88" s="5">
        <f t="shared" si="14"/>
        <v>78687228.910000011</v>
      </c>
      <c r="G88" s="5">
        <f t="shared" si="14"/>
        <v>200981</v>
      </c>
      <c r="H88" s="5">
        <f t="shared" si="14"/>
        <v>71702059.11999999</v>
      </c>
      <c r="I88" s="5">
        <f t="shared" si="14"/>
        <v>201182</v>
      </c>
      <c r="J88" s="5">
        <f t="shared" si="14"/>
        <v>71108186.770000026</v>
      </c>
      <c r="K88" s="5">
        <f t="shared" si="14"/>
        <v>58864</v>
      </c>
      <c r="L88" s="5">
        <f>SUM(L79:L87)</f>
        <v>19464711.25</v>
      </c>
    </row>
    <row r="91" spans="2:13" x14ac:dyDescent="0.25">
      <c r="B91" s="133"/>
      <c r="C91" s="134">
        <v>2014</v>
      </c>
      <c r="D91" s="134">
        <v>2015</v>
      </c>
      <c r="E91" s="134">
        <v>2016</v>
      </c>
      <c r="F91" s="134">
        <v>2017</v>
      </c>
      <c r="G91" s="134" t="s">
        <v>257</v>
      </c>
      <c r="H91" s="133"/>
      <c r="I91" s="134">
        <v>2014</v>
      </c>
      <c r="J91" s="134">
        <v>2015</v>
      </c>
      <c r="K91" s="134">
        <v>2016</v>
      </c>
      <c r="L91" s="134">
        <v>2017</v>
      </c>
    </row>
    <row r="92" spans="2:13" x14ac:dyDescent="0.25">
      <c r="B92" s="131" t="str">
        <f>+B79</f>
        <v>CHINA</v>
      </c>
      <c r="C92" s="127">
        <f>+C79</f>
        <v>52798</v>
      </c>
      <c r="D92" s="127">
        <f>+E79</f>
        <v>54819</v>
      </c>
      <c r="E92" s="127">
        <f>+G79</f>
        <v>47236</v>
      </c>
      <c r="F92" s="127">
        <f>+I79</f>
        <v>65775</v>
      </c>
      <c r="G92" s="127">
        <f>+K79</f>
        <v>28862</v>
      </c>
      <c r="H92" s="131" t="str">
        <f>+B79</f>
        <v>CHINA</v>
      </c>
      <c r="I92" s="127">
        <f>+D79</f>
        <v>13074176.810000014</v>
      </c>
      <c r="J92" s="127">
        <f>+F79</f>
        <v>10637910.200000009</v>
      </c>
      <c r="K92" s="127">
        <f>+H79</f>
        <v>13122464.960000003</v>
      </c>
      <c r="L92" s="127">
        <f>+J79</f>
        <v>19782786.890000008</v>
      </c>
      <c r="M92" s="134" t="s">
        <v>257</v>
      </c>
    </row>
    <row r="93" spans="2:13" x14ac:dyDescent="0.25">
      <c r="B93" s="131" t="str">
        <f t="shared" ref="B93:B98" si="15">+B80</f>
        <v>MEXICO</v>
      </c>
      <c r="C93" s="127">
        <f t="shared" ref="C93:C100" si="16">+C80</f>
        <v>163415</v>
      </c>
      <c r="D93" s="127">
        <f t="shared" ref="D93:D100" si="17">+E80</f>
        <v>134364</v>
      </c>
      <c r="E93" s="127">
        <f t="shared" ref="E93:E100" si="18">+G80</f>
        <v>111648</v>
      </c>
      <c r="F93" s="127">
        <f t="shared" ref="F93:F100" si="19">+I80</f>
        <v>79627</v>
      </c>
      <c r="G93" s="127">
        <f t="shared" ref="G93:G98" si="20">+K80</f>
        <v>18603</v>
      </c>
      <c r="H93" s="131" t="str">
        <f t="shared" ref="H93:H98" si="21">+B80</f>
        <v>MEXICO</v>
      </c>
      <c r="I93" s="127">
        <f t="shared" ref="I93:I100" si="22">+D80</f>
        <v>61197280.53999991</v>
      </c>
      <c r="J93" s="127">
        <f t="shared" ref="J93:J100" si="23">+F80</f>
        <v>47547233.849999987</v>
      </c>
      <c r="K93" s="127">
        <f>+H80</f>
        <v>41658902.019999988</v>
      </c>
      <c r="L93" s="127">
        <f t="shared" ref="L93:L100" si="24">+J80</f>
        <v>31102676.580000028</v>
      </c>
      <c r="M93" s="128">
        <f t="shared" ref="M93:M101" si="25">+L79</f>
        <v>7781360.7800000012</v>
      </c>
    </row>
    <row r="94" spans="2:13" x14ac:dyDescent="0.25">
      <c r="B94" s="131" t="str">
        <f t="shared" si="15"/>
        <v>TAILANDIA</v>
      </c>
      <c r="C94" s="127">
        <f t="shared" si="16"/>
        <v>2864</v>
      </c>
      <c r="D94" s="127">
        <f t="shared" si="17"/>
        <v>5888</v>
      </c>
      <c r="E94" s="127">
        <f>+G81</f>
        <v>8401</v>
      </c>
      <c r="F94" s="127">
        <f t="shared" si="19"/>
        <v>10466</v>
      </c>
      <c r="G94" s="127">
        <f t="shared" si="20"/>
        <v>3045</v>
      </c>
      <c r="H94" s="131" t="str">
        <f t="shared" si="21"/>
        <v>TAILANDIA</v>
      </c>
      <c r="I94" s="127">
        <f t="shared" si="22"/>
        <v>1225485.5399999998</v>
      </c>
      <c r="J94" s="127">
        <f t="shared" si="23"/>
        <v>1578570.57</v>
      </c>
      <c r="K94" s="127">
        <f t="shared" ref="K94:K100" si="26">+H81</f>
        <v>2653796.9200000004</v>
      </c>
      <c r="L94" s="127">
        <f t="shared" si="24"/>
        <v>4027731.1599999992</v>
      </c>
      <c r="M94" s="128">
        <f t="shared" si="25"/>
        <v>7278857.0099999979</v>
      </c>
    </row>
    <row r="95" spans="2:13" x14ac:dyDescent="0.25">
      <c r="B95" s="131" t="str">
        <f t="shared" si="15"/>
        <v>COREA (SUR) REP DE</v>
      </c>
      <c r="C95" s="127">
        <f t="shared" si="16"/>
        <v>12283</v>
      </c>
      <c r="D95" s="127">
        <f t="shared" si="17"/>
        <v>10539</v>
      </c>
      <c r="E95" s="127">
        <f t="shared" si="18"/>
        <v>8195</v>
      </c>
      <c r="F95" s="127">
        <f>+I82</f>
        <v>11997</v>
      </c>
      <c r="G95" s="127">
        <f t="shared" si="20"/>
        <v>731</v>
      </c>
      <c r="H95" s="131" t="str">
        <f t="shared" si="21"/>
        <v>COREA (SUR) REP DE</v>
      </c>
      <c r="I95" s="127">
        <f t="shared" si="22"/>
        <v>10747770.699999999</v>
      </c>
      <c r="J95" s="127">
        <f t="shared" si="23"/>
        <v>8550817.1200000066</v>
      </c>
      <c r="K95" s="127">
        <f t="shared" si="26"/>
        <v>7098570.6800000016</v>
      </c>
      <c r="L95" s="127">
        <f t="shared" si="24"/>
        <v>7479167.8400000017</v>
      </c>
      <c r="M95" s="128">
        <f t="shared" si="25"/>
        <v>1239346.6600000001</v>
      </c>
    </row>
    <row r="96" spans="2:13" x14ac:dyDescent="0.25">
      <c r="B96" s="131" t="str">
        <f t="shared" si="15"/>
        <v>BRASIL</v>
      </c>
      <c r="C96" s="127">
        <f t="shared" si="16"/>
        <v>5401</v>
      </c>
      <c r="D96" s="127">
        <f>+E83</f>
        <v>3634</v>
      </c>
      <c r="E96" s="127">
        <f t="shared" si="18"/>
        <v>14164</v>
      </c>
      <c r="F96" s="127">
        <f t="shared" si="19"/>
        <v>11498</v>
      </c>
      <c r="G96" s="127">
        <f t="shared" si="20"/>
        <v>2081</v>
      </c>
      <c r="H96" s="131" t="str">
        <f t="shared" si="21"/>
        <v>BRASIL</v>
      </c>
      <c r="I96" s="127">
        <f t="shared" si="22"/>
        <v>2368140.3400000008</v>
      </c>
      <c r="J96" s="127">
        <f t="shared" si="23"/>
        <v>1732938.2999999998</v>
      </c>
      <c r="K96" s="127">
        <f t="shared" si="26"/>
        <v>3039711.9400000004</v>
      </c>
      <c r="L96" s="127">
        <f t="shared" si="24"/>
        <v>3160395.2199999997</v>
      </c>
      <c r="M96" s="128">
        <f t="shared" si="25"/>
        <v>949492.55</v>
      </c>
    </row>
    <row r="97" spans="1:15" x14ac:dyDescent="0.25">
      <c r="B97" s="131" t="str">
        <f t="shared" si="15"/>
        <v>INDONESIA</v>
      </c>
      <c r="C97" s="127">
        <f t="shared" si="16"/>
        <v>5651</v>
      </c>
      <c r="D97" s="127">
        <f t="shared" si="17"/>
        <v>2647</v>
      </c>
      <c r="E97" s="127">
        <f t="shared" si="18"/>
        <v>168</v>
      </c>
      <c r="F97" s="127">
        <f t="shared" si="19"/>
        <v>0</v>
      </c>
      <c r="G97" s="127">
        <f t="shared" si="20"/>
        <v>1474</v>
      </c>
      <c r="H97" s="131" t="str">
        <f t="shared" si="21"/>
        <v>INDONESIA</v>
      </c>
      <c r="I97" s="127">
        <f t="shared" si="22"/>
        <v>1375129.7200000002</v>
      </c>
      <c r="J97" s="127">
        <f t="shared" si="23"/>
        <v>480420.16999999993</v>
      </c>
      <c r="K97" s="127">
        <f t="shared" si="26"/>
        <v>62382.11</v>
      </c>
      <c r="L97" s="127">
        <f t="shared" si="24"/>
        <v>0</v>
      </c>
      <c r="M97" s="128">
        <f t="shared" si="25"/>
        <v>575178.85</v>
      </c>
    </row>
    <row r="98" spans="1:15" x14ac:dyDescent="0.25">
      <c r="B98" s="131" t="str">
        <f t="shared" si="15"/>
        <v>SINGAPUR</v>
      </c>
      <c r="C98" s="127">
        <f t="shared" si="16"/>
        <v>3</v>
      </c>
      <c r="D98" s="127">
        <f t="shared" si="17"/>
        <v>432</v>
      </c>
      <c r="E98" s="127">
        <f t="shared" si="18"/>
        <v>1375</v>
      </c>
      <c r="F98" s="127">
        <f t="shared" si="19"/>
        <v>11352</v>
      </c>
      <c r="G98" s="127">
        <f t="shared" si="20"/>
        <v>2707</v>
      </c>
      <c r="H98" s="131" t="str">
        <f t="shared" si="21"/>
        <v>SINGAPUR</v>
      </c>
      <c r="I98" s="127">
        <f t="shared" si="22"/>
        <v>1656.99</v>
      </c>
      <c r="J98" s="127">
        <f t="shared" si="23"/>
        <v>60441.84</v>
      </c>
      <c r="K98" s="127">
        <f t="shared" si="26"/>
        <v>124988.89</v>
      </c>
      <c r="L98" s="127">
        <f t="shared" si="24"/>
        <v>1426134.1400000001</v>
      </c>
      <c r="M98" s="128">
        <f t="shared" si="25"/>
        <v>483065.47000000003</v>
      </c>
    </row>
    <row r="99" spans="1:15" x14ac:dyDescent="0.25">
      <c r="B99" s="131" t="str">
        <f>+B86</f>
        <v>ESTADOS UNIDOS</v>
      </c>
      <c r="C99" s="127">
        <f t="shared" si="16"/>
        <v>1224</v>
      </c>
      <c r="D99" s="127">
        <f t="shared" si="17"/>
        <v>1992</v>
      </c>
      <c r="E99" s="127">
        <f t="shared" si="18"/>
        <v>1053</v>
      </c>
      <c r="F99" s="127">
        <f t="shared" si="19"/>
        <v>1157</v>
      </c>
      <c r="G99" s="127">
        <f>+K86</f>
        <v>291</v>
      </c>
      <c r="H99" s="131" t="str">
        <f>+B86</f>
        <v>ESTADOS UNIDOS</v>
      </c>
      <c r="I99" s="127">
        <f t="shared" si="22"/>
        <v>1788498.6899999997</v>
      </c>
      <c r="J99" s="127">
        <f t="shared" si="23"/>
        <v>2394804.0499999989</v>
      </c>
      <c r="K99" s="127">
        <f>+H86</f>
        <v>1593171.4400000006</v>
      </c>
      <c r="L99" s="127">
        <f t="shared" si="24"/>
        <v>1315806.7000000002</v>
      </c>
      <c r="M99" s="128">
        <f t="shared" si="25"/>
        <v>460625.48000000004</v>
      </c>
    </row>
    <row r="100" spans="1:15" x14ac:dyDescent="0.25">
      <c r="B100" s="132" t="s">
        <v>16</v>
      </c>
      <c r="C100" s="129">
        <f t="shared" si="16"/>
        <v>8613</v>
      </c>
      <c r="D100" s="129">
        <f t="shared" si="17"/>
        <v>16698</v>
      </c>
      <c r="E100" s="129">
        <f t="shared" si="18"/>
        <v>8741</v>
      </c>
      <c r="F100" s="129">
        <f t="shared" si="19"/>
        <v>9310</v>
      </c>
      <c r="G100" s="129">
        <f>+K87</f>
        <v>1070</v>
      </c>
      <c r="H100" s="132" t="s">
        <v>16</v>
      </c>
      <c r="I100" s="129">
        <f t="shared" si="22"/>
        <v>5419927.1399999997</v>
      </c>
      <c r="J100" s="129">
        <f t="shared" si="23"/>
        <v>5704092.8100000005</v>
      </c>
      <c r="K100" s="129">
        <f t="shared" si="26"/>
        <v>2348070.16</v>
      </c>
      <c r="L100" s="129">
        <f t="shared" si="24"/>
        <v>2813488.24</v>
      </c>
      <c r="M100" s="128">
        <f t="shared" si="25"/>
        <v>386155.92999999993</v>
      </c>
    </row>
    <row r="101" spans="1:15" x14ac:dyDescent="0.25">
      <c r="M101" s="130">
        <f t="shared" si="25"/>
        <v>310628.52</v>
      </c>
    </row>
    <row r="110" spans="1:15" x14ac:dyDescent="0.25">
      <c r="O110" s="84"/>
    </row>
    <row r="111" spans="1:15" ht="21.75" customHeight="1" x14ac:dyDescent="0.35">
      <c r="A111" s="190"/>
      <c r="B111" s="10" t="s">
        <v>33</v>
      </c>
    </row>
    <row r="112" spans="1:15" x14ac:dyDescent="0.25">
      <c r="A112" s="190"/>
    </row>
    <row r="113" spans="1:14" ht="45" x14ac:dyDescent="0.25">
      <c r="A113" s="190"/>
      <c r="B113" s="206" t="s">
        <v>254</v>
      </c>
      <c r="C113" s="207"/>
      <c r="D113" s="207"/>
      <c r="E113" s="207"/>
      <c r="F113" s="207"/>
      <c r="G113" s="207"/>
      <c r="H113" s="69"/>
      <c r="I113" s="194" t="s">
        <v>34</v>
      </c>
      <c r="J113" s="195"/>
      <c r="K113" s="195"/>
      <c r="L113" s="195"/>
      <c r="M113" s="195"/>
      <c r="N113" s="195"/>
    </row>
    <row r="114" spans="1:14" x14ac:dyDescent="0.25">
      <c r="A114" s="96">
        <v>8418109000</v>
      </c>
      <c r="B114" s="95"/>
      <c r="C114" s="11">
        <v>2014</v>
      </c>
      <c r="D114" s="11">
        <v>2015</v>
      </c>
      <c r="E114" s="11">
        <v>2016</v>
      </c>
      <c r="F114" s="11">
        <v>2017</v>
      </c>
      <c r="G114" s="11">
        <v>2018</v>
      </c>
      <c r="H114" s="11"/>
      <c r="I114" s="11"/>
      <c r="J114" s="11">
        <v>2014</v>
      </c>
      <c r="K114" s="11">
        <v>2015</v>
      </c>
      <c r="L114" s="11">
        <v>2016</v>
      </c>
      <c r="M114" s="11">
        <v>2017</v>
      </c>
      <c r="N114" s="11">
        <v>2018</v>
      </c>
    </row>
    <row r="115" spans="1:14" x14ac:dyDescent="0.25">
      <c r="A115" s="96" t="s">
        <v>161</v>
      </c>
      <c r="B115" s="97" t="s">
        <v>172</v>
      </c>
      <c r="C115" s="7">
        <f>+E124/D124</f>
        <v>584.24555561463876</v>
      </c>
      <c r="D115" s="7">
        <f>+G124/F124</f>
        <v>543.84205573848328</v>
      </c>
      <c r="E115" s="7">
        <f>+I124/H124</f>
        <v>571.45712045878963</v>
      </c>
      <c r="F115" s="7">
        <f>+K124/J124</f>
        <v>514.07538636010497</v>
      </c>
      <c r="G115" s="7">
        <f>+M124/L124</f>
        <v>542.08611224218851</v>
      </c>
      <c r="H115" s="57">
        <v>8418211000</v>
      </c>
      <c r="I115" s="71" t="s">
        <v>167</v>
      </c>
      <c r="J115" s="7">
        <f>+E134/D134</f>
        <v>210.20341951504525</v>
      </c>
      <c r="K115" s="7">
        <f>+G134/F134</f>
        <v>132.34423900682333</v>
      </c>
      <c r="L115" s="7">
        <f>+I134/H134</f>
        <v>115.73574085040865</v>
      </c>
      <c r="M115" s="7">
        <f>+K134/J134</f>
        <v>125.88594875121636</v>
      </c>
      <c r="N115" s="7">
        <f>+M134/L134</f>
        <v>127.35887556918499</v>
      </c>
    </row>
    <row r="116" spans="1:14" x14ac:dyDescent="0.25">
      <c r="A116" s="96" t="s">
        <v>162</v>
      </c>
      <c r="B116" s="97" t="s">
        <v>239</v>
      </c>
      <c r="C116" s="7">
        <f>+E125/D125</f>
        <v>263.62228226190655</v>
      </c>
      <c r="D116" s="7">
        <f>+G125/F125</f>
        <v>256.7946210904928</v>
      </c>
      <c r="E116" s="7">
        <v>223.236185077519</v>
      </c>
      <c r="F116" s="7">
        <f>+K125/J125</f>
        <v>272.95738388799782</v>
      </c>
      <c r="G116" s="7">
        <f>+M125/L125</f>
        <v>275.74157088351024</v>
      </c>
      <c r="H116" s="57" t="s">
        <v>168</v>
      </c>
      <c r="I116" s="71" t="s">
        <v>169</v>
      </c>
      <c r="J116" s="7">
        <f>+E135/D135</f>
        <v>79.42920141186849</v>
      </c>
      <c r="K116" s="7">
        <f>+G135/F135</f>
        <v>73.665450109200094</v>
      </c>
      <c r="L116" s="7">
        <f>+I135/H135</f>
        <v>66.107719714964361</v>
      </c>
      <c r="M116" s="7">
        <f>+K135/J135</f>
        <v>63.101437250806903</v>
      </c>
      <c r="N116" s="7">
        <f>+M135/L135</f>
        <v>70.679393227637519</v>
      </c>
    </row>
    <row r="117" spans="1:14" x14ac:dyDescent="0.25">
      <c r="A117" s="96" t="s">
        <v>163</v>
      </c>
      <c r="B117" s="97" t="s">
        <v>238</v>
      </c>
      <c r="C117" s="7">
        <f>+E126/D126</f>
        <v>355.31854785478549</v>
      </c>
      <c r="D117" s="7">
        <f>+G126/F126</f>
        <v>223.23618507751948</v>
      </c>
      <c r="E117" s="7">
        <v>256.7946210904928</v>
      </c>
      <c r="F117" s="7">
        <f>+K126/J126</f>
        <v>193.84646237576902</v>
      </c>
      <c r="G117" s="7">
        <f>+M126/L126</f>
        <v>209.14420977828314</v>
      </c>
      <c r="H117" s="57" t="s">
        <v>170</v>
      </c>
      <c r="I117" s="71" t="s">
        <v>236</v>
      </c>
      <c r="J117" s="7">
        <f>+E136/D136</f>
        <v>566.11013180370219</v>
      </c>
      <c r="K117" s="7">
        <f>+G136/F136</f>
        <v>492.21311514787578</v>
      </c>
      <c r="L117" s="7">
        <f>+I136/H136</f>
        <v>1000.8107499999999</v>
      </c>
      <c r="M117" s="7">
        <f>+K136/J136</f>
        <v>758.38185430463579</v>
      </c>
      <c r="N117" s="7">
        <f>+M136/L136</f>
        <v>3019.2083333333335</v>
      </c>
    </row>
    <row r="118" spans="1:14" x14ac:dyDescent="0.25">
      <c r="B118" s="97" t="s">
        <v>173</v>
      </c>
      <c r="C118" s="7">
        <f>+E127/D127</f>
        <v>636.31639999999993</v>
      </c>
      <c r="D118" s="7">
        <f>+G127/F127</f>
        <v>104.00182396336811</v>
      </c>
      <c r="E118" s="7">
        <v>543.84205573848328</v>
      </c>
      <c r="F118" s="7">
        <f>+K127/J127</f>
        <v>112.83251489495139</v>
      </c>
      <c r="G118" s="7">
        <f>+M127/L127</f>
        <v>1358.77</v>
      </c>
      <c r="H118" s="57" t="s">
        <v>171</v>
      </c>
      <c r="I118" s="71" t="s">
        <v>237</v>
      </c>
      <c r="J118" s="7">
        <f>+E137/D137</f>
        <v>286.27115756853391</v>
      </c>
      <c r="K118" s="7">
        <f>+G137/F137</f>
        <v>292.60014483212638</v>
      </c>
      <c r="L118" s="7">
        <f>+I137/H137</f>
        <v>143.25866370609606</v>
      </c>
      <c r="M118" s="7">
        <f>+K137/J137</f>
        <v>948.74025423728824</v>
      </c>
      <c r="N118" s="7">
        <f>+M137/L137</f>
        <v>606.38000000000011</v>
      </c>
    </row>
    <row r="121" spans="1:14" x14ac:dyDescent="0.25">
      <c r="N121" s="83"/>
    </row>
    <row r="122" spans="1:14" x14ac:dyDescent="0.25">
      <c r="D122" s="102">
        <v>2014</v>
      </c>
      <c r="E122" s="92"/>
      <c r="F122" s="92">
        <v>2015</v>
      </c>
      <c r="G122" s="92"/>
      <c r="H122" s="92">
        <v>2016</v>
      </c>
      <c r="I122" s="92"/>
      <c r="J122" s="92">
        <v>2017</v>
      </c>
      <c r="K122" s="92"/>
      <c r="L122" s="92" t="s">
        <v>257</v>
      </c>
      <c r="M122" s="92"/>
      <c r="N122" s="83"/>
    </row>
    <row r="123" spans="1:14" x14ac:dyDescent="0.25">
      <c r="C123" s="99" t="s">
        <v>166</v>
      </c>
      <c r="D123" s="100" t="s">
        <v>164</v>
      </c>
      <c r="E123" s="100" t="s">
        <v>165</v>
      </c>
      <c r="F123" s="100" t="s">
        <v>164</v>
      </c>
      <c r="G123" s="100" t="s">
        <v>165</v>
      </c>
      <c r="H123" s="100" t="s">
        <v>164</v>
      </c>
      <c r="I123" s="100" t="s">
        <v>165</v>
      </c>
      <c r="J123" s="100" t="s">
        <v>164</v>
      </c>
      <c r="K123" s="100" t="s">
        <v>165</v>
      </c>
      <c r="L123" s="100" t="s">
        <v>164</v>
      </c>
      <c r="M123" s="100" t="s">
        <v>165</v>
      </c>
      <c r="N123" s="83"/>
    </row>
    <row r="124" spans="1:14" x14ac:dyDescent="0.25">
      <c r="B124" s="98" t="s">
        <v>215</v>
      </c>
      <c r="C124" s="94" t="s">
        <v>271</v>
      </c>
      <c r="D124" s="85">
        <v>75223</v>
      </c>
      <c r="E124" s="85">
        <v>43948703.42999997</v>
      </c>
      <c r="F124" s="85">
        <v>88377</v>
      </c>
      <c r="G124" s="85">
        <v>48063129.359999932</v>
      </c>
      <c r="H124" s="85">
        <v>76026</v>
      </c>
      <c r="I124" s="85">
        <v>43445599.03999994</v>
      </c>
      <c r="J124" s="85">
        <v>96555</v>
      </c>
      <c r="K124" s="85">
        <v>49636548.929999933</v>
      </c>
      <c r="L124" s="85">
        <v>22594</v>
      </c>
      <c r="M124" s="85">
        <v>12247893.620000007</v>
      </c>
      <c r="N124" s="83"/>
    </row>
    <row r="125" spans="1:14" x14ac:dyDescent="0.25">
      <c r="B125" s="98" t="s">
        <v>161</v>
      </c>
      <c r="C125" s="94" t="s">
        <v>272</v>
      </c>
      <c r="D125" s="85">
        <v>69269</v>
      </c>
      <c r="E125" s="85">
        <v>18260851.870000005</v>
      </c>
      <c r="F125" s="85">
        <v>80349</v>
      </c>
      <c r="G125" s="85">
        <v>20633191.010000005</v>
      </c>
      <c r="H125" s="85">
        <v>81934</v>
      </c>
      <c r="I125" s="85">
        <v>22418570.269999996</v>
      </c>
      <c r="J125" s="85">
        <v>59856</v>
      </c>
      <c r="K125" s="85">
        <v>16338137.169999998</v>
      </c>
      <c r="L125" s="85">
        <v>16774</v>
      </c>
      <c r="M125" s="85">
        <v>4625289.1100000003</v>
      </c>
    </row>
    <row r="126" spans="1:14" x14ac:dyDescent="0.25">
      <c r="B126" s="98" t="s">
        <v>162</v>
      </c>
      <c r="C126" s="94" t="s">
        <v>273</v>
      </c>
      <c r="D126" s="85">
        <v>303</v>
      </c>
      <c r="E126" s="85">
        <v>107661.52</v>
      </c>
      <c r="F126" s="85">
        <v>10320</v>
      </c>
      <c r="G126" s="85">
        <v>2303797.4300000011</v>
      </c>
      <c r="H126" s="85">
        <v>8427</v>
      </c>
      <c r="I126" s="85">
        <v>1921947.7300000007</v>
      </c>
      <c r="J126" s="85">
        <v>4226</v>
      </c>
      <c r="K126" s="85">
        <v>819195.14999999991</v>
      </c>
      <c r="L126" s="85">
        <v>3518</v>
      </c>
      <c r="M126" s="85">
        <v>735769.33000000007</v>
      </c>
    </row>
    <row r="127" spans="1:14" x14ac:dyDescent="0.25">
      <c r="B127" s="98" t="s">
        <v>163</v>
      </c>
      <c r="C127" s="94" t="s">
        <v>274</v>
      </c>
      <c r="D127" s="85">
        <v>50</v>
      </c>
      <c r="E127" s="85">
        <v>31815.819999999996</v>
      </c>
      <c r="F127" s="85">
        <v>3931</v>
      </c>
      <c r="G127" s="85">
        <v>408831.17000000004</v>
      </c>
      <c r="H127" s="85">
        <v>566</v>
      </c>
      <c r="I127" s="85">
        <v>72322.84</v>
      </c>
      <c r="J127" s="85">
        <v>3189</v>
      </c>
      <c r="K127" s="85">
        <v>359822.88999999996</v>
      </c>
      <c r="L127" s="85">
        <v>1</v>
      </c>
      <c r="M127" s="85">
        <v>1358.77</v>
      </c>
    </row>
    <row r="128" spans="1:14" x14ac:dyDescent="0.25">
      <c r="B128" s="93" t="s">
        <v>28</v>
      </c>
      <c r="C128" s="85"/>
      <c r="D128" s="93">
        <f>SUM(D124:D127)</f>
        <v>144845</v>
      </c>
      <c r="E128" s="93">
        <f t="shared" ref="E128:M128" si="27">SUM(E124:E127)</f>
        <v>62349032.639999978</v>
      </c>
      <c r="F128" s="93">
        <f t="shared" si="27"/>
        <v>182977</v>
      </c>
      <c r="G128" s="93">
        <f t="shared" si="27"/>
        <v>71408948.969999954</v>
      </c>
      <c r="H128" s="93">
        <f t="shared" si="27"/>
        <v>166953</v>
      </c>
      <c r="I128" s="93">
        <f t="shared" si="27"/>
        <v>67858439.879999936</v>
      </c>
      <c r="J128" s="93">
        <f t="shared" si="27"/>
        <v>163826</v>
      </c>
      <c r="K128" s="93">
        <f t="shared" si="27"/>
        <v>67153704.139999926</v>
      </c>
      <c r="L128" s="93">
        <f t="shared" si="27"/>
        <v>42887</v>
      </c>
      <c r="M128" s="93">
        <f t="shared" si="27"/>
        <v>17610310.830000009</v>
      </c>
    </row>
    <row r="132" spans="1:13" x14ac:dyDescent="0.25">
      <c r="C132" s="86"/>
      <c r="D132" s="102">
        <v>2014</v>
      </c>
      <c r="E132" s="92"/>
      <c r="F132" s="92">
        <v>2015</v>
      </c>
      <c r="G132" s="92"/>
      <c r="H132" s="92">
        <v>2016</v>
      </c>
      <c r="I132" s="92"/>
      <c r="J132" s="92">
        <v>2017</v>
      </c>
      <c r="K132" s="92"/>
      <c r="L132" s="92" t="s">
        <v>257</v>
      </c>
      <c r="M132" s="92"/>
    </row>
    <row r="133" spans="1:13" x14ac:dyDescent="0.25">
      <c r="C133" s="99" t="s">
        <v>166</v>
      </c>
      <c r="D133" s="91" t="s">
        <v>164</v>
      </c>
      <c r="E133" s="91" t="s">
        <v>165</v>
      </c>
      <c r="F133" s="91" t="s">
        <v>164</v>
      </c>
      <c r="G133" s="91" t="s">
        <v>165</v>
      </c>
      <c r="H133" s="91" t="s">
        <v>164</v>
      </c>
      <c r="I133" s="91" t="s">
        <v>165</v>
      </c>
      <c r="J133" s="91" t="s">
        <v>164</v>
      </c>
      <c r="K133" s="91" t="s">
        <v>165</v>
      </c>
      <c r="L133" s="91" t="s">
        <v>164</v>
      </c>
      <c r="M133" s="101" t="s">
        <v>165</v>
      </c>
    </row>
    <row r="134" spans="1:13" x14ac:dyDescent="0.25">
      <c r="B134" s="89" t="s">
        <v>170</v>
      </c>
      <c r="C134" s="87" t="s">
        <v>227</v>
      </c>
      <c r="D134" s="88">
        <v>6846</v>
      </c>
      <c r="E134" s="88">
        <v>1439052.6099999999</v>
      </c>
      <c r="F134" s="88">
        <v>10552</v>
      </c>
      <c r="G134" s="88">
        <v>1396496.4099999997</v>
      </c>
      <c r="H134" s="88">
        <v>16886</v>
      </c>
      <c r="I134" s="88">
        <v>1954313.7200000004</v>
      </c>
      <c r="J134" s="88">
        <v>15415</v>
      </c>
      <c r="K134" s="88">
        <v>1940531.9000000001</v>
      </c>
      <c r="L134" s="88">
        <v>10761</v>
      </c>
      <c r="M134" s="88">
        <v>1370508.8599999996</v>
      </c>
    </row>
    <row r="135" spans="1:13" x14ac:dyDescent="0.25">
      <c r="B135" s="89" t="s">
        <v>216</v>
      </c>
      <c r="C135" s="87" t="s">
        <v>167</v>
      </c>
      <c r="D135" s="88">
        <v>36264</v>
      </c>
      <c r="E135" s="88">
        <v>2880420.5599999991</v>
      </c>
      <c r="F135" s="88">
        <v>29304</v>
      </c>
      <c r="G135" s="88">
        <v>2158692.3499999996</v>
      </c>
      <c r="H135" s="88">
        <v>11788</v>
      </c>
      <c r="I135" s="88">
        <v>779277.79999999993</v>
      </c>
      <c r="J135" s="88">
        <v>21068</v>
      </c>
      <c r="K135" s="88">
        <v>1329421.0799999998</v>
      </c>
      <c r="L135" s="88">
        <v>5109</v>
      </c>
      <c r="M135" s="88">
        <v>361101.02000000008</v>
      </c>
    </row>
    <row r="136" spans="1:13" x14ac:dyDescent="0.25">
      <c r="B136" s="89" t="s">
        <v>168</v>
      </c>
      <c r="C136" s="87" t="s">
        <v>169</v>
      </c>
      <c r="D136" s="88">
        <v>43322</v>
      </c>
      <c r="E136" s="88">
        <v>24525023.129999988</v>
      </c>
      <c r="F136" s="88">
        <v>6661</v>
      </c>
      <c r="G136" s="88">
        <v>3278631.5600000005</v>
      </c>
      <c r="H136" s="88">
        <v>400</v>
      </c>
      <c r="I136" s="88">
        <v>400324.29999999993</v>
      </c>
      <c r="J136" s="88">
        <v>755</v>
      </c>
      <c r="K136" s="88">
        <v>572578.30000000005</v>
      </c>
      <c r="L136" s="88">
        <v>24</v>
      </c>
      <c r="M136" s="88">
        <v>72461</v>
      </c>
    </row>
    <row r="137" spans="1:13" x14ac:dyDescent="0.25">
      <c r="B137" s="89" t="s">
        <v>171</v>
      </c>
      <c r="C137" s="87" t="s">
        <v>228</v>
      </c>
      <c r="D137" s="88">
        <v>20975</v>
      </c>
      <c r="E137" s="88">
        <v>6004537.5299999984</v>
      </c>
      <c r="F137" s="88">
        <v>1519</v>
      </c>
      <c r="G137" s="88">
        <v>444459.62</v>
      </c>
      <c r="H137" s="88">
        <v>4954</v>
      </c>
      <c r="I137" s="88">
        <v>709703.41999999993</v>
      </c>
      <c r="J137" s="88">
        <v>118</v>
      </c>
      <c r="K137" s="88">
        <v>111951.35</v>
      </c>
      <c r="L137" s="88">
        <v>83</v>
      </c>
      <c r="M137" s="88">
        <v>50329.540000000008</v>
      </c>
    </row>
    <row r="138" spans="1:13" x14ac:dyDescent="0.25">
      <c r="B138" s="13" t="s">
        <v>28</v>
      </c>
      <c r="C138" s="16"/>
      <c r="D138" s="90">
        <f>SUM(D134:D137)</f>
        <v>107407</v>
      </c>
      <c r="E138" s="90">
        <f t="shared" ref="E138:M138" si="28">SUM(E134:E137)</f>
        <v>34849033.829999983</v>
      </c>
      <c r="F138" s="90">
        <f t="shared" si="28"/>
        <v>48036</v>
      </c>
      <c r="G138" s="90">
        <f t="shared" si="28"/>
        <v>7278279.9400000004</v>
      </c>
      <c r="H138" s="90">
        <f t="shared" si="28"/>
        <v>34028</v>
      </c>
      <c r="I138" s="90">
        <f t="shared" si="28"/>
        <v>3843619.24</v>
      </c>
      <c r="J138" s="90">
        <f t="shared" si="28"/>
        <v>37356</v>
      </c>
      <c r="K138" s="90">
        <f t="shared" si="28"/>
        <v>3954482.6300000004</v>
      </c>
      <c r="L138" s="90">
        <f t="shared" si="28"/>
        <v>15977</v>
      </c>
      <c r="M138" s="90">
        <f t="shared" si="28"/>
        <v>1854400.4199999997</v>
      </c>
    </row>
    <row r="139" spans="1:13" x14ac:dyDescent="0.25">
      <c r="A139" s="13"/>
      <c r="B139" s="13"/>
      <c r="C139" s="16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1:13" x14ac:dyDescent="0.25">
      <c r="A140" s="13"/>
      <c r="B140" s="16"/>
      <c r="C140" s="90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1:13" x14ac:dyDescent="0.25">
      <c r="A141" s="13"/>
      <c r="B141" s="16"/>
      <c r="C141" s="90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1:13" x14ac:dyDescent="0.25">
      <c r="A142" s="13"/>
      <c r="B142" s="16"/>
      <c r="C142" s="90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1:13" ht="15" customHeight="1" x14ac:dyDescent="0.25">
      <c r="A143" s="13"/>
      <c r="B143" s="201">
        <v>2014</v>
      </c>
      <c r="C143" s="201"/>
      <c r="D143" s="201">
        <v>2015</v>
      </c>
      <c r="E143" s="201"/>
      <c r="F143" s="201">
        <v>2016</v>
      </c>
      <c r="G143" s="201"/>
      <c r="H143" s="201">
        <v>2017</v>
      </c>
      <c r="I143" s="201"/>
      <c r="J143" s="201" t="s">
        <v>265</v>
      </c>
      <c r="K143" s="201"/>
    </row>
    <row r="144" spans="1:13" x14ac:dyDescent="0.25">
      <c r="A144" s="135"/>
      <c r="B144" s="64" t="s">
        <v>0</v>
      </c>
      <c r="C144" s="64" t="s">
        <v>154</v>
      </c>
      <c r="D144" s="64" t="s">
        <v>0</v>
      </c>
      <c r="E144" s="64" t="s">
        <v>154</v>
      </c>
      <c r="F144" s="64" t="s">
        <v>0</v>
      </c>
      <c r="G144" s="64" t="s">
        <v>154</v>
      </c>
      <c r="H144" s="64" t="s">
        <v>0</v>
      </c>
      <c r="I144" s="64" t="s">
        <v>154</v>
      </c>
      <c r="J144" s="64" t="s">
        <v>0</v>
      </c>
      <c r="K144" s="64" t="s">
        <v>154</v>
      </c>
    </row>
    <row r="145" spans="1:12" ht="15" customHeight="1" x14ac:dyDescent="0.25">
      <c r="A145" s="172" t="s">
        <v>84</v>
      </c>
      <c r="B145" s="125">
        <v>70370</v>
      </c>
      <c r="C145" s="125">
        <v>30943111.969999995</v>
      </c>
      <c r="D145" s="125">
        <v>64975</v>
      </c>
      <c r="E145" s="125">
        <v>24835356.810000002</v>
      </c>
      <c r="F145" s="125">
        <v>52107</v>
      </c>
      <c r="G145" s="125">
        <v>24411876.320000004</v>
      </c>
      <c r="H145" s="125">
        <v>49468</v>
      </c>
      <c r="I145" s="125">
        <v>21957086.190000005</v>
      </c>
      <c r="J145" s="125">
        <v>16064</v>
      </c>
      <c r="K145" s="125">
        <v>7510500.0800000019</v>
      </c>
    </row>
    <row r="146" spans="1:12" ht="15" customHeight="1" x14ac:dyDescent="0.25">
      <c r="A146" s="172" t="s">
        <v>83</v>
      </c>
      <c r="B146" s="125">
        <v>93342</v>
      </c>
      <c r="C146" s="125">
        <v>34694139.32</v>
      </c>
      <c r="D146" s="125">
        <v>74952</v>
      </c>
      <c r="E146" s="125">
        <v>26136735.720000006</v>
      </c>
      <c r="F146" s="125">
        <v>79658</v>
      </c>
      <c r="G146" s="125">
        <v>29046146.180000003</v>
      </c>
      <c r="H146" s="125">
        <v>62782</v>
      </c>
      <c r="I146" s="125">
        <v>26064598.160000034</v>
      </c>
      <c r="J146" s="125">
        <v>16318</v>
      </c>
      <c r="K146" s="125">
        <v>6932200.4199999999</v>
      </c>
    </row>
    <row r="147" spans="1:12" ht="15" customHeight="1" x14ac:dyDescent="0.25">
      <c r="A147" s="172" t="s">
        <v>156</v>
      </c>
      <c r="B147" s="125">
        <v>8485</v>
      </c>
      <c r="C147" s="125">
        <v>1811974.3099999998</v>
      </c>
      <c r="D147" s="125">
        <v>16291</v>
      </c>
      <c r="E147" s="125">
        <v>2284161.7100000004</v>
      </c>
      <c r="F147" s="125">
        <v>20205</v>
      </c>
      <c r="G147" s="125">
        <v>2567614.459999999</v>
      </c>
      <c r="H147" s="125">
        <v>23960</v>
      </c>
      <c r="I147" s="125">
        <v>2931322.2000000007</v>
      </c>
      <c r="J147" s="125">
        <v>16437</v>
      </c>
      <c r="K147" s="125">
        <v>2385587.5599999996</v>
      </c>
    </row>
    <row r="148" spans="1:12" ht="15" customHeight="1" x14ac:dyDescent="0.25">
      <c r="A148" s="172" t="s">
        <v>54</v>
      </c>
      <c r="B148" s="125">
        <v>9939</v>
      </c>
      <c r="C148" s="125">
        <v>4708046.9600000009</v>
      </c>
      <c r="D148" s="125">
        <v>11834</v>
      </c>
      <c r="E148" s="125">
        <v>5338354.509999997</v>
      </c>
      <c r="F148" s="125">
        <v>6936</v>
      </c>
      <c r="G148" s="125">
        <v>2926831.76</v>
      </c>
      <c r="H148" s="125">
        <v>15994</v>
      </c>
      <c r="I148" s="125">
        <v>5415791.6800000006</v>
      </c>
      <c r="J148" s="125">
        <v>2127</v>
      </c>
      <c r="K148" s="125">
        <v>823416.00999999978</v>
      </c>
    </row>
    <row r="149" spans="1:12" ht="15" customHeight="1" x14ac:dyDescent="0.25">
      <c r="A149" s="172" t="s">
        <v>56</v>
      </c>
      <c r="B149" s="125">
        <v>9781</v>
      </c>
      <c r="C149" s="125">
        <v>2714849.3</v>
      </c>
      <c r="D149" s="125">
        <v>20783</v>
      </c>
      <c r="E149" s="125">
        <v>5589201.79</v>
      </c>
      <c r="F149" s="125">
        <v>22581</v>
      </c>
      <c r="G149" s="125">
        <v>4526320.1700000018</v>
      </c>
      <c r="H149" s="125">
        <v>22297</v>
      </c>
      <c r="I149" s="125">
        <v>4695707.2899999991</v>
      </c>
      <c r="J149" s="125">
        <v>4968</v>
      </c>
      <c r="K149" s="125">
        <v>693272.69</v>
      </c>
    </row>
    <row r="150" spans="1:12" ht="15" customHeight="1" x14ac:dyDescent="0.25">
      <c r="A150" s="172" t="s">
        <v>55</v>
      </c>
      <c r="B150" s="125">
        <v>12440</v>
      </c>
      <c r="C150" s="125">
        <v>7846497.6599999983</v>
      </c>
      <c r="D150" s="125">
        <v>9168</v>
      </c>
      <c r="E150" s="125">
        <v>5856173.2500000009</v>
      </c>
      <c r="F150" s="125">
        <v>7906</v>
      </c>
      <c r="G150" s="125">
        <v>4518677.2500000009</v>
      </c>
      <c r="H150" s="125">
        <v>7442</v>
      </c>
      <c r="I150" s="125">
        <v>3808125.3699999992</v>
      </c>
      <c r="J150" s="125">
        <v>952</v>
      </c>
      <c r="K150" s="125">
        <v>597696.96</v>
      </c>
    </row>
    <row r="151" spans="1:12" ht="15" customHeight="1" x14ac:dyDescent="0.25">
      <c r="A151" s="172" t="s">
        <v>182</v>
      </c>
      <c r="B151" s="125">
        <v>201</v>
      </c>
      <c r="C151" s="125">
        <v>452489.11999999994</v>
      </c>
      <c r="D151" s="125">
        <v>225</v>
      </c>
      <c r="E151" s="125">
        <v>482811.98000000004</v>
      </c>
      <c r="F151" s="125">
        <v>110</v>
      </c>
      <c r="G151" s="125">
        <v>267254.46000000002</v>
      </c>
      <c r="H151" s="125">
        <v>312</v>
      </c>
      <c r="I151" s="125">
        <v>555690.51000000024</v>
      </c>
      <c r="J151" s="125">
        <v>84</v>
      </c>
      <c r="K151" s="125">
        <v>143244.87</v>
      </c>
    </row>
    <row r="152" spans="1:12" x14ac:dyDescent="0.25">
      <c r="A152" s="137" t="s">
        <v>16</v>
      </c>
      <c r="B152" s="80">
        <v>47694</v>
      </c>
      <c r="C152" s="80">
        <v>14026957.829999998</v>
      </c>
      <c r="D152" s="80">
        <v>32785</v>
      </c>
      <c r="E152" s="80">
        <v>8164433.1399999997</v>
      </c>
      <c r="F152" s="80">
        <v>11478</v>
      </c>
      <c r="G152" s="80">
        <v>3437338.5199999996</v>
      </c>
      <c r="H152" s="80">
        <v>18927</v>
      </c>
      <c r="I152" s="80">
        <v>5679865.3699999992</v>
      </c>
      <c r="J152" s="80">
        <v>1914</v>
      </c>
      <c r="K152" s="80">
        <v>378792.66</v>
      </c>
    </row>
    <row r="153" spans="1:12" x14ac:dyDescent="0.25">
      <c r="A153" s="136" t="s">
        <v>28</v>
      </c>
      <c r="B153" s="5">
        <f>SUM(B145:B152)</f>
        <v>252252</v>
      </c>
      <c r="C153" s="5">
        <f t="shared" ref="C153:I153" si="29">SUM(C145:C152)</f>
        <v>97198066.469999999</v>
      </c>
      <c r="D153" s="5">
        <f t="shared" si="29"/>
        <v>231013</v>
      </c>
      <c r="E153" s="5">
        <f t="shared" si="29"/>
        <v>78687228.910000011</v>
      </c>
      <c r="F153" s="5">
        <f t="shared" si="29"/>
        <v>200981</v>
      </c>
      <c r="G153" s="5">
        <f t="shared" si="29"/>
        <v>71702059.120000005</v>
      </c>
      <c r="H153" s="5">
        <f t="shared" si="29"/>
        <v>201182</v>
      </c>
      <c r="I153" s="5">
        <f t="shared" si="29"/>
        <v>71108186.770000041</v>
      </c>
      <c r="J153" s="5">
        <f>SUM(J145:J152)</f>
        <v>58864</v>
      </c>
      <c r="K153" s="5">
        <f>SUM(K145:K152)</f>
        <v>19464711.250000004</v>
      </c>
    </row>
    <row r="154" spans="1:12" x14ac:dyDescent="0.25">
      <c r="A154" s="13"/>
      <c r="B154" s="13"/>
      <c r="C154" s="14"/>
      <c r="D154" s="14"/>
      <c r="E154" s="14"/>
      <c r="F154" s="14"/>
      <c r="G154" s="14"/>
      <c r="H154" s="14"/>
      <c r="I154" s="14"/>
      <c r="J154" s="14"/>
      <c r="K154" s="14"/>
      <c r="L154" s="14"/>
    </row>
    <row r="155" spans="1:12" x14ac:dyDescent="0.25">
      <c r="A155" s="13"/>
      <c r="B155" s="70">
        <v>2014</v>
      </c>
      <c r="C155" s="70">
        <v>2015</v>
      </c>
      <c r="D155" s="70">
        <v>2016</v>
      </c>
      <c r="E155" s="70">
        <v>2017</v>
      </c>
      <c r="F155" s="70" t="s">
        <v>257</v>
      </c>
      <c r="G155" s="14"/>
      <c r="H155" s="14"/>
      <c r="I155" s="14"/>
      <c r="J155" s="14"/>
      <c r="K155" s="14"/>
    </row>
    <row r="156" spans="1:12" x14ac:dyDescent="0.25">
      <c r="A156" s="197" t="str">
        <f>+A145</f>
        <v>LG ELECTRONICS COLOMBIA LTDA.</v>
      </c>
      <c r="B156" s="7">
        <f>+B145</f>
        <v>70370</v>
      </c>
      <c r="C156" s="7">
        <f>+D145</f>
        <v>64975</v>
      </c>
      <c r="D156" s="7">
        <f>+F145</f>
        <v>52107</v>
      </c>
      <c r="E156" s="7">
        <f>+H145</f>
        <v>49468</v>
      </c>
      <c r="F156" s="7">
        <f t="shared" ref="F156:F163" si="30">+J145</f>
        <v>16064</v>
      </c>
      <c r="G156" s="14"/>
      <c r="H156" s="14"/>
      <c r="I156" s="14"/>
      <c r="J156" s="14"/>
      <c r="K156" s="14"/>
    </row>
    <row r="157" spans="1:12" x14ac:dyDescent="0.25">
      <c r="A157" s="197" t="str">
        <f t="shared" ref="A157:A163" si="31">+A146</f>
        <v>SAMSUNG ELECTRONICS COLOMBIA S.A.</v>
      </c>
      <c r="B157" s="7">
        <f t="shared" ref="B157:B163" si="32">+B146</f>
        <v>93342</v>
      </c>
      <c r="C157" s="7">
        <f t="shared" ref="C157:C163" si="33">+D146</f>
        <v>74952</v>
      </c>
      <c r="D157" s="7">
        <f t="shared" ref="D157:D163" si="34">+F146</f>
        <v>79658</v>
      </c>
      <c r="E157" s="7">
        <f t="shared" ref="E157:E163" si="35">+H146</f>
        <v>62782</v>
      </c>
      <c r="F157" s="7">
        <f t="shared" si="30"/>
        <v>16318</v>
      </c>
      <c r="G157" s="14"/>
      <c r="H157" s="14"/>
      <c r="I157" s="14"/>
      <c r="J157" s="14"/>
      <c r="K157" s="14"/>
    </row>
    <row r="158" spans="1:12" x14ac:dyDescent="0.25">
      <c r="A158" s="197" t="str">
        <f t="shared" si="31"/>
        <v>INDUSTRIA DE ELECTRODOMESTICOS S.A. INDUSEL S.A.</v>
      </c>
      <c r="B158" s="7">
        <f t="shared" si="32"/>
        <v>8485</v>
      </c>
      <c r="C158" s="7">
        <f t="shared" si="33"/>
        <v>16291</v>
      </c>
      <c r="D158" s="7">
        <f t="shared" si="34"/>
        <v>20205</v>
      </c>
      <c r="E158" s="7">
        <f t="shared" si="35"/>
        <v>23960</v>
      </c>
      <c r="F158" s="7">
        <f t="shared" si="30"/>
        <v>16437</v>
      </c>
      <c r="G158" s="14"/>
      <c r="H158" s="14"/>
      <c r="I158" s="14"/>
      <c r="J158" s="14"/>
      <c r="K158" s="14"/>
    </row>
    <row r="159" spans="1:12" x14ac:dyDescent="0.25">
      <c r="A159" s="197" t="str">
        <f t="shared" si="31"/>
        <v>MABE COLOMBIA S.A.S</v>
      </c>
      <c r="B159" s="7">
        <f t="shared" si="32"/>
        <v>9939</v>
      </c>
      <c r="C159" s="7">
        <f t="shared" si="33"/>
        <v>11834</v>
      </c>
      <c r="D159" s="7">
        <f t="shared" si="34"/>
        <v>6936</v>
      </c>
      <c r="E159" s="7">
        <f>+H148</f>
        <v>15994</v>
      </c>
      <c r="F159" s="7">
        <f t="shared" si="30"/>
        <v>2127</v>
      </c>
      <c r="G159" s="14"/>
      <c r="H159" s="14"/>
      <c r="I159" s="14"/>
      <c r="J159" s="14"/>
      <c r="K159" s="14"/>
    </row>
    <row r="160" spans="1:12" x14ac:dyDescent="0.25">
      <c r="A160" s="197" t="str">
        <f t="shared" si="31"/>
        <v>ELECTROLUX S. A.</v>
      </c>
      <c r="B160" s="7">
        <f t="shared" si="32"/>
        <v>9781</v>
      </c>
      <c r="C160" s="7">
        <f t="shared" si="33"/>
        <v>20783</v>
      </c>
      <c r="D160" s="7">
        <f t="shared" si="34"/>
        <v>22581</v>
      </c>
      <c r="E160" s="7">
        <f t="shared" si="35"/>
        <v>22297</v>
      </c>
      <c r="F160" s="7">
        <f t="shared" si="30"/>
        <v>4968</v>
      </c>
      <c r="G160" s="14"/>
      <c r="H160" s="14"/>
      <c r="I160" s="14"/>
      <c r="J160" s="14"/>
      <c r="K160" s="14"/>
    </row>
    <row r="161" spans="1:12" x14ac:dyDescent="0.25">
      <c r="A161" s="197" t="str">
        <f t="shared" si="31"/>
        <v>WHIRLPOOL COLOMBIA   S.A. S</v>
      </c>
      <c r="B161" s="7">
        <f t="shared" si="32"/>
        <v>12440</v>
      </c>
      <c r="C161" s="7">
        <f t="shared" si="33"/>
        <v>9168</v>
      </c>
      <c r="D161" s="7">
        <f t="shared" si="34"/>
        <v>7906</v>
      </c>
      <c r="E161" s="7">
        <f t="shared" si="35"/>
        <v>7442</v>
      </c>
      <c r="F161" s="7">
        <f t="shared" si="30"/>
        <v>952</v>
      </c>
      <c r="G161" s="14"/>
      <c r="H161" s="14"/>
      <c r="I161" s="14"/>
      <c r="J161" s="14"/>
      <c r="K161" s="14"/>
    </row>
    <row r="162" spans="1:12" x14ac:dyDescent="0.25">
      <c r="A162" s="197" t="str">
        <f t="shared" si="31"/>
        <v>L.C.I. DISTRIBUTORS COLOMBIA S.A.S</v>
      </c>
      <c r="B162" s="7">
        <f t="shared" si="32"/>
        <v>201</v>
      </c>
      <c r="C162" s="7">
        <f t="shared" si="33"/>
        <v>225</v>
      </c>
      <c r="D162" s="7">
        <f t="shared" si="34"/>
        <v>110</v>
      </c>
      <c r="E162" s="7">
        <f t="shared" si="35"/>
        <v>312</v>
      </c>
      <c r="F162" s="7">
        <f t="shared" si="30"/>
        <v>84</v>
      </c>
      <c r="G162" s="14"/>
      <c r="H162" s="14"/>
      <c r="I162" s="14"/>
      <c r="J162" s="14"/>
      <c r="K162" s="14"/>
    </row>
    <row r="163" spans="1:12" x14ac:dyDescent="0.25">
      <c r="A163" s="197" t="str">
        <f t="shared" si="31"/>
        <v>OTROS</v>
      </c>
      <c r="B163" s="7">
        <f t="shared" si="32"/>
        <v>47694</v>
      </c>
      <c r="C163" s="7">
        <f t="shared" si="33"/>
        <v>32785</v>
      </c>
      <c r="D163" s="7">
        <f t="shared" si="34"/>
        <v>11478</v>
      </c>
      <c r="E163" s="7">
        <f t="shared" si="35"/>
        <v>18927</v>
      </c>
      <c r="F163" s="7">
        <f t="shared" si="30"/>
        <v>1914</v>
      </c>
      <c r="G163" s="14"/>
      <c r="H163" s="14"/>
      <c r="I163" s="14"/>
      <c r="J163" s="14"/>
      <c r="K163" s="14"/>
    </row>
    <row r="164" spans="1:12" x14ac:dyDescent="0.25">
      <c r="A164" s="13"/>
      <c r="B164" s="13"/>
      <c r="C164" s="14"/>
      <c r="D164" s="14"/>
      <c r="E164" s="14"/>
      <c r="F164" s="14"/>
      <c r="G164" s="14"/>
      <c r="H164" s="14"/>
      <c r="I164" s="14"/>
      <c r="J164" s="14"/>
      <c r="K164" s="14"/>
      <c r="L164" s="14"/>
    </row>
    <row r="165" spans="1:12" x14ac:dyDescent="0.25">
      <c r="A165" s="13"/>
      <c r="B165" s="13"/>
      <c r="C165" s="14"/>
      <c r="D165" s="14"/>
      <c r="E165" s="14"/>
      <c r="F165" s="14"/>
      <c r="G165" s="14"/>
      <c r="H165" s="14"/>
      <c r="I165" s="14"/>
      <c r="J165" s="14"/>
      <c r="K165" s="14"/>
      <c r="L165" s="14"/>
    </row>
    <row r="166" spans="1:12" x14ac:dyDescent="0.25">
      <c r="A166" s="13"/>
      <c r="B166" s="13"/>
      <c r="C166" s="14"/>
      <c r="D166" s="14"/>
      <c r="E166" s="14"/>
      <c r="F166" s="14"/>
      <c r="G166" s="14"/>
      <c r="H166" s="14"/>
      <c r="I166" s="14"/>
      <c r="J166" s="14"/>
      <c r="K166" s="14"/>
      <c r="L166" s="14"/>
    </row>
    <row r="167" spans="1:12" x14ac:dyDescent="0.25">
      <c r="A167" s="13"/>
      <c r="B167" s="13"/>
      <c r="C167" s="14"/>
      <c r="D167" s="14"/>
      <c r="E167" s="14"/>
      <c r="F167" s="14"/>
      <c r="G167" s="14"/>
      <c r="H167" s="14"/>
      <c r="I167" s="14"/>
      <c r="J167" s="14"/>
      <c r="K167" s="14"/>
      <c r="L167" s="14"/>
    </row>
    <row r="168" spans="1:12" x14ac:dyDescent="0.25">
      <c r="A168" s="13"/>
      <c r="B168" s="13"/>
      <c r="C168" s="14"/>
      <c r="D168" s="14"/>
      <c r="E168" s="14"/>
      <c r="F168" s="14"/>
      <c r="G168" s="14"/>
      <c r="H168" s="14"/>
      <c r="I168" s="14"/>
      <c r="J168" s="14"/>
      <c r="K168" s="14"/>
      <c r="L168" s="14"/>
    </row>
    <row r="169" spans="1:12" ht="15" customHeight="1" x14ac:dyDescent="0.25">
      <c r="A169" s="13"/>
      <c r="B169" s="13"/>
      <c r="C169" s="14"/>
      <c r="D169" s="14"/>
      <c r="E169" s="14"/>
      <c r="F169" s="14"/>
      <c r="G169" s="14"/>
      <c r="H169" s="14"/>
      <c r="I169" s="14"/>
      <c r="J169" s="14"/>
      <c r="K169" s="14"/>
      <c r="L169" s="14"/>
    </row>
    <row r="170" spans="1:12" x14ac:dyDescent="0.25">
      <c r="A170" s="13"/>
      <c r="B170" s="193">
        <v>2014</v>
      </c>
      <c r="C170" s="193">
        <v>2015</v>
      </c>
      <c r="D170" s="193">
        <v>2016</v>
      </c>
      <c r="E170" s="193">
        <v>2017</v>
      </c>
      <c r="F170" s="193" t="s">
        <v>257</v>
      </c>
      <c r="G170" s="14"/>
      <c r="H170" s="14"/>
      <c r="I170" s="14"/>
      <c r="J170" s="14"/>
      <c r="K170" s="14"/>
    </row>
    <row r="171" spans="1:12" ht="15" customHeight="1" x14ac:dyDescent="0.25">
      <c r="A171" s="139" t="str">
        <f>+A145</f>
        <v>LG ELECTRONICS COLOMBIA LTDA.</v>
      </c>
      <c r="B171" s="80">
        <f>+C145</f>
        <v>30943111.969999995</v>
      </c>
      <c r="C171" s="80">
        <f>+E145</f>
        <v>24835356.810000002</v>
      </c>
      <c r="D171" s="80">
        <f>+G145</f>
        <v>24411876.320000004</v>
      </c>
      <c r="E171" s="80">
        <f>+I145</f>
        <v>21957086.190000005</v>
      </c>
      <c r="F171" s="80">
        <f>+K145</f>
        <v>7510500.0800000019</v>
      </c>
      <c r="G171" s="14"/>
      <c r="H171" s="14"/>
      <c r="I171" s="14"/>
      <c r="J171" s="14"/>
      <c r="K171" s="14"/>
    </row>
    <row r="172" spans="1:12" ht="30" x14ac:dyDescent="0.25">
      <c r="A172" s="139" t="str">
        <f t="shared" ref="A172:A178" si="36">+A146</f>
        <v>SAMSUNG ELECTRONICS COLOMBIA S.A.</v>
      </c>
      <c r="B172" s="80">
        <f t="shared" ref="B172:B178" si="37">+C146</f>
        <v>34694139.32</v>
      </c>
      <c r="C172" s="80">
        <f t="shared" ref="C172:C178" si="38">+E146</f>
        <v>26136735.720000006</v>
      </c>
      <c r="D172" s="80">
        <f>+G146</f>
        <v>29046146.180000003</v>
      </c>
      <c r="E172" s="80">
        <f t="shared" ref="E172:E178" si="39">+I146</f>
        <v>26064598.160000034</v>
      </c>
      <c r="F172" s="80">
        <f t="shared" ref="F172:F178" si="40">+K146</f>
        <v>6932200.4199999999</v>
      </c>
      <c r="G172" s="14"/>
      <c r="H172" s="14"/>
      <c r="I172" s="14"/>
      <c r="J172" s="14"/>
      <c r="K172" s="14"/>
    </row>
    <row r="173" spans="1:12" ht="15" customHeight="1" x14ac:dyDescent="0.25">
      <c r="A173" s="139" t="str">
        <f t="shared" si="36"/>
        <v>INDUSTRIA DE ELECTRODOMESTICOS S.A. INDUSEL S.A.</v>
      </c>
      <c r="B173" s="80">
        <f t="shared" si="37"/>
        <v>1811974.3099999998</v>
      </c>
      <c r="C173" s="80">
        <f t="shared" si="38"/>
        <v>2284161.7100000004</v>
      </c>
      <c r="D173" s="80">
        <f t="shared" ref="D173:D178" si="41">+G147</f>
        <v>2567614.459999999</v>
      </c>
      <c r="E173" s="80">
        <f t="shared" si="39"/>
        <v>2931322.2000000007</v>
      </c>
      <c r="F173" s="80">
        <f t="shared" si="40"/>
        <v>2385587.5599999996</v>
      </c>
      <c r="G173" s="14"/>
      <c r="H173" s="14"/>
      <c r="I173" s="14"/>
      <c r="J173" s="14"/>
      <c r="K173" s="14"/>
    </row>
    <row r="174" spans="1:12" ht="15" customHeight="1" x14ac:dyDescent="0.25">
      <c r="A174" s="139" t="str">
        <f t="shared" si="36"/>
        <v>MABE COLOMBIA S.A.S</v>
      </c>
      <c r="B174" s="80">
        <f t="shared" si="37"/>
        <v>4708046.9600000009</v>
      </c>
      <c r="C174" s="80">
        <f t="shared" si="38"/>
        <v>5338354.509999997</v>
      </c>
      <c r="D174" s="80">
        <f t="shared" si="41"/>
        <v>2926831.76</v>
      </c>
      <c r="E174" s="80">
        <f t="shared" si="39"/>
        <v>5415791.6800000006</v>
      </c>
      <c r="F174" s="80">
        <f>+K148</f>
        <v>823416.00999999978</v>
      </c>
      <c r="G174" s="14"/>
      <c r="H174" s="14"/>
      <c r="I174" s="14"/>
      <c r="J174" s="14"/>
      <c r="K174" s="14"/>
    </row>
    <row r="175" spans="1:12" ht="15" customHeight="1" x14ac:dyDescent="0.25">
      <c r="A175" s="139" t="str">
        <f t="shared" si="36"/>
        <v>ELECTROLUX S. A.</v>
      </c>
      <c r="B175" s="80">
        <f t="shared" si="37"/>
        <v>2714849.3</v>
      </c>
      <c r="C175" s="80">
        <f t="shared" si="38"/>
        <v>5589201.79</v>
      </c>
      <c r="D175" s="80">
        <f t="shared" si="41"/>
        <v>4526320.1700000018</v>
      </c>
      <c r="E175" s="80">
        <f t="shared" si="39"/>
        <v>4695707.2899999991</v>
      </c>
      <c r="F175" s="80">
        <f t="shared" si="40"/>
        <v>693272.69</v>
      </c>
      <c r="G175" s="14"/>
      <c r="H175" s="14"/>
      <c r="I175" s="14"/>
      <c r="J175" s="14"/>
      <c r="K175" s="14"/>
    </row>
    <row r="176" spans="1:12" ht="15" customHeight="1" x14ac:dyDescent="0.25">
      <c r="A176" s="139" t="str">
        <f t="shared" si="36"/>
        <v>WHIRLPOOL COLOMBIA   S.A. S</v>
      </c>
      <c r="B176" s="80">
        <f t="shared" si="37"/>
        <v>7846497.6599999983</v>
      </c>
      <c r="C176" s="80">
        <f t="shared" si="38"/>
        <v>5856173.2500000009</v>
      </c>
      <c r="D176" s="80">
        <f t="shared" si="41"/>
        <v>4518677.2500000009</v>
      </c>
      <c r="E176" s="80">
        <f t="shared" si="39"/>
        <v>3808125.3699999992</v>
      </c>
      <c r="F176" s="80">
        <f t="shared" si="40"/>
        <v>597696.96</v>
      </c>
      <c r="G176" s="14"/>
      <c r="H176" s="14"/>
      <c r="I176" s="14"/>
      <c r="J176" s="14"/>
      <c r="K176" s="14"/>
    </row>
    <row r="177" spans="1:12" ht="15" customHeight="1" x14ac:dyDescent="0.25">
      <c r="A177" s="139" t="str">
        <f t="shared" si="36"/>
        <v>L.C.I. DISTRIBUTORS COLOMBIA S.A.S</v>
      </c>
      <c r="B177" s="80">
        <f t="shared" si="37"/>
        <v>452489.11999999994</v>
      </c>
      <c r="C177" s="80">
        <f t="shared" si="38"/>
        <v>482811.98000000004</v>
      </c>
      <c r="D177" s="80">
        <f t="shared" si="41"/>
        <v>267254.46000000002</v>
      </c>
      <c r="E177" s="80">
        <f t="shared" si="39"/>
        <v>555690.51000000024</v>
      </c>
      <c r="F177" s="80">
        <f t="shared" si="40"/>
        <v>143244.87</v>
      </c>
      <c r="G177" s="14"/>
      <c r="H177" s="14"/>
      <c r="I177" s="14"/>
      <c r="J177" s="14"/>
      <c r="K177" s="14"/>
    </row>
    <row r="178" spans="1:12" x14ac:dyDescent="0.25">
      <c r="A178" s="139" t="str">
        <f t="shared" si="36"/>
        <v>OTROS</v>
      </c>
      <c r="B178" s="80">
        <f t="shared" si="37"/>
        <v>14026957.829999998</v>
      </c>
      <c r="C178" s="80">
        <f t="shared" si="38"/>
        <v>8164433.1399999997</v>
      </c>
      <c r="D178" s="80">
        <f t="shared" si="41"/>
        <v>3437338.5199999996</v>
      </c>
      <c r="E178" s="80">
        <f t="shared" si="39"/>
        <v>5679865.3699999992</v>
      </c>
      <c r="F178" s="80">
        <f t="shared" si="40"/>
        <v>378792.66</v>
      </c>
      <c r="G178" s="14"/>
      <c r="H178" s="14"/>
      <c r="I178" s="14"/>
      <c r="J178" s="14"/>
      <c r="K178" s="14"/>
    </row>
    <row r="179" spans="1:12" x14ac:dyDescent="0.25">
      <c r="A179" s="13"/>
      <c r="B179" s="13"/>
      <c r="C179" s="14"/>
      <c r="D179" s="14"/>
      <c r="E179" s="14"/>
      <c r="F179" s="14"/>
      <c r="G179" s="14"/>
      <c r="H179" s="14"/>
      <c r="I179" s="14"/>
      <c r="J179" s="14"/>
      <c r="K179" s="14"/>
      <c r="L179" s="14"/>
    </row>
    <row r="180" spans="1:12" x14ac:dyDescent="0.25">
      <c r="A180" s="13"/>
      <c r="B180" s="13"/>
      <c r="C180" s="14"/>
      <c r="D180" s="14"/>
      <c r="E180" s="14"/>
      <c r="F180" s="14"/>
      <c r="G180" s="14"/>
      <c r="H180" s="14"/>
      <c r="I180" s="14"/>
      <c r="J180" s="14"/>
      <c r="K180" s="14"/>
      <c r="L180" s="14"/>
    </row>
    <row r="181" spans="1:12" x14ac:dyDescent="0.25">
      <c r="A181" s="13"/>
      <c r="B181" s="13"/>
      <c r="C181" s="14"/>
      <c r="D181" s="14"/>
      <c r="E181" s="14"/>
      <c r="F181" s="14"/>
      <c r="G181" s="14"/>
      <c r="H181" s="14"/>
      <c r="I181" s="14"/>
      <c r="J181" s="14"/>
      <c r="K181" s="14"/>
      <c r="L181" s="14"/>
    </row>
    <row r="182" spans="1:12" x14ac:dyDescent="0.25">
      <c r="A182" s="13"/>
      <c r="B182" s="13"/>
      <c r="C182" s="14"/>
      <c r="D182" s="14"/>
      <c r="E182" s="14"/>
      <c r="F182" s="14"/>
      <c r="G182" s="14"/>
      <c r="H182" s="14"/>
      <c r="I182" s="14"/>
      <c r="J182" s="14"/>
      <c r="K182" s="14"/>
      <c r="L182" s="14"/>
    </row>
    <row r="183" spans="1:12" x14ac:dyDescent="0.25">
      <c r="A183" s="13"/>
      <c r="B183" s="13"/>
      <c r="C183" s="14"/>
      <c r="D183" s="14"/>
      <c r="E183" s="14"/>
      <c r="F183" s="14"/>
      <c r="G183" s="14"/>
      <c r="H183" s="14"/>
      <c r="I183" s="14"/>
      <c r="J183" s="14"/>
      <c r="K183" s="14"/>
      <c r="L183" s="14"/>
    </row>
    <row r="184" spans="1:12" x14ac:dyDescent="0.25">
      <c r="A184" s="13"/>
      <c r="B184" s="13"/>
      <c r="C184" s="14"/>
      <c r="D184" s="14"/>
      <c r="E184" s="14"/>
      <c r="F184" s="14"/>
      <c r="G184" s="14"/>
      <c r="H184" s="14"/>
      <c r="I184" s="14"/>
      <c r="J184" s="14"/>
      <c r="K184" s="14"/>
      <c r="L184" s="14"/>
    </row>
    <row r="185" spans="1:12" x14ac:dyDescent="0.25">
      <c r="A185" s="13"/>
      <c r="B185" s="13"/>
      <c r="C185" s="14"/>
      <c r="D185" s="14"/>
      <c r="E185" s="14"/>
      <c r="F185" s="14"/>
      <c r="G185" s="14"/>
      <c r="H185" s="14"/>
      <c r="I185" s="14"/>
      <c r="J185" s="14"/>
      <c r="K185" s="14"/>
      <c r="L185" s="14"/>
    </row>
    <row r="186" spans="1:12" x14ac:dyDescent="0.25">
      <c r="A186" s="13"/>
      <c r="B186" s="13"/>
      <c r="C186" s="14"/>
      <c r="D186" s="14"/>
      <c r="E186" s="14"/>
      <c r="F186" s="14"/>
      <c r="G186" s="14"/>
      <c r="H186" s="14"/>
      <c r="I186" s="14"/>
      <c r="J186" s="14"/>
      <c r="K186" s="14"/>
      <c r="L186" s="14"/>
    </row>
    <row r="187" spans="1:12" x14ac:dyDescent="0.25">
      <c r="A187" s="13"/>
      <c r="B187" s="13"/>
      <c r="C187" s="14"/>
      <c r="D187" s="14"/>
      <c r="E187" s="14"/>
      <c r="F187" s="14"/>
      <c r="G187" s="14"/>
      <c r="H187" s="14"/>
      <c r="I187" s="14"/>
      <c r="J187" s="14"/>
      <c r="K187" s="14"/>
      <c r="L187" s="14"/>
    </row>
    <row r="188" spans="1:12" x14ac:dyDescent="0.25">
      <c r="A188" s="13"/>
      <c r="B188" s="13"/>
      <c r="C188" s="14"/>
      <c r="D188" s="14"/>
      <c r="E188" s="14"/>
      <c r="F188" s="14"/>
      <c r="G188" s="14"/>
      <c r="H188" s="14"/>
      <c r="I188" s="14"/>
      <c r="J188" s="14"/>
      <c r="K188" s="14"/>
      <c r="L188" s="14"/>
    </row>
    <row r="189" spans="1:12" x14ac:dyDescent="0.25">
      <c r="A189" s="13"/>
      <c r="B189" s="13"/>
      <c r="C189" s="14"/>
      <c r="D189" s="14"/>
      <c r="E189" s="14"/>
      <c r="F189" s="14"/>
      <c r="G189" s="14"/>
      <c r="H189" s="14"/>
      <c r="I189" s="14"/>
      <c r="J189" s="14"/>
      <c r="K189" s="14"/>
      <c r="L189" s="14"/>
    </row>
    <row r="190" spans="1:12" x14ac:dyDescent="0.25">
      <c r="A190" s="13"/>
      <c r="B190" s="13"/>
      <c r="C190" s="14"/>
      <c r="D190" s="14"/>
      <c r="E190" s="14"/>
      <c r="F190" s="14"/>
      <c r="G190" s="14"/>
      <c r="H190" s="14"/>
      <c r="I190" s="14"/>
      <c r="J190" s="14"/>
      <c r="K190" s="14"/>
      <c r="L190" s="14"/>
    </row>
    <row r="191" spans="1:12" x14ac:dyDescent="0.25">
      <c r="A191" s="13"/>
      <c r="B191" s="13"/>
      <c r="C191" s="14"/>
      <c r="D191" s="14"/>
      <c r="E191" s="14"/>
      <c r="F191" s="14"/>
      <c r="G191" s="14"/>
      <c r="H191" s="14"/>
      <c r="I191" s="14"/>
      <c r="J191" s="14"/>
      <c r="K191" s="14"/>
      <c r="L191" s="14"/>
    </row>
    <row r="192" spans="1:12" x14ac:dyDescent="0.25">
      <c r="A192" s="13"/>
      <c r="B192" s="13"/>
      <c r="C192" s="14"/>
      <c r="D192" s="14"/>
      <c r="E192" s="14"/>
      <c r="F192" s="14"/>
      <c r="G192" s="14"/>
      <c r="H192" s="14"/>
      <c r="I192" s="14"/>
      <c r="J192" s="14"/>
      <c r="K192" s="14"/>
      <c r="L192" s="14"/>
    </row>
    <row r="193" spans="1:12" x14ac:dyDescent="0.25">
      <c r="A193" s="13"/>
      <c r="B193" s="13"/>
      <c r="C193" s="14"/>
      <c r="D193" s="14"/>
      <c r="E193" s="14"/>
      <c r="F193" s="14"/>
      <c r="G193" s="14"/>
      <c r="H193" s="14"/>
      <c r="I193" s="14"/>
      <c r="J193" s="14"/>
      <c r="K193" s="14"/>
      <c r="L193" s="14"/>
    </row>
    <row r="194" spans="1:12" x14ac:dyDescent="0.25">
      <c r="A194" s="13"/>
      <c r="B194" s="13"/>
      <c r="C194" s="14"/>
      <c r="D194" s="14"/>
      <c r="E194" s="14"/>
      <c r="F194" s="14"/>
      <c r="G194" s="14"/>
      <c r="H194" s="14"/>
      <c r="I194" s="14"/>
      <c r="J194" s="14"/>
      <c r="K194" s="14"/>
      <c r="L194" s="14"/>
    </row>
    <row r="195" spans="1:12" x14ac:dyDescent="0.25">
      <c r="A195" s="13"/>
      <c r="B195" s="13"/>
      <c r="C195" s="14"/>
      <c r="D195" s="14"/>
      <c r="E195" s="14"/>
      <c r="F195" s="14"/>
      <c r="G195" s="14"/>
      <c r="H195" s="14"/>
      <c r="I195" s="14"/>
      <c r="J195" s="14"/>
      <c r="K195" s="14"/>
      <c r="L195" s="14"/>
    </row>
    <row r="197" spans="1:12" ht="21" x14ac:dyDescent="0.35">
      <c r="A197" s="20" t="s">
        <v>37</v>
      </c>
    </row>
    <row r="198" spans="1:12" ht="21" x14ac:dyDescent="0.35">
      <c r="A198" s="20" t="s">
        <v>38</v>
      </c>
    </row>
    <row r="200" spans="1:12" x14ac:dyDescent="0.25">
      <c r="A200" s="68">
        <v>8418101000</v>
      </c>
    </row>
    <row r="201" spans="1:12" x14ac:dyDescent="0.25">
      <c r="A201" s="68">
        <v>8418102000</v>
      </c>
    </row>
    <row r="202" spans="1:12" x14ac:dyDescent="0.25">
      <c r="A202" s="68">
        <v>8418103000</v>
      </c>
    </row>
    <row r="203" spans="1:12" x14ac:dyDescent="0.25">
      <c r="A203" s="68">
        <v>8418109000</v>
      </c>
    </row>
    <row r="204" spans="1:12" x14ac:dyDescent="0.25">
      <c r="A204" s="67">
        <v>8418211000</v>
      </c>
    </row>
    <row r="205" spans="1:12" x14ac:dyDescent="0.25">
      <c r="A205" s="67">
        <v>8418212000</v>
      </c>
    </row>
    <row r="206" spans="1:12" x14ac:dyDescent="0.25">
      <c r="A206" s="67">
        <v>8418213000</v>
      </c>
    </row>
    <row r="207" spans="1:12" x14ac:dyDescent="0.25">
      <c r="A207" s="67">
        <v>8418219000</v>
      </c>
    </row>
  </sheetData>
  <mergeCells count="25">
    <mergeCell ref="E77:F77"/>
    <mergeCell ref="G77:H77"/>
    <mergeCell ref="I77:J77"/>
    <mergeCell ref="K77:L77"/>
    <mergeCell ref="C40:D40"/>
    <mergeCell ref="E40:F40"/>
    <mergeCell ref="G40:H40"/>
    <mergeCell ref="I40:J40"/>
    <mergeCell ref="K40:L40"/>
    <mergeCell ref="L13:M13"/>
    <mergeCell ref="J143:K143"/>
    <mergeCell ref="A13:A14"/>
    <mergeCell ref="B13:C13"/>
    <mergeCell ref="D13:E13"/>
    <mergeCell ref="F13:G13"/>
    <mergeCell ref="H13:I13"/>
    <mergeCell ref="B143:C143"/>
    <mergeCell ref="D143:E143"/>
    <mergeCell ref="F143:G143"/>
    <mergeCell ref="H143:I143"/>
    <mergeCell ref="J13:K13"/>
    <mergeCell ref="B113:G113"/>
    <mergeCell ref="B40:B41"/>
    <mergeCell ref="B77:B78"/>
    <mergeCell ref="C77:D7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0:AC141"/>
  <sheetViews>
    <sheetView zoomScale="70" zoomScaleNormal="70" zoomScalePageLayoutView="70" workbookViewId="0"/>
  </sheetViews>
  <sheetFormatPr baseColWidth="10" defaultColWidth="10.85546875" defaultRowHeight="15" x14ac:dyDescent="0.25"/>
  <cols>
    <col min="1" max="1" width="15.85546875" style="2" customWidth="1"/>
    <col min="2" max="2" width="21.28515625" style="2" customWidth="1"/>
    <col min="3" max="3" width="15.7109375" style="2" customWidth="1"/>
    <col min="4" max="4" width="17.42578125" style="2" customWidth="1"/>
    <col min="5" max="5" width="15.7109375" style="2" customWidth="1"/>
    <col min="6" max="6" width="17.28515625" style="2" bestFit="1" customWidth="1"/>
    <col min="7" max="7" width="15.7109375" style="2" customWidth="1"/>
    <col min="8" max="8" width="17.42578125" style="2" customWidth="1"/>
    <col min="9" max="9" width="18.140625" style="2" bestFit="1" customWidth="1"/>
    <col min="10" max="10" width="17.28515625" style="2" bestFit="1" customWidth="1"/>
    <col min="11" max="11" width="15.7109375" style="2" customWidth="1"/>
    <col min="12" max="12" width="17.28515625" style="2" bestFit="1" customWidth="1"/>
    <col min="13" max="13" width="15.7109375" style="2" customWidth="1"/>
    <col min="14" max="14" width="17.28515625" style="2" bestFit="1" customWidth="1"/>
    <col min="15" max="15" width="19.140625" style="2" customWidth="1"/>
    <col min="16" max="16" width="28.42578125" style="2" customWidth="1"/>
    <col min="17" max="17" width="24.140625" style="2" customWidth="1"/>
    <col min="18" max="18" width="10.42578125" style="2" customWidth="1"/>
    <col min="19" max="16384" width="10.85546875" style="2"/>
  </cols>
  <sheetData>
    <row r="10" spans="1:14" ht="23.25" x14ac:dyDescent="0.35">
      <c r="B10" s="10" t="s">
        <v>67</v>
      </c>
    </row>
    <row r="12" spans="1:14" x14ac:dyDescent="0.25">
      <c r="B12" s="211" t="s">
        <v>66</v>
      </c>
      <c r="C12" s="204">
        <v>2014</v>
      </c>
      <c r="D12" s="205"/>
      <c r="E12" s="204">
        <v>2015</v>
      </c>
      <c r="F12" s="205"/>
      <c r="G12" s="204">
        <v>2016</v>
      </c>
      <c r="H12" s="205"/>
      <c r="I12" s="204">
        <v>2017</v>
      </c>
      <c r="J12" s="205"/>
      <c r="K12" s="201" t="s">
        <v>264</v>
      </c>
      <c r="L12" s="201"/>
      <c r="M12" s="201" t="s">
        <v>265</v>
      </c>
      <c r="N12" s="201"/>
    </row>
    <row r="13" spans="1:14" x14ac:dyDescent="0.25">
      <c r="B13" s="212"/>
      <c r="C13" s="64" t="s">
        <v>0</v>
      </c>
      <c r="D13" s="64" t="s">
        <v>154</v>
      </c>
      <c r="E13" s="64" t="s">
        <v>0</v>
      </c>
      <c r="F13" s="64" t="s">
        <v>154</v>
      </c>
      <c r="G13" s="64" t="s">
        <v>0</v>
      </c>
      <c r="H13" s="64" t="s">
        <v>154</v>
      </c>
      <c r="I13" s="64" t="s">
        <v>0</v>
      </c>
      <c r="J13" s="64" t="s">
        <v>154</v>
      </c>
      <c r="K13" s="64" t="s">
        <v>0</v>
      </c>
      <c r="L13" s="64" t="s">
        <v>154</v>
      </c>
      <c r="M13" s="64" t="s">
        <v>0</v>
      </c>
      <c r="N13" s="64" t="s">
        <v>154</v>
      </c>
    </row>
    <row r="14" spans="1:14" ht="75" x14ac:dyDescent="0.25">
      <c r="A14" s="117" t="s">
        <v>203</v>
      </c>
      <c r="B14" s="36" t="s">
        <v>253</v>
      </c>
      <c r="C14" s="114">
        <v>197343</v>
      </c>
      <c r="D14" s="114">
        <v>56252654.229999952</v>
      </c>
      <c r="E14" s="114">
        <v>186219</v>
      </c>
      <c r="F14" s="114">
        <v>43322757.229999982</v>
      </c>
      <c r="G14" s="114">
        <v>343330</v>
      </c>
      <c r="H14" s="114">
        <v>68689172.230000004</v>
      </c>
      <c r="I14" s="114">
        <v>371506</v>
      </c>
      <c r="J14" s="114">
        <v>78724689.289999992</v>
      </c>
      <c r="K14" s="114">
        <v>75832</v>
      </c>
      <c r="L14" s="114">
        <v>15295157.049999999</v>
      </c>
      <c r="M14" s="114">
        <v>53448</v>
      </c>
      <c r="N14" s="114">
        <v>11689669.210000003</v>
      </c>
    </row>
    <row r="15" spans="1:14" ht="60" x14ac:dyDescent="0.25">
      <c r="A15" s="77" t="s">
        <v>204</v>
      </c>
      <c r="B15" s="36" t="s">
        <v>34</v>
      </c>
      <c r="C15" s="114">
        <v>56558</v>
      </c>
      <c r="D15" s="114">
        <v>11065034.450000005</v>
      </c>
      <c r="E15" s="114">
        <v>42347</v>
      </c>
      <c r="F15" s="114">
        <v>6760487.8299999991</v>
      </c>
      <c r="G15" s="114">
        <v>75858</v>
      </c>
      <c r="H15" s="114">
        <v>10723108.970000006</v>
      </c>
      <c r="I15" s="114">
        <v>97333</v>
      </c>
      <c r="J15" s="114">
        <v>14009545.280000003</v>
      </c>
      <c r="K15" s="114">
        <v>22678</v>
      </c>
      <c r="L15" s="114">
        <v>3148872.8799999994</v>
      </c>
      <c r="M15" s="114">
        <v>11893</v>
      </c>
      <c r="N15" s="114">
        <v>1799187.5599999996</v>
      </c>
    </row>
    <row r="16" spans="1:14" x14ac:dyDescent="0.25">
      <c r="B16" s="42" t="s">
        <v>28</v>
      </c>
      <c r="C16" s="178">
        <f>SUM(C14:C15)</f>
        <v>253901</v>
      </c>
      <c r="D16" s="178">
        <f t="shared" ref="D16:M16" si="0">SUM(D14:D15)</f>
        <v>67317688.679999962</v>
      </c>
      <c r="E16" s="178">
        <f>SUM(E14:E15)</f>
        <v>228566</v>
      </c>
      <c r="F16" s="178">
        <f t="shared" si="0"/>
        <v>50083245.05999998</v>
      </c>
      <c r="G16" s="178">
        <f t="shared" si="0"/>
        <v>419188</v>
      </c>
      <c r="H16" s="178">
        <f t="shared" si="0"/>
        <v>79412281.200000018</v>
      </c>
      <c r="I16" s="178">
        <f t="shared" si="0"/>
        <v>468839</v>
      </c>
      <c r="J16" s="178">
        <f t="shared" si="0"/>
        <v>92734234.569999993</v>
      </c>
      <c r="K16" s="178">
        <f>SUM(K14:K15)</f>
        <v>98510</v>
      </c>
      <c r="L16" s="178">
        <f t="shared" si="0"/>
        <v>18444029.93</v>
      </c>
      <c r="M16" s="178">
        <f t="shared" si="0"/>
        <v>65341</v>
      </c>
      <c r="N16" s="178">
        <f>SUM(N14:N15)</f>
        <v>13488856.770000003</v>
      </c>
    </row>
    <row r="18" spans="2:29" x14ac:dyDescent="0.25">
      <c r="C18" s="2">
        <v>2014</v>
      </c>
      <c r="D18" s="2">
        <v>2015</v>
      </c>
      <c r="E18" s="2">
        <v>2016</v>
      </c>
      <c r="F18" s="2">
        <v>2017</v>
      </c>
      <c r="G18" s="2" t="s">
        <v>68</v>
      </c>
      <c r="H18" s="2" t="s">
        <v>257</v>
      </c>
      <c r="J18" s="2">
        <v>2014</v>
      </c>
      <c r="K18" s="2">
        <v>2015</v>
      </c>
      <c r="L18" s="2">
        <v>2016</v>
      </c>
      <c r="M18" s="2">
        <v>2017</v>
      </c>
      <c r="N18" s="2" t="s">
        <v>68</v>
      </c>
      <c r="O18" s="2" t="s">
        <v>257</v>
      </c>
    </row>
    <row r="19" spans="2:29" ht="75" x14ac:dyDescent="0.25">
      <c r="B19" s="36" t="s">
        <v>253</v>
      </c>
      <c r="C19" s="37">
        <f>+C14</f>
        <v>197343</v>
      </c>
      <c r="D19" s="37">
        <f>+E14</f>
        <v>186219</v>
      </c>
      <c r="E19" s="37">
        <f>+G14</f>
        <v>343330</v>
      </c>
      <c r="F19" s="37">
        <f>+I14</f>
        <v>371506</v>
      </c>
      <c r="G19" s="37">
        <f>+K14</f>
        <v>75832</v>
      </c>
      <c r="H19" s="37">
        <f>+M14</f>
        <v>53448</v>
      </c>
      <c r="I19" s="36" t="s">
        <v>253</v>
      </c>
      <c r="J19" s="37">
        <f>+D14</f>
        <v>56252654.229999952</v>
      </c>
      <c r="K19" s="37">
        <f>+F14</f>
        <v>43322757.229999982</v>
      </c>
      <c r="L19" s="37">
        <f>+H14</f>
        <v>68689172.230000004</v>
      </c>
      <c r="M19" s="37">
        <f>+J14</f>
        <v>78724689.289999992</v>
      </c>
      <c r="N19" s="37">
        <f>+L14</f>
        <v>15295157.049999999</v>
      </c>
      <c r="O19" s="37">
        <f>+N14</f>
        <v>11689669.210000003</v>
      </c>
    </row>
    <row r="20" spans="2:29" ht="45" x14ac:dyDescent="0.25">
      <c r="B20" s="36" t="s">
        <v>34</v>
      </c>
      <c r="C20" s="37">
        <f>+C15</f>
        <v>56558</v>
      </c>
      <c r="D20" s="37">
        <f>+E15</f>
        <v>42347</v>
      </c>
      <c r="E20" s="37">
        <f>+G15</f>
        <v>75858</v>
      </c>
      <c r="F20" s="37">
        <f>+I15</f>
        <v>97333</v>
      </c>
      <c r="G20" s="37">
        <f>+K15</f>
        <v>22678</v>
      </c>
      <c r="H20" s="37">
        <f>+M15</f>
        <v>11893</v>
      </c>
      <c r="I20" s="36" t="s">
        <v>34</v>
      </c>
      <c r="J20" s="37">
        <f>+D15</f>
        <v>11065034.450000005</v>
      </c>
      <c r="K20" s="37">
        <f>+F15</f>
        <v>6760487.8299999991</v>
      </c>
      <c r="L20" s="37">
        <f>+H15</f>
        <v>10723108.970000006</v>
      </c>
      <c r="M20" s="37">
        <f>+J15</f>
        <v>14009545.280000003</v>
      </c>
      <c r="N20" s="37">
        <f>+L15</f>
        <v>3148872.8799999994</v>
      </c>
      <c r="O20" s="37">
        <f>+N15</f>
        <v>1799187.5599999996</v>
      </c>
    </row>
    <row r="25" spans="2:29" x14ac:dyDescent="0.25"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2:29" x14ac:dyDescent="0.25"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31" spans="2:29" ht="23.25" x14ac:dyDescent="0.35">
      <c r="B31" s="10" t="s">
        <v>69</v>
      </c>
    </row>
    <row r="34" spans="2:12" x14ac:dyDescent="0.25">
      <c r="B34" s="210" t="s">
        <v>81</v>
      </c>
      <c r="C34" s="201">
        <v>2014</v>
      </c>
      <c r="D34" s="201"/>
      <c r="E34" s="201">
        <v>2015</v>
      </c>
      <c r="F34" s="201"/>
      <c r="G34" s="201">
        <v>2016</v>
      </c>
      <c r="H34" s="201"/>
      <c r="I34" s="201">
        <v>2017</v>
      </c>
      <c r="J34" s="201"/>
      <c r="K34" s="201" t="s">
        <v>265</v>
      </c>
      <c r="L34" s="201"/>
    </row>
    <row r="35" spans="2:12" x14ac:dyDescent="0.25">
      <c r="B35" s="210"/>
      <c r="C35" s="64" t="s">
        <v>0</v>
      </c>
      <c r="D35" s="64" t="s">
        <v>154</v>
      </c>
      <c r="E35" s="64" t="s">
        <v>0</v>
      </c>
      <c r="F35" s="64" t="s">
        <v>154</v>
      </c>
      <c r="G35" s="64" t="s">
        <v>0</v>
      </c>
      <c r="H35" s="64" t="s">
        <v>154</v>
      </c>
      <c r="I35" s="64" t="s">
        <v>0</v>
      </c>
      <c r="J35" s="64" t="s">
        <v>154</v>
      </c>
      <c r="K35" s="182" t="s">
        <v>0</v>
      </c>
      <c r="L35" s="182" t="s">
        <v>154</v>
      </c>
    </row>
    <row r="36" spans="2:12" x14ac:dyDescent="0.25">
      <c r="B36" s="113" t="s">
        <v>70</v>
      </c>
      <c r="C36" s="80">
        <v>42328</v>
      </c>
      <c r="D36" s="80">
        <v>10449032.329999996</v>
      </c>
      <c r="E36" s="80">
        <v>66994</v>
      </c>
      <c r="F36" s="80">
        <v>14723035.389999997</v>
      </c>
      <c r="G36" s="80">
        <v>65145</v>
      </c>
      <c r="H36" s="80">
        <v>12914369.550000001</v>
      </c>
      <c r="I36" s="80">
        <v>58118</v>
      </c>
      <c r="J36" s="80">
        <v>12196576.900000002</v>
      </c>
      <c r="K36" s="80">
        <v>11890</v>
      </c>
      <c r="L36" s="80">
        <v>2756492.2200000011</v>
      </c>
    </row>
    <row r="37" spans="2:12" x14ac:dyDescent="0.25">
      <c r="B37" s="113" t="s">
        <v>72</v>
      </c>
      <c r="C37" s="80">
        <v>15578</v>
      </c>
      <c r="D37" s="80">
        <v>3828513.5400000019</v>
      </c>
      <c r="E37" s="80">
        <v>31635</v>
      </c>
      <c r="F37" s="80">
        <v>6691677.5200000023</v>
      </c>
      <c r="G37" s="80">
        <v>63531</v>
      </c>
      <c r="H37" s="80">
        <v>11360936.590000005</v>
      </c>
      <c r="I37" s="80">
        <v>71154</v>
      </c>
      <c r="J37" s="80">
        <v>13044599.800000004</v>
      </c>
      <c r="K37" s="80">
        <v>11273</v>
      </c>
      <c r="L37" s="80">
        <v>2162059.73</v>
      </c>
    </row>
    <row r="38" spans="2:12" x14ac:dyDescent="0.25">
      <c r="B38" s="113" t="s">
        <v>73</v>
      </c>
      <c r="C38" s="80">
        <v>4060</v>
      </c>
      <c r="D38" s="80">
        <v>700383.56</v>
      </c>
      <c r="E38" s="80">
        <v>15649</v>
      </c>
      <c r="F38" s="80">
        <v>2701575.0199999996</v>
      </c>
      <c r="G38" s="80">
        <v>44650</v>
      </c>
      <c r="H38" s="80">
        <v>7637038.4200000009</v>
      </c>
      <c r="I38" s="80">
        <v>53422</v>
      </c>
      <c r="J38" s="80">
        <v>8967836.9399999958</v>
      </c>
      <c r="K38" s="80">
        <v>10573</v>
      </c>
      <c r="L38" s="80">
        <v>1909394.23</v>
      </c>
    </row>
    <row r="39" spans="2:12" x14ac:dyDescent="0.25">
      <c r="B39" s="113" t="s">
        <v>42</v>
      </c>
      <c r="C39" s="80">
        <v>85524</v>
      </c>
      <c r="D39" s="80">
        <v>22923741.370000008</v>
      </c>
      <c r="E39" s="80">
        <v>58638</v>
      </c>
      <c r="F39" s="80">
        <v>13425763.920000004</v>
      </c>
      <c r="G39" s="80">
        <v>83439</v>
      </c>
      <c r="H39" s="80">
        <v>16854649.180000007</v>
      </c>
      <c r="I39" s="80">
        <v>130962</v>
      </c>
      <c r="J39" s="80">
        <v>28940908.23</v>
      </c>
      <c r="K39" s="80">
        <v>8389</v>
      </c>
      <c r="L39" s="80">
        <v>1836187.5100000002</v>
      </c>
    </row>
    <row r="40" spans="2:12" x14ac:dyDescent="0.25">
      <c r="B40" s="113" t="s">
        <v>71</v>
      </c>
      <c r="C40" s="80"/>
      <c r="D40" s="80"/>
      <c r="E40" s="80">
        <v>992</v>
      </c>
      <c r="F40" s="80">
        <v>230551.2</v>
      </c>
      <c r="G40" s="80">
        <v>64860</v>
      </c>
      <c r="H40" s="80">
        <v>11546744.799999986</v>
      </c>
      <c r="I40" s="80">
        <v>49761</v>
      </c>
      <c r="J40" s="80">
        <v>8963164.6700000037</v>
      </c>
      <c r="K40" s="80">
        <v>8042</v>
      </c>
      <c r="L40" s="80">
        <v>1605592.86</v>
      </c>
    </row>
    <row r="41" spans="2:12" x14ac:dyDescent="0.25">
      <c r="B41" s="113" t="s">
        <v>74</v>
      </c>
      <c r="C41" s="80">
        <v>6289</v>
      </c>
      <c r="D41" s="80">
        <v>1434956.0400000007</v>
      </c>
      <c r="E41" s="80">
        <v>16624</v>
      </c>
      <c r="F41" s="80">
        <v>3134186.4100000011</v>
      </c>
      <c r="G41" s="80">
        <v>27914</v>
      </c>
      <c r="H41" s="80">
        <v>5165128.8900000006</v>
      </c>
      <c r="I41" s="80">
        <v>45242</v>
      </c>
      <c r="J41" s="80">
        <v>8132078.8300000029</v>
      </c>
      <c r="K41" s="80">
        <v>6284</v>
      </c>
      <c r="L41" s="80">
        <v>1225410.0799999998</v>
      </c>
    </row>
    <row r="42" spans="2:12" x14ac:dyDescent="0.25">
      <c r="B42" s="113" t="s">
        <v>9</v>
      </c>
      <c r="C42" s="80">
        <v>8142</v>
      </c>
      <c r="D42" s="80">
        <v>1712813.8399999994</v>
      </c>
      <c r="E42" s="80">
        <v>10315</v>
      </c>
      <c r="F42" s="80">
        <v>2146034.8199999998</v>
      </c>
      <c r="G42" s="80">
        <v>24169</v>
      </c>
      <c r="H42" s="80">
        <v>4735884.17</v>
      </c>
      <c r="I42" s="80">
        <v>29868</v>
      </c>
      <c r="J42" s="80">
        <v>6300991.6999999974</v>
      </c>
      <c r="K42" s="80">
        <v>4570</v>
      </c>
      <c r="L42" s="80">
        <v>1036911.68</v>
      </c>
    </row>
    <row r="43" spans="2:12" x14ac:dyDescent="0.25">
      <c r="B43" s="113" t="s">
        <v>76</v>
      </c>
      <c r="C43" s="80"/>
      <c r="D43" s="80"/>
      <c r="E43" s="80"/>
      <c r="F43" s="80"/>
      <c r="G43" s="80">
        <v>11093</v>
      </c>
      <c r="H43" s="80">
        <v>1925076.5900000015</v>
      </c>
      <c r="I43" s="80">
        <v>10693</v>
      </c>
      <c r="J43" s="80">
        <v>1914718.45</v>
      </c>
      <c r="K43" s="80">
        <v>1388</v>
      </c>
      <c r="L43" s="80">
        <v>281512.51</v>
      </c>
    </row>
    <row r="44" spans="2:12" x14ac:dyDescent="0.25">
      <c r="B44" s="113" t="s">
        <v>77</v>
      </c>
      <c r="C44" s="80">
        <v>4618</v>
      </c>
      <c r="D44" s="80">
        <v>1249369.1300000001</v>
      </c>
      <c r="E44" s="80">
        <v>4920</v>
      </c>
      <c r="F44" s="80">
        <v>1200497.9700000002</v>
      </c>
      <c r="G44" s="80">
        <v>4370</v>
      </c>
      <c r="H44" s="80">
        <v>1073572.54</v>
      </c>
      <c r="I44" s="80">
        <v>1840</v>
      </c>
      <c r="J44" s="80">
        <v>441691.42</v>
      </c>
      <c r="K44" s="80">
        <v>1111</v>
      </c>
      <c r="L44" s="80">
        <v>259097.23</v>
      </c>
    </row>
    <row r="45" spans="2:12" x14ac:dyDescent="0.25">
      <c r="B45" s="113" t="s">
        <v>78</v>
      </c>
      <c r="C45" s="80">
        <v>1779</v>
      </c>
      <c r="D45" s="80">
        <v>475626.13999999996</v>
      </c>
      <c r="E45" s="80">
        <v>4361</v>
      </c>
      <c r="F45" s="80">
        <v>996780.63999999966</v>
      </c>
      <c r="G45" s="80">
        <v>3914</v>
      </c>
      <c r="H45" s="80">
        <v>809417.66999999981</v>
      </c>
      <c r="I45" s="80">
        <v>4783</v>
      </c>
      <c r="J45" s="80">
        <v>1079120.2899999998</v>
      </c>
      <c r="K45" s="80">
        <v>832</v>
      </c>
      <c r="L45" s="80">
        <v>187333.42000000004</v>
      </c>
    </row>
    <row r="46" spans="2:12" x14ac:dyDescent="0.25">
      <c r="B46" s="113" t="s">
        <v>75</v>
      </c>
      <c r="C46" s="80">
        <v>3062</v>
      </c>
      <c r="D46" s="80">
        <v>710830.89</v>
      </c>
      <c r="E46" s="80">
        <v>4665</v>
      </c>
      <c r="F46" s="80">
        <v>970828.80999999959</v>
      </c>
      <c r="G46" s="80">
        <v>18595</v>
      </c>
      <c r="H46" s="80">
        <v>3241448.1600000015</v>
      </c>
      <c r="I46" s="80">
        <v>7224</v>
      </c>
      <c r="J46" s="80">
        <v>1191228.8400000001</v>
      </c>
      <c r="K46" s="80">
        <v>379</v>
      </c>
      <c r="L46" s="80">
        <v>91746.39</v>
      </c>
    </row>
    <row r="47" spans="2:12" x14ac:dyDescent="0.25">
      <c r="B47" s="113" t="s">
        <v>79</v>
      </c>
      <c r="C47" s="80"/>
      <c r="D47" s="80"/>
      <c r="E47" s="80"/>
      <c r="F47" s="80"/>
      <c r="G47" s="80">
        <v>1242</v>
      </c>
      <c r="H47" s="80">
        <v>273311.84999999998</v>
      </c>
      <c r="I47" s="80">
        <v>1759</v>
      </c>
      <c r="J47" s="80">
        <v>397391.74999999994</v>
      </c>
      <c r="K47" s="80">
        <v>362</v>
      </c>
      <c r="L47" s="80">
        <v>80487</v>
      </c>
    </row>
    <row r="48" spans="2:12" x14ac:dyDescent="0.25">
      <c r="B48" s="41" t="s">
        <v>16</v>
      </c>
      <c r="C48" s="80">
        <v>82521</v>
      </c>
      <c r="D48" s="80">
        <v>23832421.840000059</v>
      </c>
      <c r="E48" s="80">
        <v>13773</v>
      </c>
      <c r="F48" s="80">
        <v>3862313.3600000003</v>
      </c>
      <c r="G48" s="80">
        <v>6266</v>
      </c>
      <c r="H48" s="80">
        <v>1874702.7900000005</v>
      </c>
      <c r="I48" s="80">
        <v>4013</v>
      </c>
      <c r="J48" s="80">
        <v>1163926.7499999998</v>
      </c>
      <c r="K48" s="80">
        <v>248</v>
      </c>
      <c r="L48" s="80">
        <v>56631.909999999996</v>
      </c>
    </row>
    <row r="49" spans="2:13" x14ac:dyDescent="0.25">
      <c r="B49" s="42" t="s">
        <v>28</v>
      </c>
      <c r="C49" s="110">
        <f>SUM(C36:C48)</f>
        <v>253901</v>
      </c>
      <c r="D49" s="110">
        <f t="shared" ref="D49:J49" si="1">SUM(D36:D48)</f>
        <v>67317688.680000067</v>
      </c>
      <c r="E49" s="110">
        <f t="shared" si="1"/>
        <v>228566</v>
      </c>
      <c r="F49" s="110">
        <f t="shared" si="1"/>
        <v>50083245.06000001</v>
      </c>
      <c r="G49" s="110">
        <f t="shared" si="1"/>
        <v>419188</v>
      </c>
      <c r="H49" s="110">
        <f t="shared" si="1"/>
        <v>79412281.200000018</v>
      </c>
      <c r="I49" s="110">
        <f t="shared" si="1"/>
        <v>468839</v>
      </c>
      <c r="J49" s="110">
        <f t="shared" si="1"/>
        <v>92734234.570000023</v>
      </c>
      <c r="K49" s="110">
        <f>SUM(K36:K48)</f>
        <v>65341</v>
      </c>
      <c r="L49" s="110">
        <f>SUM(L36:L48)</f>
        <v>13488856.770000001</v>
      </c>
    </row>
    <row r="51" spans="2:13" x14ac:dyDescent="0.25">
      <c r="C51" s="40">
        <v>2014</v>
      </c>
      <c r="D51" s="40">
        <v>2015</v>
      </c>
      <c r="E51" s="40">
        <v>2016</v>
      </c>
      <c r="F51" s="40">
        <v>2017</v>
      </c>
      <c r="G51" s="40" t="s">
        <v>257</v>
      </c>
      <c r="I51" s="182">
        <v>2014</v>
      </c>
      <c r="J51" s="182">
        <v>2015</v>
      </c>
      <c r="K51" s="182">
        <v>2016</v>
      </c>
      <c r="L51" s="182">
        <v>2017</v>
      </c>
      <c r="M51" s="182" t="s">
        <v>257</v>
      </c>
    </row>
    <row r="52" spans="2:13" x14ac:dyDescent="0.25">
      <c r="B52" s="113" t="str">
        <f>+B36</f>
        <v>PERU</v>
      </c>
      <c r="C52" s="7">
        <f>+C36</f>
        <v>42328</v>
      </c>
      <c r="D52" s="7">
        <f>+E36</f>
        <v>66994</v>
      </c>
      <c r="E52" s="7">
        <f>+G36</f>
        <v>65145</v>
      </c>
      <c r="F52" s="7">
        <f>+I36</f>
        <v>58118</v>
      </c>
      <c r="G52" s="7">
        <f>+K36</f>
        <v>11890</v>
      </c>
      <c r="H52" s="113" t="str">
        <f>+B36</f>
        <v>PERU</v>
      </c>
      <c r="I52" s="7">
        <f>+D36</f>
        <v>10449032.329999996</v>
      </c>
      <c r="J52" s="7">
        <f>+F36</f>
        <v>14723035.389999997</v>
      </c>
      <c r="K52" s="7">
        <f>+H36</f>
        <v>12914369.550000001</v>
      </c>
      <c r="L52" s="7">
        <f>+J36</f>
        <v>12196576.900000002</v>
      </c>
      <c r="M52" s="7">
        <f>+L36</f>
        <v>2756492.2200000011</v>
      </c>
    </row>
    <row r="53" spans="2:13" x14ac:dyDescent="0.25">
      <c r="B53" s="113" t="str">
        <f t="shared" ref="B53:B63" si="2">+B37</f>
        <v>GUATEMALA</v>
      </c>
      <c r="C53" s="7">
        <f t="shared" ref="C53:C63" si="3">+C37</f>
        <v>15578</v>
      </c>
      <c r="D53" s="7">
        <f t="shared" ref="D53:D64" si="4">+E37</f>
        <v>31635</v>
      </c>
      <c r="E53" s="7">
        <f t="shared" ref="E53:E64" si="5">+G37</f>
        <v>63531</v>
      </c>
      <c r="F53" s="7">
        <f t="shared" ref="F53:F64" si="6">+I37</f>
        <v>71154</v>
      </c>
      <c r="G53" s="7">
        <f t="shared" ref="G53:G64" si="7">+K37</f>
        <v>11273</v>
      </c>
      <c r="H53" s="113" t="str">
        <f t="shared" ref="H53:H63" si="8">+B37</f>
        <v>GUATEMALA</v>
      </c>
      <c r="I53" s="7">
        <f t="shared" ref="I53:I63" si="9">+D37</f>
        <v>3828513.5400000019</v>
      </c>
      <c r="J53" s="7">
        <f t="shared" ref="J53:J64" si="10">+F37</f>
        <v>6691677.5200000023</v>
      </c>
      <c r="K53" s="7">
        <f t="shared" ref="K53:K63" si="11">+H37</f>
        <v>11360936.590000005</v>
      </c>
      <c r="L53" s="7">
        <f t="shared" ref="L53:L64" si="12">+J37</f>
        <v>13044599.800000004</v>
      </c>
      <c r="M53" s="7">
        <f t="shared" ref="M53:M63" si="13">+L37</f>
        <v>2162059.73</v>
      </c>
    </row>
    <row r="54" spans="2:13" x14ac:dyDescent="0.25">
      <c r="B54" s="113" t="str">
        <f t="shared" si="2"/>
        <v>EL SALVADOR</v>
      </c>
      <c r="C54" s="7">
        <f t="shared" si="3"/>
        <v>4060</v>
      </c>
      <c r="D54" s="7">
        <f t="shared" si="4"/>
        <v>15649</v>
      </c>
      <c r="E54" s="7">
        <f>+G38</f>
        <v>44650</v>
      </c>
      <c r="F54" s="7">
        <f t="shared" si="6"/>
        <v>53422</v>
      </c>
      <c r="G54" s="7">
        <f t="shared" si="7"/>
        <v>10573</v>
      </c>
      <c r="H54" s="113" t="str">
        <f t="shared" si="8"/>
        <v>EL SALVADOR</v>
      </c>
      <c r="I54" s="7">
        <f t="shared" si="9"/>
        <v>700383.56</v>
      </c>
      <c r="J54" s="7">
        <f t="shared" si="10"/>
        <v>2701575.0199999996</v>
      </c>
      <c r="K54" s="7">
        <f t="shared" si="11"/>
        <v>7637038.4200000009</v>
      </c>
      <c r="L54" s="7">
        <f t="shared" si="12"/>
        <v>8967836.9399999958</v>
      </c>
      <c r="M54" s="7">
        <f t="shared" si="13"/>
        <v>1909394.23</v>
      </c>
    </row>
    <row r="55" spans="2:13" x14ac:dyDescent="0.25">
      <c r="B55" s="113" t="str">
        <f t="shared" si="2"/>
        <v>ECUADOR</v>
      </c>
      <c r="C55" s="7">
        <f t="shared" si="3"/>
        <v>85524</v>
      </c>
      <c r="D55" s="7">
        <f t="shared" si="4"/>
        <v>58638</v>
      </c>
      <c r="E55" s="7">
        <f t="shared" si="5"/>
        <v>83439</v>
      </c>
      <c r="F55" s="7">
        <f t="shared" si="6"/>
        <v>130962</v>
      </c>
      <c r="G55" s="7">
        <f t="shared" si="7"/>
        <v>8389</v>
      </c>
      <c r="H55" s="113" t="str">
        <f t="shared" si="8"/>
        <v>ECUADOR</v>
      </c>
      <c r="I55" s="7">
        <f t="shared" si="9"/>
        <v>22923741.370000008</v>
      </c>
      <c r="J55" s="7">
        <f t="shared" si="10"/>
        <v>13425763.920000004</v>
      </c>
      <c r="K55" s="7">
        <f t="shared" si="11"/>
        <v>16854649.180000007</v>
      </c>
      <c r="L55" s="7">
        <f t="shared" si="12"/>
        <v>28940908.23</v>
      </c>
      <c r="M55" s="7">
        <f t="shared" si="13"/>
        <v>1836187.5100000002</v>
      </c>
    </row>
    <row r="56" spans="2:13" x14ac:dyDescent="0.25">
      <c r="B56" s="113" t="str">
        <f t="shared" si="2"/>
        <v>REPUBLICA DOMINICANA</v>
      </c>
      <c r="C56" s="7">
        <f t="shared" si="3"/>
        <v>0</v>
      </c>
      <c r="D56" s="7">
        <f t="shared" si="4"/>
        <v>992</v>
      </c>
      <c r="E56" s="7">
        <f t="shared" si="5"/>
        <v>64860</v>
      </c>
      <c r="F56" s="7">
        <f t="shared" si="6"/>
        <v>49761</v>
      </c>
      <c r="G56" s="7">
        <f t="shared" si="7"/>
        <v>8042</v>
      </c>
      <c r="H56" s="113" t="str">
        <f t="shared" si="8"/>
        <v>REPUBLICA DOMINICANA</v>
      </c>
      <c r="I56" s="7">
        <f t="shared" si="9"/>
        <v>0</v>
      </c>
      <c r="J56" s="7">
        <f t="shared" si="10"/>
        <v>230551.2</v>
      </c>
      <c r="K56" s="7">
        <f t="shared" si="11"/>
        <v>11546744.799999986</v>
      </c>
      <c r="L56" s="7">
        <f t="shared" si="12"/>
        <v>8963164.6700000037</v>
      </c>
      <c r="M56" s="7">
        <f t="shared" si="13"/>
        <v>1605592.86</v>
      </c>
    </row>
    <row r="57" spans="2:13" x14ac:dyDescent="0.25">
      <c r="B57" s="113" t="str">
        <f t="shared" si="2"/>
        <v>HONDURAS</v>
      </c>
      <c r="C57" s="7">
        <f t="shared" si="3"/>
        <v>6289</v>
      </c>
      <c r="D57" s="7">
        <f t="shared" si="4"/>
        <v>16624</v>
      </c>
      <c r="E57" s="7">
        <f t="shared" si="5"/>
        <v>27914</v>
      </c>
      <c r="F57" s="7">
        <f t="shared" si="6"/>
        <v>45242</v>
      </c>
      <c r="G57" s="7">
        <f t="shared" si="7"/>
        <v>6284</v>
      </c>
      <c r="H57" s="113" t="str">
        <f t="shared" si="8"/>
        <v>HONDURAS</v>
      </c>
      <c r="I57" s="7">
        <f t="shared" si="9"/>
        <v>1434956.0400000007</v>
      </c>
      <c r="J57" s="7">
        <f t="shared" si="10"/>
        <v>3134186.4100000011</v>
      </c>
      <c r="K57" s="7">
        <f t="shared" si="11"/>
        <v>5165128.8900000006</v>
      </c>
      <c r="L57" s="7">
        <f t="shared" si="12"/>
        <v>8132078.8300000029</v>
      </c>
      <c r="M57" s="7">
        <f t="shared" si="13"/>
        <v>1225410.0799999998</v>
      </c>
    </row>
    <row r="58" spans="2:13" x14ac:dyDescent="0.25">
      <c r="B58" s="113" t="str">
        <f t="shared" si="2"/>
        <v>CHILE</v>
      </c>
      <c r="C58" s="7">
        <f t="shared" si="3"/>
        <v>8142</v>
      </c>
      <c r="D58" s="7">
        <f t="shared" si="4"/>
        <v>10315</v>
      </c>
      <c r="E58" s="7">
        <f t="shared" si="5"/>
        <v>24169</v>
      </c>
      <c r="F58" s="7">
        <f t="shared" si="6"/>
        <v>29868</v>
      </c>
      <c r="G58" s="7">
        <f t="shared" si="7"/>
        <v>4570</v>
      </c>
      <c r="H58" s="113" t="str">
        <f t="shared" si="8"/>
        <v>CHILE</v>
      </c>
      <c r="I58" s="7">
        <f t="shared" si="9"/>
        <v>1712813.8399999994</v>
      </c>
      <c r="J58" s="7">
        <f t="shared" si="10"/>
        <v>2146034.8199999998</v>
      </c>
      <c r="K58" s="7">
        <f t="shared" si="11"/>
        <v>4735884.17</v>
      </c>
      <c r="L58" s="7">
        <f t="shared" si="12"/>
        <v>6300991.6999999974</v>
      </c>
      <c r="M58" s="7">
        <f t="shared" si="13"/>
        <v>1036911.68</v>
      </c>
    </row>
    <row r="59" spans="2:13" x14ac:dyDescent="0.25">
      <c r="B59" s="113" t="str">
        <f t="shared" si="2"/>
        <v>NICARAGUA</v>
      </c>
      <c r="C59" s="7">
        <f t="shared" si="3"/>
        <v>0</v>
      </c>
      <c r="D59" s="7">
        <f t="shared" si="4"/>
        <v>0</v>
      </c>
      <c r="E59" s="7">
        <f t="shared" si="5"/>
        <v>11093</v>
      </c>
      <c r="F59" s="7">
        <f t="shared" si="6"/>
        <v>10693</v>
      </c>
      <c r="G59" s="7">
        <f t="shared" si="7"/>
        <v>1388</v>
      </c>
      <c r="H59" s="113" t="str">
        <f t="shared" si="8"/>
        <v>NICARAGUA</v>
      </c>
      <c r="I59" s="7">
        <f t="shared" si="9"/>
        <v>0</v>
      </c>
      <c r="J59" s="7">
        <f t="shared" si="10"/>
        <v>0</v>
      </c>
      <c r="K59" s="7">
        <f t="shared" si="11"/>
        <v>1925076.5900000015</v>
      </c>
      <c r="L59" s="7">
        <f t="shared" si="12"/>
        <v>1914718.45</v>
      </c>
      <c r="M59" s="7">
        <f t="shared" si="13"/>
        <v>281512.51</v>
      </c>
    </row>
    <row r="60" spans="2:13" x14ac:dyDescent="0.25">
      <c r="B60" s="113" t="str">
        <f t="shared" si="2"/>
        <v>BOLIVIA</v>
      </c>
      <c r="C60" s="7">
        <f t="shared" si="3"/>
        <v>4618</v>
      </c>
      <c r="D60" s="7">
        <f t="shared" si="4"/>
        <v>4920</v>
      </c>
      <c r="E60" s="7">
        <f>+G44</f>
        <v>4370</v>
      </c>
      <c r="F60" s="7">
        <f>+I44</f>
        <v>1840</v>
      </c>
      <c r="G60" s="7">
        <f t="shared" si="7"/>
        <v>1111</v>
      </c>
      <c r="H60" s="113" t="str">
        <f t="shared" si="8"/>
        <v>BOLIVIA</v>
      </c>
      <c r="I60" s="7">
        <f t="shared" si="9"/>
        <v>1249369.1300000001</v>
      </c>
      <c r="J60" s="7">
        <f t="shared" si="10"/>
        <v>1200497.9700000002</v>
      </c>
      <c r="K60" s="7">
        <f t="shared" si="11"/>
        <v>1073572.54</v>
      </c>
      <c r="L60" s="7">
        <f t="shared" si="12"/>
        <v>441691.42</v>
      </c>
      <c r="M60" s="7">
        <f t="shared" si="13"/>
        <v>259097.23</v>
      </c>
    </row>
    <row r="61" spans="2:13" x14ac:dyDescent="0.25">
      <c r="B61" s="113" t="str">
        <f t="shared" si="2"/>
        <v>PANAMA</v>
      </c>
      <c r="C61" s="7">
        <f t="shared" si="3"/>
        <v>1779</v>
      </c>
      <c r="D61" s="7">
        <f t="shared" si="4"/>
        <v>4361</v>
      </c>
      <c r="E61" s="7">
        <f t="shared" si="5"/>
        <v>3914</v>
      </c>
      <c r="F61" s="7">
        <f t="shared" si="6"/>
        <v>4783</v>
      </c>
      <c r="G61" s="7">
        <f t="shared" si="7"/>
        <v>832</v>
      </c>
      <c r="H61" s="113" t="str">
        <f>+B45</f>
        <v>PANAMA</v>
      </c>
      <c r="I61" s="7">
        <f t="shared" si="9"/>
        <v>475626.13999999996</v>
      </c>
      <c r="J61" s="7">
        <f t="shared" si="10"/>
        <v>996780.63999999966</v>
      </c>
      <c r="K61" s="7">
        <f t="shared" si="11"/>
        <v>809417.66999999981</v>
      </c>
      <c r="L61" s="7">
        <f t="shared" si="12"/>
        <v>1079120.2899999998</v>
      </c>
      <c r="M61" s="7">
        <f t="shared" si="13"/>
        <v>187333.42000000004</v>
      </c>
    </row>
    <row r="62" spans="2:13" x14ac:dyDescent="0.25">
      <c r="B62" s="113" t="str">
        <f t="shared" si="2"/>
        <v>COSTA RICA</v>
      </c>
      <c r="C62" s="7">
        <f t="shared" si="3"/>
        <v>3062</v>
      </c>
      <c r="D62" s="7">
        <f>+E46</f>
        <v>4665</v>
      </c>
      <c r="E62" s="7">
        <f t="shared" si="5"/>
        <v>18595</v>
      </c>
      <c r="F62" s="7">
        <f t="shared" si="6"/>
        <v>7224</v>
      </c>
      <c r="G62" s="7">
        <f t="shared" si="7"/>
        <v>379</v>
      </c>
      <c r="H62" s="113" t="str">
        <f t="shared" si="8"/>
        <v>COSTA RICA</v>
      </c>
      <c r="I62" s="7">
        <f t="shared" si="9"/>
        <v>710830.89</v>
      </c>
      <c r="J62" s="7">
        <f t="shared" si="10"/>
        <v>970828.80999999959</v>
      </c>
      <c r="K62" s="7">
        <f t="shared" si="11"/>
        <v>3241448.1600000015</v>
      </c>
      <c r="L62" s="7">
        <f t="shared" si="12"/>
        <v>1191228.8400000001</v>
      </c>
      <c r="M62" s="7">
        <f t="shared" si="13"/>
        <v>91746.39</v>
      </c>
    </row>
    <row r="63" spans="2:13" x14ac:dyDescent="0.25">
      <c r="B63" s="113" t="str">
        <f t="shared" si="2"/>
        <v>PARAGUAY</v>
      </c>
      <c r="C63" s="7">
        <f t="shared" si="3"/>
        <v>0</v>
      </c>
      <c r="D63" s="7">
        <f t="shared" si="4"/>
        <v>0</v>
      </c>
      <c r="E63" s="7">
        <f t="shared" si="5"/>
        <v>1242</v>
      </c>
      <c r="F63" s="7">
        <f t="shared" si="6"/>
        <v>1759</v>
      </c>
      <c r="G63" s="7">
        <f t="shared" si="7"/>
        <v>362</v>
      </c>
      <c r="H63" s="113" t="str">
        <f t="shared" si="8"/>
        <v>PARAGUAY</v>
      </c>
      <c r="I63" s="7">
        <f t="shared" si="9"/>
        <v>0</v>
      </c>
      <c r="J63" s="7">
        <f t="shared" si="10"/>
        <v>0</v>
      </c>
      <c r="K63" s="7">
        <f t="shared" si="11"/>
        <v>273311.84999999998</v>
      </c>
      <c r="L63" s="7">
        <f t="shared" si="12"/>
        <v>397391.74999999994</v>
      </c>
      <c r="M63" s="7">
        <f t="shared" si="13"/>
        <v>80487</v>
      </c>
    </row>
    <row r="64" spans="2:13" x14ac:dyDescent="0.25">
      <c r="B64" s="76" t="s">
        <v>16</v>
      </c>
      <c r="C64" s="7">
        <f>+C48</f>
        <v>82521</v>
      </c>
      <c r="D64" s="7">
        <f t="shared" si="4"/>
        <v>13773</v>
      </c>
      <c r="E64" s="7">
        <f t="shared" si="5"/>
        <v>6266</v>
      </c>
      <c r="F64" s="7">
        <f t="shared" si="6"/>
        <v>4013</v>
      </c>
      <c r="G64" s="7">
        <f t="shared" si="7"/>
        <v>248</v>
      </c>
      <c r="H64" s="76" t="s">
        <v>16</v>
      </c>
      <c r="I64" s="7">
        <f>+D48</f>
        <v>23832421.840000059</v>
      </c>
      <c r="J64" s="7">
        <f t="shared" si="10"/>
        <v>3862313.3600000003</v>
      </c>
      <c r="K64" s="7">
        <f>+H48</f>
        <v>1874702.7900000005</v>
      </c>
      <c r="L64" s="7">
        <f t="shared" si="12"/>
        <v>1163926.7499999998</v>
      </c>
      <c r="M64" s="7">
        <f>+L48</f>
        <v>56631.909999999996</v>
      </c>
    </row>
    <row r="89" spans="2:12" ht="23.25" x14ac:dyDescent="0.35">
      <c r="B89" s="10" t="s">
        <v>266</v>
      </c>
    </row>
    <row r="91" spans="2:12" x14ac:dyDescent="0.25">
      <c r="B91" s="210" t="s">
        <v>85</v>
      </c>
      <c r="C91" s="201">
        <v>2014</v>
      </c>
      <c r="D91" s="201"/>
      <c r="E91" s="201">
        <v>2015</v>
      </c>
      <c r="F91" s="201"/>
      <c r="G91" s="201">
        <v>2016</v>
      </c>
      <c r="H91" s="201"/>
      <c r="I91" s="201">
        <v>2017</v>
      </c>
      <c r="J91" s="201"/>
      <c r="K91" s="201" t="s">
        <v>265</v>
      </c>
      <c r="L91" s="201"/>
    </row>
    <row r="92" spans="2:12" x14ac:dyDescent="0.25">
      <c r="B92" s="210"/>
      <c r="C92" s="64" t="s">
        <v>0</v>
      </c>
      <c r="D92" s="64" t="s">
        <v>154</v>
      </c>
      <c r="E92" s="64" t="s">
        <v>0</v>
      </c>
      <c r="F92" s="64" t="s">
        <v>154</v>
      </c>
      <c r="G92" s="64" t="s">
        <v>0</v>
      </c>
      <c r="H92" s="64" t="s">
        <v>154</v>
      </c>
      <c r="I92" s="64" t="s">
        <v>0</v>
      </c>
      <c r="J92" s="64" t="s">
        <v>154</v>
      </c>
      <c r="K92" s="182" t="s">
        <v>0</v>
      </c>
      <c r="L92" s="182" t="s">
        <v>154</v>
      </c>
    </row>
    <row r="93" spans="2:12" x14ac:dyDescent="0.25">
      <c r="B93" s="41" t="s">
        <v>54</v>
      </c>
      <c r="C93" s="7">
        <v>199760</v>
      </c>
      <c r="D93" s="7">
        <v>52863353.790000133</v>
      </c>
      <c r="E93" s="7">
        <v>153799</v>
      </c>
      <c r="F93" s="7">
        <v>32125408.529999986</v>
      </c>
      <c r="G93" s="7">
        <v>359050</v>
      </c>
      <c r="H93" s="7">
        <v>66243586.460000113</v>
      </c>
      <c r="I93" s="7">
        <v>408917</v>
      </c>
      <c r="J93" s="7">
        <v>79728320.399999872</v>
      </c>
      <c r="K93" s="7">
        <v>49507</v>
      </c>
      <c r="L93" s="7">
        <v>10116950.690000007</v>
      </c>
    </row>
    <row r="94" spans="2:12" x14ac:dyDescent="0.25">
      <c r="B94" s="41" t="s">
        <v>57</v>
      </c>
      <c r="C94" s="7">
        <v>49456</v>
      </c>
      <c r="D94" s="7">
        <v>13441558.179999989</v>
      </c>
      <c r="E94" s="7">
        <v>68685</v>
      </c>
      <c r="F94" s="7">
        <v>16524604.059999989</v>
      </c>
      <c r="G94" s="7">
        <v>57550</v>
      </c>
      <c r="H94" s="7">
        <v>12587367.689999992</v>
      </c>
      <c r="I94" s="7">
        <v>58468</v>
      </c>
      <c r="J94" s="7">
        <v>12724757.660000004</v>
      </c>
      <c r="K94" s="7">
        <v>15545</v>
      </c>
      <c r="L94" s="7">
        <v>3312012.4100000006</v>
      </c>
    </row>
    <row r="95" spans="2:12" x14ac:dyDescent="0.25">
      <c r="B95" s="41" t="s">
        <v>174</v>
      </c>
      <c r="C95" s="7">
        <v>4502</v>
      </c>
      <c r="D95" s="7">
        <v>989737</v>
      </c>
      <c r="E95" s="7">
        <v>2839</v>
      </c>
      <c r="F95" s="7">
        <v>662987</v>
      </c>
      <c r="G95" s="7">
        <v>2182</v>
      </c>
      <c r="H95" s="7">
        <v>394625.06</v>
      </c>
      <c r="I95" s="7">
        <v>1388</v>
      </c>
      <c r="J95" s="7">
        <v>196217</v>
      </c>
      <c r="K95" s="7">
        <v>261</v>
      </c>
      <c r="L95" s="7">
        <v>52847</v>
      </c>
    </row>
    <row r="96" spans="2:12" x14ac:dyDescent="0.25">
      <c r="B96" s="41" t="s">
        <v>16</v>
      </c>
      <c r="C96" s="7">
        <v>183</v>
      </c>
      <c r="D96" s="7">
        <v>23039.71</v>
      </c>
      <c r="E96" s="7">
        <v>3243</v>
      </c>
      <c r="F96" s="7">
        <v>770245.47</v>
      </c>
      <c r="G96" s="7">
        <v>406</v>
      </c>
      <c r="H96" s="7">
        <v>186701.99</v>
      </c>
      <c r="I96" s="7">
        <v>66</v>
      </c>
      <c r="J96" s="7">
        <v>84939.510000000009</v>
      </c>
      <c r="K96" s="7">
        <v>28</v>
      </c>
      <c r="L96" s="7">
        <v>7046.67</v>
      </c>
    </row>
    <row r="97" spans="2:12" x14ac:dyDescent="0.25">
      <c r="B97" s="42" t="s">
        <v>28</v>
      </c>
      <c r="C97" s="5">
        <f t="shared" ref="C97:K97" si="14">SUM(C93:C96)</f>
        <v>253901</v>
      </c>
      <c r="D97" s="5">
        <f t="shared" si="14"/>
        <v>67317688.680000111</v>
      </c>
      <c r="E97" s="5">
        <f t="shared" si="14"/>
        <v>228566</v>
      </c>
      <c r="F97" s="5">
        <f t="shared" si="14"/>
        <v>50083245.059999973</v>
      </c>
      <c r="G97" s="5">
        <f t="shared" si="14"/>
        <v>419188</v>
      </c>
      <c r="H97" s="5">
        <f t="shared" si="14"/>
        <v>79412281.200000107</v>
      </c>
      <c r="I97" s="5">
        <f t="shared" si="14"/>
        <v>468839</v>
      </c>
      <c r="J97" s="5">
        <f t="shared" si="14"/>
        <v>92734234.569999889</v>
      </c>
      <c r="K97" s="5">
        <f t="shared" si="14"/>
        <v>65341</v>
      </c>
      <c r="L97" s="5">
        <f>SUM(L93:L96)</f>
        <v>13488856.770000007</v>
      </c>
    </row>
    <row r="98" spans="2:12" x14ac:dyDescent="0.25">
      <c r="B98" s="13"/>
      <c r="C98" s="14"/>
      <c r="D98" s="14"/>
      <c r="E98" s="14"/>
      <c r="F98" s="14"/>
      <c r="G98" s="14"/>
      <c r="H98" s="14"/>
      <c r="I98" s="14"/>
      <c r="J98" s="14"/>
      <c r="K98" s="14"/>
      <c r="L98" s="14"/>
    </row>
    <row r="99" spans="2:12" x14ac:dyDescent="0.25">
      <c r="B99" s="13"/>
      <c r="C99" s="40">
        <v>2014</v>
      </c>
      <c r="D99" s="40">
        <v>2015</v>
      </c>
      <c r="E99" s="40">
        <v>2016</v>
      </c>
      <c r="F99" s="40">
        <v>2017</v>
      </c>
      <c r="G99" s="40" t="s">
        <v>257</v>
      </c>
      <c r="H99" s="14"/>
      <c r="I99" s="14"/>
      <c r="J99" s="14"/>
      <c r="K99" s="14"/>
      <c r="L99" s="14"/>
    </row>
    <row r="100" spans="2:12" x14ac:dyDescent="0.25">
      <c r="B100" s="76" t="str">
        <f t="shared" ref="B100:C102" si="15">+B93</f>
        <v>MABE COLOMBIA S.A.S</v>
      </c>
      <c r="C100" s="7">
        <f t="shared" si="15"/>
        <v>199760</v>
      </c>
      <c r="D100" s="7">
        <f>+E93</f>
        <v>153799</v>
      </c>
      <c r="E100" s="7">
        <f>+G93</f>
        <v>359050</v>
      </c>
      <c r="F100" s="7">
        <f>+I93</f>
        <v>408917</v>
      </c>
      <c r="G100" s="7">
        <f>+K93</f>
        <v>49507</v>
      </c>
      <c r="H100" s="14"/>
      <c r="I100" s="14"/>
      <c r="J100" s="14"/>
      <c r="K100" s="14"/>
      <c r="L100" s="14"/>
    </row>
    <row r="101" spans="2:12" x14ac:dyDescent="0.25">
      <c r="B101" s="165" t="str">
        <f t="shared" si="15"/>
        <v>INDUSTRIAS HACEB S A</v>
      </c>
      <c r="C101" s="7">
        <f t="shared" si="15"/>
        <v>49456</v>
      </c>
      <c r="D101" s="7">
        <f>+E94</f>
        <v>68685</v>
      </c>
      <c r="E101" s="7">
        <f>+G94</f>
        <v>57550</v>
      </c>
      <c r="F101" s="7">
        <f>+I94</f>
        <v>58468</v>
      </c>
      <c r="G101" s="7">
        <f>+K94</f>
        <v>15545</v>
      </c>
      <c r="H101" s="14"/>
      <c r="I101" s="14"/>
      <c r="J101" s="14"/>
      <c r="K101" s="14"/>
      <c r="L101" s="14"/>
    </row>
    <row r="102" spans="2:12" x14ac:dyDescent="0.25">
      <c r="B102" s="165" t="str">
        <f t="shared" si="15"/>
        <v>CHALLENGER S A S</v>
      </c>
      <c r="C102" s="7">
        <f t="shared" si="15"/>
        <v>4502</v>
      </c>
      <c r="D102" s="7">
        <f>+E95</f>
        <v>2839</v>
      </c>
      <c r="E102" s="7">
        <f>+G95</f>
        <v>2182</v>
      </c>
      <c r="F102" s="7">
        <f>+I95</f>
        <v>1388</v>
      </c>
      <c r="G102" s="7">
        <f>+K95</f>
        <v>261</v>
      </c>
      <c r="H102" s="14"/>
      <c r="I102" s="14"/>
      <c r="J102" s="14"/>
      <c r="K102" s="14"/>
      <c r="L102" s="14"/>
    </row>
    <row r="103" spans="2:12" x14ac:dyDescent="0.25">
      <c r="B103" s="76" t="s">
        <v>16</v>
      </c>
      <c r="C103" s="7">
        <f>+C96</f>
        <v>183</v>
      </c>
      <c r="D103" s="7">
        <f>+E96</f>
        <v>3243</v>
      </c>
      <c r="E103" s="7">
        <f>+G96</f>
        <v>406</v>
      </c>
      <c r="F103" s="7">
        <f>+I96</f>
        <v>66</v>
      </c>
      <c r="G103" s="7">
        <f>K96</f>
        <v>28</v>
      </c>
      <c r="H103" s="14"/>
      <c r="I103" s="14"/>
      <c r="J103" s="14"/>
      <c r="K103" s="14"/>
      <c r="L103" s="14"/>
    </row>
    <row r="104" spans="2:12" x14ac:dyDescent="0.25">
      <c r="B104" s="13"/>
      <c r="C104" s="14"/>
      <c r="D104" s="14"/>
      <c r="E104" s="14"/>
      <c r="F104" s="14"/>
      <c r="G104" s="14"/>
      <c r="H104" s="14"/>
      <c r="I104" s="14"/>
      <c r="J104" s="14"/>
      <c r="K104" s="14"/>
      <c r="L104" s="14"/>
    </row>
    <row r="105" spans="2:12" x14ac:dyDescent="0.25">
      <c r="B105" s="13"/>
      <c r="C105" s="14"/>
      <c r="D105" s="14"/>
      <c r="E105" s="14"/>
      <c r="F105" s="14"/>
      <c r="G105" s="14"/>
      <c r="H105" s="14"/>
      <c r="I105" s="14"/>
      <c r="J105" s="14"/>
      <c r="K105" s="14"/>
      <c r="L105" s="14"/>
    </row>
    <row r="106" spans="2:12" x14ac:dyDescent="0.25">
      <c r="B106" s="13"/>
      <c r="C106" s="14"/>
      <c r="D106" s="14"/>
      <c r="E106" s="14"/>
      <c r="F106" s="14"/>
      <c r="G106" s="14"/>
      <c r="H106" s="14"/>
      <c r="I106" s="14"/>
      <c r="J106" s="14"/>
      <c r="K106" s="14"/>
      <c r="L106" s="14"/>
    </row>
    <row r="107" spans="2:12" x14ac:dyDescent="0.25">
      <c r="B107" s="13"/>
      <c r="C107" s="182">
        <v>2014</v>
      </c>
      <c r="D107" s="182">
        <v>2015</v>
      </c>
      <c r="E107" s="182">
        <v>2016</v>
      </c>
      <c r="F107" s="182">
        <v>2017</v>
      </c>
      <c r="G107" s="182" t="s">
        <v>257</v>
      </c>
      <c r="H107" s="14"/>
      <c r="I107" s="14"/>
      <c r="J107" s="14"/>
      <c r="K107" s="14"/>
      <c r="L107" s="14"/>
    </row>
    <row r="108" spans="2:12" x14ac:dyDescent="0.25">
      <c r="B108" s="76" t="str">
        <f>+B93</f>
        <v>MABE COLOMBIA S.A.S</v>
      </c>
      <c r="C108" s="7">
        <f>+D93</f>
        <v>52863353.790000133</v>
      </c>
      <c r="D108" s="7">
        <f>+F93</f>
        <v>32125408.529999986</v>
      </c>
      <c r="E108" s="7">
        <f>+H93</f>
        <v>66243586.460000113</v>
      </c>
      <c r="F108" s="7">
        <f>+J93</f>
        <v>79728320.399999872</v>
      </c>
      <c r="G108" s="7">
        <f>+L93</f>
        <v>10116950.690000007</v>
      </c>
      <c r="H108" s="14"/>
      <c r="I108" s="14"/>
      <c r="J108" s="14"/>
      <c r="K108" s="14"/>
      <c r="L108" s="14"/>
    </row>
    <row r="109" spans="2:12" x14ac:dyDescent="0.25">
      <c r="B109" s="165" t="str">
        <f>+B94</f>
        <v>INDUSTRIAS HACEB S A</v>
      </c>
      <c r="C109" s="7">
        <f>+D94</f>
        <v>13441558.179999989</v>
      </c>
      <c r="D109" s="7">
        <f>+F94</f>
        <v>16524604.059999989</v>
      </c>
      <c r="E109" s="7">
        <f>+H94</f>
        <v>12587367.689999992</v>
      </c>
      <c r="F109" s="7">
        <f>+J94</f>
        <v>12724757.660000004</v>
      </c>
      <c r="G109" s="7">
        <f>+L94</f>
        <v>3312012.4100000006</v>
      </c>
      <c r="H109" s="14"/>
      <c r="I109" s="14"/>
      <c r="J109" s="14"/>
      <c r="K109" s="14"/>
      <c r="L109" s="14"/>
    </row>
    <row r="110" spans="2:12" x14ac:dyDescent="0.25">
      <c r="B110" s="165" t="str">
        <f>+B95</f>
        <v>CHALLENGER S A S</v>
      </c>
      <c r="C110" s="7">
        <f>+D95</f>
        <v>989737</v>
      </c>
      <c r="D110" s="7">
        <f>+F95</f>
        <v>662987</v>
      </c>
      <c r="E110" s="7">
        <f>+H95</f>
        <v>394625.06</v>
      </c>
      <c r="F110" s="7">
        <f>+J95</f>
        <v>196217</v>
      </c>
      <c r="G110" s="7">
        <f>+L95</f>
        <v>52847</v>
      </c>
      <c r="H110" s="14"/>
      <c r="I110" s="14"/>
      <c r="J110" s="14"/>
      <c r="K110" s="14"/>
      <c r="L110" s="14"/>
    </row>
    <row r="111" spans="2:12" x14ac:dyDescent="0.25">
      <c r="B111" s="76" t="s">
        <v>16</v>
      </c>
      <c r="C111" s="7">
        <f>+D96</f>
        <v>23039.71</v>
      </c>
      <c r="D111" s="7">
        <f>+F96</f>
        <v>770245.47</v>
      </c>
      <c r="E111" s="7">
        <f>+H96</f>
        <v>186701.99</v>
      </c>
      <c r="F111" s="7">
        <f>+J96</f>
        <v>84939.510000000009</v>
      </c>
      <c r="G111" s="7">
        <f>+L96</f>
        <v>7046.67</v>
      </c>
      <c r="H111" s="14"/>
      <c r="I111" s="14"/>
      <c r="J111" s="14"/>
      <c r="K111" s="14"/>
      <c r="L111" s="14"/>
    </row>
    <row r="112" spans="2:12" x14ac:dyDescent="0.25">
      <c r="B112" s="13"/>
      <c r="C112" s="14"/>
      <c r="D112" s="14"/>
      <c r="E112" s="14"/>
      <c r="F112" s="14"/>
      <c r="G112" s="14"/>
      <c r="H112" s="14"/>
      <c r="I112" s="14"/>
      <c r="J112" s="14"/>
      <c r="K112" s="14"/>
      <c r="L112" s="14"/>
    </row>
    <row r="113" spans="2:12" x14ac:dyDescent="0.25">
      <c r="B113" s="13"/>
      <c r="C113" s="14"/>
      <c r="D113" s="14"/>
      <c r="E113" s="14"/>
      <c r="F113" s="14"/>
      <c r="G113" s="14"/>
      <c r="H113" s="14"/>
      <c r="I113" s="14"/>
      <c r="J113" s="14"/>
      <c r="K113" s="14"/>
      <c r="L113" s="14"/>
    </row>
    <row r="114" spans="2:12" x14ac:dyDescent="0.25">
      <c r="B114" s="13"/>
      <c r="C114" s="14"/>
      <c r="D114" s="14"/>
      <c r="E114" s="14"/>
      <c r="F114" s="14"/>
      <c r="G114" s="14"/>
      <c r="H114" s="14"/>
      <c r="I114" s="14"/>
      <c r="J114" s="14"/>
      <c r="K114" s="14"/>
      <c r="L114" s="14"/>
    </row>
    <row r="115" spans="2:12" x14ac:dyDescent="0.25">
      <c r="B115" s="13"/>
      <c r="C115" s="14"/>
      <c r="D115" s="14"/>
      <c r="E115" s="14"/>
      <c r="F115" s="14"/>
      <c r="G115" s="14"/>
      <c r="H115" s="14"/>
      <c r="I115" s="14"/>
      <c r="J115" s="14"/>
      <c r="K115" s="14"/>
      <c r="L115" s="14"/>
    </row>
    <row r="116" spans="2:12" x14ac:dyDescent="0.25">
      <c r="B116" s="13"/>
      <c r="C116" s="14"/>
      <c r="D116" s="14"/>
      <c r="E116" s="14"/>
      <c r="F116" s="14"/>
      <c r="G116" s="14"/>
      <c r="H116" s="14"/>
      <c r="I116" s="14"/>
      <c r="J116" s="14"/>
      <c r="K116" s="14"/>
      <c r="L116" s="14"/>
    </row>
    <row r="117" spans="2:12" x14ac:dyDescent="0.25">
      <c r="B117" s="13"/>
      <c r="C117" s="14"/>
      <c r="D117" s="14"/>
      <c r="E117" s="14"/>
      <c r="F117" s="14"/>
      <c r="G117" s="14"/>
      <c r="H117" s="14"/>
      <c r="I117" s="14"/>
      <c r="J117" s="14"/>
      <c r="K117" s="14"/>
      <c r="L117" s="14"/>
    </row>
    <row r="118" spans="2:12" x14ac:dyDescent="0.25">
      <c r="B118" s="13"/>
      <c r="C118" s="14"/>
      <c r="D118" s="14"/>
      <c r="E118" s="14"/>
      <c r="F118" s="14"/>
      <c r="G118" s="14"/>
      <c r="H118" s="14"/>
      <c r="I118" s="14"/>
      <c r="J118" s="14"/>
      <c r="K118" s="14"/>
      <c r="L118" s="14"/>
    </row>
    <row r="119" spans="2:12" x14ac:dyDescent="0.25">
      <c r="B119" s="13"/>
      <c r="C119" s="14"/>
      <c r="D119" s="14"/>
      <c r="E119" s="14"/>
      <c r="F119" s="14"/>
      <c r="G119" s="14"/>
      <c r="H119" s="14"/>
      <c r="I119" s="14"/>
      <c r="J119" s="14"/>
      <c r="K119" s="14"/>
      <c r="L119" s="14"/>
    </row>
    <row r="120" spans="2:12" x14ac:dyDescent="0.25">
      <c r="B120" s="13"/>
      <c r="C120" s="14"/>
      <c r="D120" s="14"/>
      <c r="E120" s="14"/>
      <c r="F120" s="14"/>
      <c r="G120" s="14"/>
      <c r="H120" s="14"/>
      <c r="I120" s="14"/>
      <c r="J120" s="14"/>
      <c r="K120" s="14"/>
      <c r="L120" s="14"/>
    </row>
    <row r="121" spans="2:12" x14ac:dyDescent="0.25">
      <c r="B121" s="13"/>
      <c r="C121" s="14"/>
      <c r="D121" s="14"/>
      <c r="E121" s="14"/>
      <c r="F121" s="14"/>
      <c r="G121" s="14"/>
      <c r="H121" s="14"/>
      <c r="I121" s="14"/>
      <c r="J121" s="14"/>
      <c r="K121" s="14"/>
      <c r="L121" s="14"/>
    </row>
    <row r="122" spans="2:12" x14ac:dyDescent="0.25">
      <c r="B122" s="13"/>
      <c r="C122" s="14"/>
      <c r="D122" s="14"/>
      <c r="E122" s="14"/>
      <c r="F122" s="14"/>
      <c r="G122" s="14"/>
      <c r="H122" s="14"/>
      <c r="I122" s="14"/>
      <c r="J122" s="14"/>
      <c r="K122" s="14"/>
      <c r="L122" s="14"/>
    </row>
    <row r="123" spans="2:12" x14ac:dyDescent="0.25">
      <c r="B123" s="13"/>
      <c r="C123" s="14"/>
      <c r="D123" s="14"/>
      <c r="E123" s="14"/>
      <c r="F123" s="14"/>
      <c r="G123" s="14"/>
      <c r="H123" s="14"/>
      <c r="I123" s="14"/>
      <c r="J123" s="14"/>
      <c r="K123" s="14"/>
      <c r="L123" s="14"/>
    </row>
    <row r="124" spans="2:12" x14ac:dyDescent="0.25">
      <c r="B124" s="13"/>
      <c r="C124" s="14"/>
      <c r="D124" s="14"/>
      <c r="E124" s="14"/>
      <c r="F124" s="14"/>
      <c r="G124" s="14"/>
      <c r="H124" s="14"/>
      <c r="I124" s="14"/>
      <c r="J124" s="14"/>
      <c r="K124" s="14"/>
      <c r="L124" s="14"/>
    </row>
    <row r="125" spans="2:12" x14ac:dyDescent="0.25">
      <c r="B125" s="13"/>
      <c r="C125" s="14"/>
      <c r="D125" s="14"/>
      <c r="E125" s="14"/>
      <c r="F125" s="14"/>
      <c r="G125" s="14"/>
      <c r="H125" s="14"/>
      <c r="I125" s="14"/>
      <c r="J125" s="14"/>
      <c r="K125" s="14"/>
      <c r="L125" s="14"/>
    </row>
    <row r="126" spans="2:12" x14ac:dyDescent="0.25">
      <c r="B126" s="13"/>
      <c r="C126" s="14"/>
      <c r="D126" s="14"/>
      <c r="E126" s="14"/>
      <c r="F126" s="14"/>
      <c r="G126" s="14"/>
      <c r="H126" s="14"/>
      <c r="I126" s="14"/>
      <c r="J126" s="14"/>
      <c r="K126" s="14"/>
      <c r="L126" s="14"/>
    </row>
    <row r="127" spans="2:12" x14ac:dyDescent="0.25">
      <c r="B127" s="13"/>
      <c r="C127" s="14"/>
      <c r="D127" s="14"/>
      <c r="E127" s="14"/>
      <c r="F127" s="14"/>
      <c r="G127" s="14"/>
      <c r="H127" s="14"/>
      <c r="I127" s="14"/>
      <c r="J127" s="14"/>
      <c r="K127" s="14"/>
      <c r="L127" s="14"/>
    </row>
    <row r="128" spans="2:12" x14ac:dyDescent="0.25">
      <c r="B128" s="13"/>
      <c r="C128" s="14"/>
      <c r="D128" s="14"/>
      <c r="E128" s="14"/>
      <c r="F128" s="14"/>
      <c r="G128" s="14"/>
      <c r="H128" s="14"/>
      <c r="I128" s="14"/>
      <c r="J128" s="14"/>
      <c r="K128" s="14"/>
      <c r="L128" s="14"/>
    </row>
    <row r="129" spans="1:12" x14ac:dyDescent="0.25">
      <c r="B129" s="13"/>
      <c r="C129" s="14"/>
      <c r="D129" s="14"/>
      <c r="E129" s="14"/>
      <c r="F129" s="14"/>
      <c r="G129" s="14"/>
      <c r="H129" s="14"/>
      <c r="I129" s="14"/>
      <c r="J129" s="14"/>
      <c r="K129" s="14"/>
      <c r="L129" s="14"/>
    </row>
    <row r="130" spans="1:12" x14ac:dyDescent="0.25">
      <c r="B130" s="13"/>
      <c r="C130" s="14"/>
      <c r="D130" s="14"/>
      <c r="E130" s="14"/>
      <c r="F130" s="14"/>
      <c r="G130" s="14"/>
      <c r="H130" s="14"/>
      <c r="I130" s="14"/>
      <c r="J130" s="14"/>
      <c r="K130" s="14"/>
      <c r="L130" s="14"/>
    </row>
    <row r="131" spans="1:12" x14ac:dyDescent="0.25">
      <c r="B131" s="13"/>
      <c r="C131" s="14"/>
      <c r="D131" s="14"/>
      <c r="E131" s="14"/>
      <c r="F131" s="14"/>
      <c r="G131" s="14"/>
      <c r="H131" s="14"/>
      <c r="I131" s="14"/>
      <c r="J131" s="14"/>
      <c r="K131" s="14"/>
      <c r="L131" s="14"/>
    </row>
    <row r="132" spans="1:12" x14ac:dyDescent="0.25">
      <c r="B132" s="13"/>
      <c r="C132" s="14"/>
      <c r="D132" s="14"/>
      <c r="E132" s="14"/>
      <c r="F132" s="14"/>
      <c r="G132" s="14"/>
      <c r="H132" s="14"/>
      <c r="I132" s="14"/>
      <c r="J132" s="14"/>
      <c r="K132" s="14"/>
      <c r="L132" s="14"/>
    </row>
    <row r="133" spans="1:12" x14ac:dyDescent="0.25">
      <c r="B133" s="13"/>
      <c r="C133" s="14"/>
      <c r="D133" s="14"/>
      <c r="E133" s="14"/>
      <c r="F133" s="14"/>
      <c r="G133" s="14"/>
      <c r="H133" s="14"/>
      <c r="I133" s="14"/>
      <c r="J133" s="14"/>
      <c r="K133" s="14"/>
      <c r="L133" s="14"/>
    </row>
    <row r="134" spans="1:12" x14ac:dyDescent="0.25">
      <c r="B134" s="13"/>
      <c r="C134" s="14"/>
      <c r="D134" s="14"/>
      <c r="E134" s="14"/>
      <c r="F134" s="14"/>
      <c r="G134" s="14"/>
      <c r="H134" s="14"/>
      <c r="I134" s="14"/>
      <c r="J134" s="14"/>
      <c r="K134" s="14"/>
      <c r="L134" s="14"/>
    </row>
    <row r="135" spans="1:12" x14ac:dyDescent="0.25">
      <c r="B135" s="13"/>
      <c r="C135" s="14"/>
      <c r="D135" s="14"/>
      <c r="E135" s="14"/>
      <c r="F135" s="14"/>
      <c r="G135" s="14"/>
      <c r="H135" s="14"/>
      <c r="I135" s="14"/>
      <c r="J135" s="14"/>
      <c r="K135" s="14"/>
      <c r="L135" s="14"/>
    </row>
    <row r="136" spans="1:12" x14ac:dyDescent="0.25">
      <c r="B136" s="13"/>
      <c r="C136" s="14"/>
      <c r="D136" s="14"/>
      <c r="E136" s="14"/>
      <c r="F136" s="14"/>
      <c r="G136" s="14"/>
      <c r="H136" s="14"/>
      <c r="I136" s="14"/>
      <c r="J136" s="14"/>
      <c r="K136" s="14"/>
      <c r="L136" s="14"/>
    </row>
    <row r="137" spans="1:12" x14ac:dyDescent="0.25">
      <c r="B137" s="13"/>
      <c r="C137" s="14"/>
      <c r="D137" s="14"/>
      <c r="E137" s="14"/>
      <c r="F137" s="14"/>
      <c r="G137" s="14"/>
      <c r="H137" s="14"/>
      <c r="I137" s="14"/>
      <c r="J137" s="14"/>
      <c r="K137" s="14"/>
      <c r="L137" s="14"/>
    </row>
    <row r="138" spans="1:12" x14ac:dyDescent="0.25">
      <c r="B138" s="13"/>
      <c r="C138" s="14"/>
      <c r="D138" s="14"/>
      <c r="E138" s="14"/>
      <c r="F138" s="14"/>
      <c r="G138" s="14"/>
      <c r="H138" s="14"/>
      <c r="I138" s="14"/>
      <c r="J138" s="14"/>
      <c r="K138" s="14"/>
      <c r="L138" s="14"/>
    </row>
    <row r="139" spans="1:12" x14ac:dyDescent="0.25">
      <c r="B139" s="13"/>
      <c r="C139" s="14"/>
      <c r="D139" s="14"/>
      <c r="E139" s="14"/>
      <c r="F139" s="14"/>
      <c r="G139" s="14"/>
      <c r="H139" s="14"/>
      <c r="I139" s="14"/>
      <c r="J139" s="14"/>
      <c r="K139" s="14"/>
      <c r="L139" s="14"/>
    </row>
    <row r="140" spans="1:12" ht="21" x14ac:dyDescent="0.35">
      <c r="A140" s="20" t="s">
        <v>224</v>
      </c>
    </row>
    <row r="141" spans="1:12" ht="21" x14ac:dyDescent="0.35">
      <c r="A141" s="20" t="s">
        <v>38</v>
      </c>
    </row>
  </sheetData>
  <mergeCells count="19">
    <mergeCell ref="B91:B92"/>
    <mergeCell ref="M12:N12"/>
    <mergeCell ref="B34:B35"/>
    <mergeCell ref="C34:D34"/>
    <mergeCell ref="E34:F34"/>
    <mergeCell ref="G34:H34"/>
    <mergeCell ref="I34:J34"/>
    <mergeCell ref="K34:L34"/>
    <mergeCell ref="B12:B13"/>
    <mergeCell ref="C12:D12"/>
    <mergeCell ref="E12:F12"/>
    <mergeCell ref="G12:H12"/>
    <mergeCell ref="I12:J12"/>
    <mergeCell ref="K12:L12"/>
    <mergeCell ref="C91:D91"/>
    <mergeCell ref="E91:F91"/>
    <mergeCell ref="G91:H91"/>
    <mergeCell ref="I91:J91"/>
    <mergeCell ref="K91:L9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9:N207"/>
  <sheetViews>
    <sheetView zoomScale="70" zoomScaleNormal="70" zoomScalePageLayoutView="70" workbookViewId="0">
      <selection activeCell="A6" sqref="A6"/>
    </sheetView>
  </sheetViews>
  <sheetFormatPr baseColWidth="10" defaultColWidth="10.85546875" defaultRowHeight="15" x14ac:dyDescent="0.25"/>
  <cols>
    <col min="1" max="1" width="21.85546875" style="2" customWidth="1"/>
    <col min="2" max="2" width="122.5703125" style="2" customWidth="1"/>
    <col min="3" max="3" width="22.42578125" style="2" customWidth="1"/>
    <col min="4" max="4" width="17.85546875" style="2" bestFit="1" customWidth="1"/>
    <col min="5" max="5" width="17.7109375" style="2" customWidth="1"/>
    <col min="6" max="7" width="17.42578125" style="2" customWidth="1"/>
    <col min="8" max="8" width="18.28515625" style="2" customWidth="1"/>
    <col min="9" max="9" width="24.28515625" style="2" bestFit="1" customWidth="1"/>
    <col min="10" max="10" width="19.42578125" style="2" customWidth="1"/>
    <col min="11" max="11" width="18" style="2" customWidth="1"/>
    <col min="12" max="12" width="18.7109375" style="2" customWidth="1"/>
    <col min="13" max="13" width="18.28515625" style="2" bestFit="1" customWidth="1"/>
    <col min="14" max="16" width="18.7109375" style="2" customWidth="1"/>
    <col min="17" max="17" width="17.28515625" style="2" customWidth="1"/>
    <col min="18" max="18" width="20.28515625" style="2" customWidth="1"/>
    <col min="19" max="19" width="23.42578125" style="2" customWidth="1"/>
    <col min="20" max="20" width="27.42578125" style="2" customWidth="1"/>
    <col min="21" max="16384" width="10.85546875" style="2"/>
  </cols>
  <sheetData>
    <row r="9" spans="1:14" ht="23.25" x14ac:dyDescent="0.35">
      <c r="B9" s="10" t="s">
        <v>65</v>
      </c>
    </row>
    <row r="11" spans="1:14" x14ac:dyDescent="0.25">
      <c r="A11" s="216" t="s">
        <v>66</v>
      </c>
      <c r="B11" s="220" t="s">
        <v>49</v>
      </c>
      <c r="C11" s="201">
        <v>2014</v>
      </c>
      <c r="D11" s="201"/>
      <c r="E11" s="201">
        <v>2015</v>
      </c>
      <c r="F11" s="201"/>
      <c r="G11" s="201">
        <v>2016</v>
      </c>
      <c r="H11" s="201"/>
      <c r="I11" s="201">
        <v>2017</v>
      </c>
      <c r="J11" s="201"/>
      <c r="K11" s="201" t="s">
        <v>267</v>
      </c>
      <c r="L11" s="201"/>
      <c r="M11" s="201" t="s">
        <v>275</v>
      </c>
      <c r="N11" s="201"/>
    </row>
    <row r="12" spans="1:14" x14ac:dyDescent="0.25">
      <c r="A12" s="216"/>
      <c r="B12" s="220"/>
      <c r="C12" s="146" t="s">
        <v>0</v>
      </c>
      <c r="D12" s="146" t="s">
        <v>154</v>
      </c>
      <c r="E12" s="146" t="s">
        <v>0</v>
      </c>
      <c r="F12" s="146" t="s">
        <v>154</v>
      </c>
      <c r="G12" s="146" t="s">
        <v>0</v>
      </c>
      <c r="H12" s="146" t="s">
        <v>154</v>
      </c>
      <c r="I12" s="146" t="s">
        <v>0</v>
      </c>
      <c r="J12" s="146" t="s">
        <v>154</v>
      </c>
      <c r="K12" s="146" t="s">
        <v>0</v>
      </c>
      <c r="L12" s="146" t="s">
        <v>154</v>
      </c>
      <c r="M12" s="146" t="s">
        <v>0</v>
      </c>
      <c r="N12" s="146" t="s">
        <v>154</v>
      </c>
    </row>
    <row r="13" spans="1:14" ht="15" customHeight="1" x14ac:dyDescent="0.25">
      <c r="A13" s="60" t="s">
        <v>64</v>
      </c>
      <c r="B13" s="151" t="s">
        <v>157</v>
      </c>
      <c r="C13" s="105">
        <v>599104</v>
      </c>
      <c r="D13" s="105">
        <v>171016857.52000022</v>
      </c>
      <c r="E13" s="105">
        <v>591950</v>
      </c>
      <c r="F13" s="105">
        <v>146242527.22000012</v>
      </c>
      <c r="G13" s="105">
        <v>428662</v>
      </c>
      <c r="H13" s="105">
        <v>103653639.66000009</v>
      </c>
      <c r="I13" s="105">
        <v>443527</v>
      </c>
      <c r="J13" s="105">
        <v>107428956.30000006</v>
      </c>
      <c r="K13" s="105">
        <v>29488</v>
      </c>
      <c r="L13" s="105">
        <v>7089868.259999997</v>
      </c>
      <c r="M13" s="105">
        <v>106446</v>
      </c>
      <c r="N13" s="80">
        <v>26470256.439999972</v>
      </c>
    </row>
    <row r="14" spans="1:14" ht="15" customHeight="1" x14ac:dyDescent="0.25">
      <c r="A14" s="60" t="s">
        <v>62</v>
      </c>
      <c r="B14" s="151" t="s">
        <v>158</v>
      </c>
      <c r="C14" s="105">
        <v>377609</v>
      </c>
      <c r="D14" s="105">
        <v>26536279.090000018</v>
      </c>
      <c r="E14" s="105">
        <v>289716</v>
      </c>
      <c r="F14" s="105">
        <v>19938752.669999987</v>
      </c>
      <c r="G14" s="105">
        <v>267741</v>
      </c>
      <c r="H14" s="105">
        <v>15873696.330000006</v>
      </c>
      <c r="I14" s="105">
        <v>257769</v>
      </c>
      <c r="J14" s="105">
        <v>15574879.400000006</v>
      </c>
      <c r="K14" s="105">
        <v>40295</v>
      </c>
      <c r="L14" s="105">
        <v>2383028.1700000004</v>
      </c>
      <c r="M14" s="105">
        <v>53776</v>
      </c>
      <c r="N14" s="80">
        <v>3434846.5899999989</v>
      </c>
    </row>
    <row r="15" spans="1:14" ht="15" customHeight="1" x14ac:dyDescent="0.25">
      <c r="A15" s="60" t="s">
        <v>61</v>
      </c>
      <c r="B15" s="151" t="s">
        <v>159</v>
      </c>
      <c r="C15" s="105">
        <v>125095</v>
      </c>
      <c r="D15" s="105">
        <v>21473396.22000001</v>
      </c>
      <c r="E15" s="105">
        <v>117397</v>
      </c>
      <c r="F15" s="105">
        <v>16720732.419999994</v>
      </c>
      <c r="G15" s="105">
        <v>73276</v>
      </c>
      <c r="H15" s="105">
        <v>9313844.6900000032</v>
      </c>
      <c r="I15" s="105">
        <v>75696</v>
      </c>
      <c r="J15" s="105">
        <v>9301769.2999999933</v>
      </c>
      <c r="K15" s="105">
        <v>5730</v>
      </c>
      <c r="L15" s="105">
        <v>688490.46</v>
      </c>
      <c r="M15" s="105">
        <v>13518</v>
      </c>
      <c r="N15" s="80">
        <v>2006931.8699999994</v>
      </c>
    </row>
    <row r="16" spans="1:14" ht="15" customHeight="1" x14ac:dyDescent="0.25">
      <c r="A16" s="60" t="s">
        <v>63</v>
      </c>
      <c r="B16" s="151" t="s">
        <v>160</v>
      </c>
      <c r="C16" s="105">
        <v>5980</v>
      </c>
      <c r="D16" s="105">
        <v>355042.35</v>
      </c>
      <c r="E16" s="105">
        <v>12472</v>
      </c>
      <c r="F16" s="105">
        <v>772182.58000000019</v>
      </c>
      <c r="G16" s="105">
        <v>31544</v>
      </c>
      <c r="H16" s="105">
        <v>1809261.2100000002</v>
      </c>
      <c r="I16" s="105">
        <v>58381</v>
      </c>
      <c r="J16" s="105">
        <v>3096271.28</v>
      </c>
      <c r="K16" s="105">
        <v>6709</v>
      </c>
      <c r="L16" s="105">
        <v>410304.1</v>
      </c>
      <c r="M16" s="105">
        <v>12311</v>
      </c>
      <c r="N16" s="80">
        <v>654710.06000000006</v>
      </c>
    </row>
    <row r="17" spans="1:14" x14ac:dyDescent="0.25">
      <c r="A17" s="124" t="s">
        <v>28</v>
      </c>
      <c r="B17" s="58"/>
      <c r="C17" s="106">
        <f>SUM(C13:C16)</f>
        <v>1107788</v>
      </c>
      <c r="D17" s="106">
        <f t="shared" ref="D17:N17" si="0">SUM(D13:D16)</f>
        <v>219381575.18000025</v>
      </c>
      <c r="E17" s="106">
        <f t="shared" si="0"/>
        <v>1011535</v>
      </c>
      <c r="F17" s="106">
        <f t="shared" si="0"/>
        <v>183674194.8900001</v>
      </c>
      <c r="G17" s="106">
        <f t="shared" si="0"/>
        <v>801223</v>
      </c>
      <c r="H17" s="106">
        <f t="shared" si="0"/>
        <v>130650441.89000009</v>
      </c>
      <c r="I17" s="106">
        <f t="shared" si="0"/>
        <v>835373</v>
      </c>
      <c r="J17" s="106">
        <f t="shared" si="0"/>
        <v>135401876.28000006</v>
      </c>
      <c r="K17" s="106">
        <f t="shared" si="0"/>
        <v>82222</v>
      </c>
      <c r="L17" s="106">
        <f t="shared" si="0"/>
        <v>10571690.989999996</v>
      </c>
      <c r="M17" s="106">
        <f t="shared" si="0"/>
        <v>186051</v>
      </c>
      <c r="N17" s="106">
        <f t="shared" si="0"/>
        <v>32566744.959999971</v>
      </c>
    </row>
    <row r="20" spans="1:14" x14ac:dyDescent="0.25">
      <c r="B20" s="11"/>
      <c r="C20" s="11">
        <v>2014</v>
      </c>
      <c r="D20" s="11">
        <v>2015</v>
      </c>
      <c r="E20" s="11">
        <v>2016</v>
      </c>
      <c r="F20" s="11">
        <v>2017</v>
      </c>
      <c r="G20" s="11" t="s">
        <v>268</v>
      </c>
      <c r="H20" s="11" t="s">
        <v>276</v>
      </c>
    </row>
    <row r="21" spans="1:14" x14ac:dyDescent="0.25">
      <c r="B21" s="25" t="s">
        <v>219</v>
      </c>
      <c r="C21" s="34">
        <f>+C13</f>
        <v>599104</v>
      </c>
      <c r="D21" s="34">
        <f>+E13</f>
        <v>591950</v>
      </c>
      <c r="E21" s="34">
        <f>+G13</f>
        <v>428662</v>
      </c>
      <c r="F21" s="34">
        <f>+I13</f>
        <v>443527</v>
      </c>
      <c r="G21" s="34">
        <f>+K13</f>
        <v>29488</v>
      </c>
      <c r="H21" s="34">
        <f>+M13</f>
        <v>106446</v>
      </c>
    </row>
    <row r="22" spans="1:14" x14ac:dyDescent="0.25">
      <c r="B22" s="25" t="s">
        <v>218</v>
      </c>
      <c r="C22" s="34">
        <f>+C14</f>
        <v>377609</v>
      </c>
      <c r="D22" s="34">
        <f>+E14</f>
        <v>289716</v>
      </c>
      <c r="E22" s="34">
        <f>+G14</f>
        <v>267741</v>
      </c>
      <c r="F22" s="34">
        <f>+I14</f>
        <v>257769</v>
      </c>
      <c r="G22" s="34">
        <f>+K14</f>
        <v>40295</v>
      </c>
      <c r="H22" s="34">
        <f>+M14</f>
        <v>53776</v>
      </c>
    </row>
    <row r="23" spans="1:14" x14ac:dyDescent="0.25">
      <c r="B23" s="25" t="s">
        <v>217</v>
      </c>
      <c r="C23" s="34">
        <f>+C15</f>
        <v>125095</v>
      </c>
      <c r="D23" s="34">
        <f>+E15</f>
        <v>117397</v>
      </c>
      <c r="E23" s="34">
        <f>+G15</f>
        <v>73276</v>
      </c>
      <c r="F23" s="34">
        <f>+I15</f>
        <v>75696</v>
      </c>
      <c r="G23" s="34">
        <f>+K15</f>
        <v>5730</v>
      </c>
      <c r="H23" s="34">
        <f>+M15</f>
        <v>13518</v>
      </c>
    </row>
    <row r="24" spans="1:14" x14ac:dyDescent="0.25">
      <c r="B24" s="25" t="s">
        <v>206</v>
      </c>
      <c r="C24" s="34">
        <f>+C16</f>
        <v>5980</v>
      </c>
      <c r="D24" s="34">
        <f>+E16</f>
        <v>12472</v>
      </c>
      <c r="E24" s="34">
        <f>+G16</f>
        <v>31544</v>
      </c>
      <c r="F24" s="34">
        <f>+I16</f>
        <v>58381</v>
      </c>
      <c r="G24" s="34">
        <f>+K16</f>
        <v>6709</v>
      </c>
      <c r="H24" s="34">
        <f>+M16</f>
        <v>12311</v>
      </c>
    </row>
    <row r="25" spans="1:14" x14ac:dyDescent="0.25">
      <c r="B25" s="81"/>
    </row>
    <row r="26" spans="1:14" x14ac:dyDescent="0.25">
      <c r="B26" s="81"/>
      <c r="C26" s="81"/>
      <c r="D26" s="81"/>
      <c r="E26" s="81"/>
      <c r="F26" s="81"/>
      <c r="G26" s="81"/>
      <c r="H26" s="81"/>
    </row>
    <row r="27" spans="1:14" ht="15" customHeight="1" x14ac:dyDescent="0.25">
      <c r="B27" s="11"/>
      <c r="C27" s="11">
        <v>2014</v>
      </c>
      <c r="D27" s="11">
        <v>2015</v>
      </c>
      <c r="E27" s="11">
        <v>2016</v>
      </c>
      <c r="F27" s="11">
        <v>2017</v>
      </c>
      <c r="G27" s="11" t="s">
        <v>268</v>
      </c>
      <c r="H27" s="11" t="s">
        <v>276</v>
      </c>
    </row>
    <row r="28" spans="1:14" ht="15" customHeight="1" x14ac:dyDescent="0.25">
      <c r="B28" s="25" t="s">
        <v>219</v>
      </c>
      <c r="C28" s="82">
        <f>+D13</f>
        <v>171016857.52000022</v>
      </c>
      <c r="D28" s="82">
        <f>+F13</f>
        <v>146242527.22000012</v>
      </c>
      <c r="E28" s="82">
        <f>+H13</f>
        <v>103653639.66000009</v>
      </c>
      <c r="F28" s="82">
        <f>+J13</f>
        <v>107428956.30000006</v>
      </c>
      <c r="G28" s="82">
        <f>+L13</f>
        <v>7089868.259999997</v>
      </c>
      <c r="H28" s="82">
        <f>+N13</f>
        <v>26470256.439999972</v>
      </c>
    </row>
    <row r="29" spans="1:14" ht="15" customHeight="1" x14ac:dyDescent="0.25">
      <c r="B29" s="25" t="s">
        <v>218</v>
      </c>
      <c r="C29" s="82">
        <f>+D14</f>
        <v>26536279.090000018</v>
      </c>
      <c r="D29" s="82">
        <f>+F14</f>
        <v>19938752.669999987</v>
      </c>
      <c r="E29" s="82">
        <f>+H14</f>
        <v>15873696.330000006</v>
      </c>
      <c r="F29" s="82">
        <f>+J14</f>
        <v>15574879.400000006</v>
      </c>
      <c r="G29" s="82">
        <f>+L14</f>
        <v>2383028.1700000004</v>
      </c>
      <c r="H29" s="82">
        <f>+N14</f>
        <v>3434846.5899999989</v>
      </c>
    </row>
    <row r="30" spans="1:14" ht="15" customHeight="1" x14ac:dyDescent="0.25">
      <c r="B30" s="25" t="s">
        <v>217</v>
      </c>
      <c r="C30" s="82">
        <f>+D15</f>
        <v>21473396.22000001</v>
      </c>
      <c r="D30" s="82">
        <f>+F15</f>
        <v>16720732.419999994</v>
      </c>
      <c r="E30" s="82">
        <f>+H15</f>
        <v>9313844.6900000032</v>
      </c>
      <c r="F30" s="82">
        <f>+J15</f>
        <v>9301769.2999999933</v>
      </c>
      <c r="G30" s="82">
        <f>+L15</f>
        <v>688490.46</v>
      </c>
      <c r="H30" s="82">
        <f>+N15</f>
        <v>2006931.8699999994</v>
      </c>
    </row>
    <row r="31" spans="1:14" ht="15" customHeight="1" x14ac:dyDescent="0.25">
      <c r="B31" s="25" t="s">
        <v>206</v>
      </c>
      <c r="C31" s="82">
        <f>+D16</f>
        <v>355042.35</v>
      </c>
      <c r="D31" s="82">
        <f>+F16</f>
        <v>772182.58000000019</v>
      </c>
      <c r="E31" s="82">
        <f>+H16</f>
        <v>1809261.2100000002</v>
      </c>
      <c r="F31" s="82">
        <f>+J16</f>
        <v>3096271.28</v>
      </c>
      <c r="G31" s="82">
        <f>+L16</f>
        <v>410304.1</v>
      </c>
      <c r="H31" s="82">
        <f>+N16</f>
        <v>654710.06000000006</v>
      </c>
    </row>
    <row r="39" spans="2:12" ht="23.25" x14ac:dyDescent="0.35">
      <c r="B39" s="10" t="s">
        <v>29</v>
      </c>
    </row>
    <row r="40" spans="2:12" ht="23.25" x14ac:dyDescent="0.35">
      <c r="B40" s="9"/>
    </row>
    <row r="41" spans="2:12" x14ac:dyDescent="0.25">
      <c r="B41" s="202" t="s">
        <v>30</v>
      </c>
      <c r="C41" s="201">
        <v>2014</v>
      </c>
      <c r="D41" s="201"/>
      <c r="E41" s="201">
        <v>2015</v>
      </c>
      <c r="F41" s="201"/>
      <c r="G41" s="201">
        <v>2016</v>
      </c>
      <c r="H41" s="201"/>
      <c r="I41" s="201">
        <v>2017</v>
      </c>
      <c r="J41" s="201"/>
      <c r="K41" s="201" t="s">
        <v>275</v>
      </c>
      <c r="L41" s="201"/>
    </row>
    <row r="42" spans="2:12" x14ac:dyDescent="0.25">
      <c r="B42" s="203"/>
      <c r="C42" s="146" t="s">
        <v>0</v>
      </c>
      <c r="D42" s="146" t="s">
        <v>154</v>
      </c>
      <c r="E42" s="146" t="s">
        <v>0</v>
      </c>
      <c r="F42" s="146" t="s">
        <v>154</v>
      </c>
      <c r="G42" s="146" t="s">
        <v>0</v>
      </c>
      <c r="H42" s="146" t="s">
        <v>154</v>
      </c>
      <c r="I42" s="146" t="s">
        <v>0</v>
      </c>
      <c r="J42" s="146" t="s">
        <v>154</v>
      </c>
      <c r="K42" s="146" t="s">
        <v>0</v>
      </c>
      <c r="L42" s="146" t="s">
        <v>154</v>
      </c>
    </row>
    <row r="43" spans="2:12" x14ac:dyDescent="0.25">
      <c r="B43" s="80" t="s">
        <v>20</v>
      </c>
      <c r="C43" s="125">
        <v>728324</v>
      </c>
      <c r="D43" s="125">
        <v>160188151.40000001</v>
      </c>
      <c r="E43" s="125">
        <v>692679</v>
      </c>
      <c r="F43" s="125">
        <v>143048935.16</v>
      </c>
      <c r="G43" s="125">
        <v>511868</v>
      </c>
      <c r="H43" s="125">
        <v>99356326.210000038</v>
      </c>
      <c r="I43" s="125">
        <v>522385</v>
      </c>
      <c r="J43" s="125">
        <v>99734613.550000012</v>
      </c>
      <c r="K43" s="125">
        <v>139112</v>
      </c>
      <c r="L43" s="125">
        <v>27562865.619999979</v>
      </c>
    </row>
    <row r="44" spans="2:12" x14ac:dyDescent="0.25">
      <c r="B44" s="80" t="s">
        <v>18</v>
      </c>
      <c r="C44" s="125">
        <v>156578</v>
      </c>
      <c r="D44" s="125">
        <v>37060291.089999996</v>
      </c>
      <c r="E44" s="125">
        <v>210618</v>
      </c>
      <c r="F44" s="125">
        <v>30076299.359999996</v>
      </c>
      <c r="G44" s="125">
        <v>185789</v>
      </c>
      <c r="H44" s="125">
        <v>22495000.649999965</v>
      </c>
      <c r="I44" s="125">
        <v>194693</v>
      </c>
      <c r="J44" s="125">
        <v>25900864.219999976</v>
      </c>
      <c r="K44" s="125">
        <v>17444</v>
      </c>
      <c r="L44" s="125">
        <v>2380958.3099999987</v>
      </c>
    </row>
    <row r="45" spans="2:12" x14ac:dyDescent="0.25">
      <c r="B45" s="80" t="s">
        <v>22</v>
      </c>
      <c r="C45" s="125">
        <v>79934</v>
      </c>
      <c r="D45" s="125">
        <v>6213093.9699999988</v>
      </c>
      <c r="E45" s="125">
        <v>61770</v>
      </c>
      <c r="F45" s="125">
        <v>4607041.5100000007</v>
      </c>
      <c r="G45" s="125">
        <v>75980</v>
      </c>
      <c r="H45" s="125">
        <v>4658934.3999999985</v>
      </c>
      <c r="I45" s="125">
        <v>86010</v>
      </c>
      <c r="J45" s="125">
        <v>5430860.5600000005</v>
      </c>
      <c r="K45" s="125">
        <v>20300</v>
      </c>
      <c r="L45" s="125">
        <v>1216452.6599999999</v>
      </c>
    </row>
    <row r="46" spans="2:12" x14ac:dyDescent="0.25">
      <c r="B46" s="80" t="s">
        <v>17</v>
      </c>
      <c r="C46" s="125">
        <v>30274</v>
      </c>
      <c r="D46" s="125">
        <v>7053848.7199999979</v>
      </c>
      <c r="E46" s="125">
        <v>17791</v>
      </c>
      <c r="F46" s="125">
        <v>4106795.2200000011</v>
      </c>
      <c r="G46" s="125">
        <v>12641</v>
      </c>
      <c r="H46" s="125">
        <v>3004575.1200000006</v>
      </c>
      <c r="I46" s="125">
        <v>12757</v>
      </c>
      <c r="J46" s="125">
        <v>3060958.580000001</v>
      </c>
      <c r="K46" s="125">
        <v>3746</v>
      </c>
      <c r="L46" s="125">
        <v>939764.55000000016</v>
      </c>
    </row>
    <row r="47" spans="2:12" x14ac:dyDescent="0.25">
      <c r="B47" s="80" t="s">
        <v>26</v>
      </c>
      <c r="C47" s="125">
        <v>97337</v>
      </c>
      <c r="D47" s="125">
        <v>6082684.5999999987</v>
      </c>
      <c r="E47" s="125">
        <v>27904</v>
      </c>
      <c r="F47" s="125">
        <v>1744458.23</v>
      </c>
      <c r="G47" s="125">
        <v>14535</v>
      </c>
      <c r="H47" s="125">
        <v>972499.90000000037</v>
      </c>
      <c r="I47" s="125">
        <v>18167</v>
      </c>
      <c r="J47" s="125">
        <v>1149022.7399999998</v>
      </c>
      <c r="K47" s="125">
        <v>5358</v>
      </c>
      <c r="L47" s="125">
        <v>363592.45</v>
      </c>
    </row>
    <row r="48" spans="2:12" x14ac:dyDescent="0.25">
      <c r="B48" s="80" t="s">
        <v>21</v>
      </c>
      <c r="C48" s="125">
        <v>13429</v>
      </c>
      <c r="D48" s="125">
        <v>2587216.0099999998</v>
      </c>
      <c r="E48" s="125">
        <v>8</v>
      </c>
      <c r="F48" s="125">
        <v>31093</v>
      </c>
      <c r="G48" s="125">
        <v>293</v>
      </c>
      <c r="H48" s="125">
        <v>146991.28</v>
      </c>
      <c r="I48" s="125">
        <v>145</v>
      </c>
      <c r="J48" s="125">
        <v>45619.94</v>
      </c>
      <c r="K48" s="125">
        <v>51</v>
      </c>
      <c r="L48" s="125">
        <v>99219.430000000008</v>
      </c>
    </row>
    <row r="49" spans="2:14" x14ac:dyDescent="0.25">
      <c r="B49" s="80" t="s">
        <v>25</v>
      </c>
      <c r="C49" s="125">
        <v>195</v>
      </c>
      <c r="D49" s="125">
        <v>17767.16</v>
      </c>
      <c r="E49" s="125">
        <v>97</v>
      </c>
      <c r="F49" s="125">
        <v>13543.43</v>
      </c>
      <c r="G49" s="125">
        <v>10</v>
      </c>
      <c r="H49" s="125">
        <v>917.8</v>
      </c>
      <c r="I49" s="125">
        <v>1214</v>
      </c>
      <c r="J49" s="125">
        <v>77906.69</v>
      </c>
      <c r="K49" s="125">
        <v>40</v>
      </c>
      <c r="L49" s="125">
        <v>3891.94</v>
      </c>
    </row>
    <row r="50" spans="2:14" x14ac:dyDescent="0.25">
      <c r="B50" s="80" t="s">
        <v>19</v>
      </c>
      <c r="C50" s="125">
        <v>1717</v>
      </c>
      <c r="D50" s="125">
        <v>178522.23</v>
      </c>
      <c r="E50" s="125"/>
      <c r="F50" s="125"/>
      <c r="G50" s="125">
        <v>1</v>
      </c>
      <c r="H50" s="125">
        <v>3456.72</v>
      </c>
      <c r="I50" s="125"/>
      <c r="J50" s="125"/>
      <c r="K50" s="125"/>
      <c r="L50" s="125"/>
    </row>
    <row r="51" spans="2:14" x14ac:dyDescent="0.25">
      <c r="B51" s="80" t="s">
        <v>23</v>
      </c>
      <c r="C51" s="125"/>
      <c r="D51" s="125"/>
      <c r="E51" s="125"/>
      <c r="F51" s="125"/>
      <c r="G51" s="125">
        <v>1</v>
      </c>
      <c r="H51" s="125">
        <v>58.36</v>
      </c>
      <c r="I51" s="125"/>
      <c r="J51" s="125"/>
      <c r="K51" s="125"/>
      <c r="L51" s="125"/>
    </row>
    <row r="52" spans="2:14" x14ac:dyDescent="0.25">
      <c r="B52" s="80" t="s">
        <v>15</v>
      </c>
      <c r="C52" s="125"/>
      <c r="D52" s="125"/>
      <c r="E52" s="125"/>
      <c r="F52" s="125"/>
      <c r="G52" s="125">
        <v>1</v>
      </c>
      <c r="H52" s="125">
        <v>123.93</v>
      </c>
      <c r="I52" s="125"/>
      <c r="J52" s="125"/>
      <c r="K52" s="125"/>
      <c r="L52" s="125"/>
    </row>
    <row r="53" spans="2:14" x14ac:dyDescent="0.25">
      <c r="B53" s="80" t="s">
        <v>24</v>
      </c>
      <c r="C53" s="125"/>
      <c r="D53" s="125"/>
      <c r="E53" s="125">
        <v>668</v>
      </c>
      <c r="F53" s="125">
        <v>46028.979999999996</v>
      </c>
      <c r="G53" s="125">
        <v>104</v>
      </c>
      <c r="H53" s="125">
        <v>11557.52</v>
      </c>
      <c r="I53" s="125"/>
      <c r="J53" s="125"/>
      <c r="K53" s="125"/>
      <c r="L53" s="125"/>
    </row>
    <row r="54" spans="2:14" x14ac:dyDescent="0.25">
      <c r="B54" s="80" t="s">
        <v>27</v>
      </c>
      <c r="C54" s="125"/>
      <c r="D54" s="125"/>
      <c r="E54" s="125"/>
      <c r="F54" s="125"/>
      <c r="G54" s="125"/>
      <c r="H54" s="125"/>
      <c r="I54" s="125">
        <v>2</v>
      </c>
      <c r="J54" s="125">
        <v>2030</v>
      </c>
      <c r="K54" s="125"/>
      <c r="L54" s="125"/>
    </row>
    <row r="55" spans="2:14" x14ac:dyDescent="0.25">
      <c r="B55" s="110" t="s">
        <v>28</v>
      </c>
      <c r="C55" s="173">
        <f t="shared" ref="C55:H55" si="1">SUM(C43:C54)</f>
        <v>1107788</v>
      </c>
      <c r="D55" s="173">
        <f t="shared" si="1"/>
        <v>219381575.17999998</v>
      </c>
      <c r="E55" s="173">
        <f t="shared" si="1"/>
        <v>1011535</v>
      </c>
      <c r="F55" s="173">
        <f t="shared" si="1"/>
        <v>183674194.88999996</v>
      </c>
      <c r="G55" s="173">
        <f t="shared" si="1"/>
        <v>801223</v>
      </c>
      <c r="H55" s="173">
        <f t="shared" si="1"/>
        <v>130650441.89</v>
      </c>
      <c r="I55" s="173">
        <f>SUM(I43:I54)</f>
        <v>835373</v>
      </c>
      <c r="J55" s="173">
        <f>SUM(J43:J54)</f>
        <v>135401876.27999997</v>
      </c>
      <c r="K55" s="173">
        <f>SUM(K43:K54)</f>
        <v>186051</v>
      </c>
      <c r="L55" s="173">
        <f>SUM(L43:L54)</f>
        <v>32566744.959999979</v>
      </c>
    </row>
    <row r="57" spans="2:14" x14ac:dyDescent="0.25">
      <c r="C57" s="2">
        <v>2014</v>
      </c>
      <c r="D57" s="2">
        <v>2015</v>
      </c>
      <c r="E57" s="2">
        <v>2016</v>
      </c>
      <c r="F57" s="2">
        <v>2017</v>
      </c>
      <c r="G57" s="2" t="s">
        <v>276</v>
      </c>
      <c r="J57" s="2">
        <v>2014</v>
      </c>
      <c r="K57" s="2">
        <v>2015</v>
      </c>
      <c r="L57" s="2">
        <v>2016</v>
      </c>
      <c r="M57" s="2">
        <v>2017</v>
      </c>
      <c r="N57" s="2" t="s">
        <v>276</v>
      </c>
    </row>
    <row r="58" spans="2:14" x14ac:dyDescent="0.25">
      <c r="B58" s="78" t="str">
        <f t="shared" ref="B58:C63" si="2">+B43</f>
        <v>BUENAVENTURA</v>
      </c>
      <c r="C58" s="78">
        <f t="shared" si="2"/>
        <v>728324</v>
      </c>
      <c r="D58" s="78">
        <f t="shared" ref="D58:D63" si="3">+E43</f>
        <v>692679</v>
      </c>
      <c r="E58" s="78">
        <f t="shared" ref="E58:E63" si="4">+G43</f>
        <v>511868</v>
      </c>
      <c r="F58" s="78">
        <f t="shared" ref="F58:F63" si="5">+I43</f>
        <v>522385</v>
      </c>
      <c r="G58" s="78">
        <f t="shared" ref="G58:G63" si="6">+K43</f>
        <v>139112</v>
      </c>
      <c r="I58" s="78" t="str">
        <f t="shared" ref="I58:I63" si="7">+B43</f>
        <v>BUENAVENTURA</v>
      </c>
      <c r="J58" s="78">
        <f t="shared" ref="J58:J63" si="8">+D43</f>
        <v>160188151.40000001</v>
      </c>
      <c r="K58" s="78">
        <f t="shared" ref="K58:K63" si="9">+F43</f>
        <v>143048935.16</v>
      </c>
      <c r="L58" s="78">
        <f t="shared" ref="L58:L63" si="10">+H43</f>
        <v>99356326.210000038</v>
      </c>
      <c r="M58" s="78">
        <f t="shared" ref="M58:M63" si="11">+J43</f>
        <v>99734613.550000012</v>
      </c>
      <c r="N58" s="78">
        <f t="shared" ref="N58:N63" si="12">+L43</f>
        <v>27562865.619999979</v>
      </c>
    </row>
    <row r="59" spans="2:14" x14ac:dyDescent="0.25">
      <c r="B59" s="78" t="str">
        <f t="shared" si="2"/>
        <v>CARTAGENA</v>
      </c>
      <c r="C59" s="78">
        <f t="shared" si="2"/>
        <v>156578</v>
      </c>
      <c r="D59" s="78">
        <f t="shared" si="3"/>
        <v>210618</v>
      </c>
      <c r="E59" s="78">
        <f t="shared" si="4"/>
        <v>185789</v>
      </c>
      <c r="F59" s="78">
        <f t="shared" si="5"/>
        <v>194693</v>
      </c>
      <c r="G59" s="78">
        <f t="shared" si="6"/>
        <v>17444</v>
      </c>
      <c r="I59" s="78" t="str">
        <f t="shared" si="7"/>
        <v>CARTAGENA</v>
      </c>
      <c r="J59" s="78">
        <f t="shared" si="8"/>
        <v>37060291.089999996</v>
      </c>
      <c r="K59" s="78">
        <f t="shared" si="9"/>
        <v>30076299.359999996</v>
      </c>
      <c r="L59" s="78">
        <f t="shared" si="10"/>
        <v>22495000.649999965</v>
      </c>
      <c r="M59" s="78">
        <f t="shared" si="11"/>
        <v>25900864.219999976</v>
      </c>
      <c r="N59" s="78">
        <f t="shared" si="12"/>
        <v>2380958.3099999987</v>
      </c>
    </row>
    <row r="60" spans="2:14" x14ac:dyDescent="0.25">
      <c r="B60" s="78" t="str">
        <f t="shared" si="2"/>
        <v>BARRANQUILLA</v>
      </c>
      <c r="C60" s="78">
        <f t="shared" si="2"/>
        <v>79934</v>
      </c>
      <c r="D60" s="78">
        <f t="shared" si="3"/>
        <v>61770</v>
      </c>
      <c r="E60" s="78">
        <f t="shared" si="4"/>
        <v>75980</v>
      </c>
      <c r="F60" s="78">
        <f t="shared" si="5"/>
        <v>86010</v>
      </c>
      <c r="G60" s="78">
        <f t="shared" si="6"/>
        <v>20300</v>
      </c>
      <c r="I60" s="78" t="str">
        <f t="shared" si="7"/>
        <v>BARRANQUILLA</v>
      </c>
      <c r="J60" s="78">
        <f t="shared" si="8"/>
        <v>6213093.9699999988</v>
      </c>
      <c r="K60" s="78">
        <f t="shared" si="9"/>
        <v>4607041.5100000007</v>
      </c>
      <c r="L60" s="78">
        <f t="shared" si="10"/>
        <v>4658934.3999999985</v>
      </c>
      <c r="M60" s="78">
        <f t="shared" si="11"/>
        <v>5430860.5600000005</v>
      </c>
      <c r="N60" s="78">
        <f t="shared" si="12"/>
        <v>1216452.6599999999</v>
      </c>
    </row>
    <row r="61" spans="2:14" x14ac:dyDescent="0.25">
      <c r="B61" s="78" t="str">
        <f t="shared" si="2"/>
        <v>BOGOTÁ</v>
      </c>
      <c r="C61" s="78">
        <f t="shared" si="2"/>
        <v>30274</v>
      </c>
      <c r="D61" s="78">
        <f t="shared" si="3"/>
        <v>17791</v>
      </c>
      <c r="E61" s="78">
        <f t="shared" si="4"/>
        <v>12641</v>
      </c>
      <c r="F61" s="78">
        <f t="shared" si="5"/>
        <v>12757</v>
      </c>
      <c r="G61" s="78">
        <f t="shared" si="6"/>
        <v>3746</v>
      </c>
      <c r="I61" s="78" t="str">
        <f t="shared" si="7"/>
        <v>BOGOTÁ</v>
      </c>
      <c r="J61" s="78">
        <f t="shared" si="8"/>
        <v>7053848.7199999979</v>
      </c>
      <c r="K61" s="78">
        <f t="shared" si="9"/>
        <v>4106795.2200000011</v>
      </c>
      <c r="L61" s="78">
        <f t="shared" si="10"/>
        <v>3004575.1200000006</v>
      </c>
      <c r="M61" s="78">
        <f t="shared" si="11"/>
        <v>3060958.580000001</v>
      </c>
      <c r="N61" s="78">
        <f t="shared" si="12"/>
        <v>939764.55000000016</v>
      </c>
    </row>
    <row r="62" spans="2:14" x14ac:dyDescent="0.25">
      <c r="B62" s="78" t="str">
        <f t="shared" si="2"/>
        <v>MAICAO</v>
      </c>
      <c r="C62" s="78">
        <f t="shared" si="2"/>
        <v>97337</v>
      </c>
      <c r="D62" s="78">
        <f t="shared" si="3"/>
        <v>27904</v>
      </c>
      <c r="E62" s="78">
        <f t="shared" si="4"/>
        <v>14535</v>
      </c>
      <c r="F62" s="78">
        <f t="shared" si="5"/>
        <v>18167</v>
      </c>
      <c r="G62" s="78">
        <f t="shared" si="6"/>
        <v>5358</v>
      </c>
      <c r="I62" s="78" t="str">
        <f t="shared" si="7"/>
        <v>MAICAO</v>
      </c>
      <c r="J62" s="78">
        <f t="shared" si="8"/>
        <v>6082684.5999999987</v>
      </c>
      <c r="K62" s="78">
        <f t="shared" si="9"/>
        <v>1744458.23</v>
      </c>
      <c r="L62" s="78">
        <f t="shared" si="10"/>
        <v>972499.90000000037</v>
      </c>
      <c r="M62" s="78">
        <f t="shared" si="11"/>
        <v>1149022.7399999998</v>
      </c>
      <c r="N62" s="78">
        <f t="shared" si="12"/>
        <v>363592.45</v>
      </c>
    </row>
    <row r="63" spans="2:14" x14ac:dyDescent="0.25">
      <c r="B63" s="78" t="str">
        <f t="shared" si="2"/>
        <v>MEDELLÍN</v>
      </c>
      <c r="C63" s="78">
        <f t="shared" si="2"/>
        <v>13429</v>
      </c>
      <c r="D63" s="78">
        <f t="shared" si="3"/>
        <v>8</v>
      </c>
      <c r="E63" s="78">
        <f t="shared" si="4"/>
        <v>293</v>
      </c>
      <c r="F63" s="78">
        <f t="shared" si="5"/>
        <v>145</v>
      </c>
      <c r="G63" s="78">
        <f t="shared" si="6"/>
        <v>51</v>
      </c>
      <c r="I63" s="78" t="str">
        <f t="shared" si="7"/>
        <v>MEDELLÍN</v>
      </c>
      <c r="J63" s="78">
        <f t="shared" si="8"/>
        <v>2587216.0099999998</v>
      </c>
      <c r="K63" s="78">
        <f t="shared" si="9"/>
        <v>31093</v>
      </c>
      <c r="L63" s="78">
        <f t="shared" si="10"/>
        <v>146991.28</v>
      </c>
      <c r="M63" s="78">
        <f t="shared" si="11"/>
        <v>45619.94</v>
      </c>
      <c r="N63" s="78">
        <f t="shared" si="12"/>
        <v>99219.430000000008</v>
      </c>
    </row>
    <row r="64" spans="2:14" x14ac:dyDescent="0.25">
      <c r="B64" s="15" t="s">
        <v>35</v>
      </c>
      <c r="C64" s="78">
        <f>+SUM(C49:C54)</f>
        <v>1912</v>
      </c>
      <c r="D64" s="78">
        <f>+SUM(E49:E54)</f>
        <v>765</v>
      </c>
      <c r="E64" s="78">
        <f>+SUM(G49:G54)</f>
        <v>117</v>
      </c>
      <c r="F64" s="78">
        <f>+SUM(I49:I54)</f>
        <v>1216</v>
      </c>
      <c r="G64" s="78">
        <f>+SUM(K49:K54)</f>
        <v>40</v>
      </c>
      <c r="I64" s="15" t="s">
        <v>35</v>
      </c>
      <c r="J64" s="78">
        <v>342034.76999999996</v>
      </c>
      <c r="K64" s="78">
        <v>196289.39</v>
      </c>
      <c r="L64" s="78">
        <v>59572.409999999996</v>
      </c>
      <c r="M64" s="78">
        <v>16114.330000000002</v>
      </c>
      <c r="N64" s="78">
        <v>2030</v>
      </c>
    </row>
    <row r="76" spans="2:12" ht="23.25" x14ac:dyDescent="0.35">
      <c r="B76" s="10" t="s">
        <v>32</v>
      </c>
    </row>
    <row r="78" spans="2:12" x14ac:dyDescent="0.25">
      <c r="B78" s="216" t="s">
        <v>36</v>
      </c>
      <c r="C78" s="201" t="s">
        <v>2</v>
      </c>
      <c r="D78" s="201"/>
      <c r="E78" s="201" t="s">
        <v>3</v>
      </c>
      <c r="F78" s="201"/>
      <c r="G78" s="201" t="s">
        <v>4</v>
      </c>
      <c r="H78" s="201"/>
      <c r="I78" s="201" t="s">
        <v>5</v>
      </c>
      <c r="J78" s="201"/>
      <c r="K78" s="201" t="s">
        <v>267</v>
      </c>
      <c r="L78" s="201"/>
    </row>
    <row r="79" spans="2:12" x14ac:dyDescent="0.25">
      <c r="B79" s="216"/>
      <c r="C79" s="146" t="s">
        <v>0</v>
      </c>
      <c r="D79" s="146" t="s">
        <v>154</v>
      </c>
      <c r="E79" s="146" t="s">
        <v>0</v>
      </c>
      <c r="F79" s="146" t="s">
        <v>154</v>
      </c>
      <c r="G79" s="146" t="s">
        <v>0</v>
      </c>
      <c r="H79" s="146" t="s">
        <v>154</v>
      </c>
      <c r="I79" s="146" t="s">
        <v>0</v>
      </c>
      <c r="J79" s="146" t="s">
        <v>154</v>
      </c>
      <c r="K79" s="146" t="s">
        <v>0</v>
      </c>
      <c r="L79" s="146" t="s">
        <v>154</v>
      </c>
    </row>
    <row r="80" spans="2:12" x14ac:dyDescent="0.25">
      <c r="B80" s="80" t="s">
        <v>6</v>
      </c>
      <c r="C80" s="80">
        <v>527215</v>
      </c>
      <c r="D80" s="80">
        <v>58214530.949999966</v>
      </c>
      <c r="E80" s="80">
        <v>510273</v>
      </c>
      <c r="F80" s="80">
        <v>59080005.749999978</v>
      </c>
      <c r="G80" s="80">
        <v>432187</v>
      </c>
      <c r="H80" s="80">
        <v>41993306.219999991</v>
      </c>
      <c r="I80" s="80">
        <v>443815</v>
      </c>
      <c r="J80" s="80">
        <v>44167546.840000011</v>
      </c>
      <c r="K80" s="80">
        <v>98936</v>
      </c>
      <c r="L80" s="80">
        <v>9766326.1099999975</v>
      </c>
    </row>
    <row r="81" spans="2:14" x14ac:dyDescent="0.25">
      <c r="B81" s="80" t="s">
        <v>12</v>
      </c>
      <c r="C81" s="80">
        <v>73080</v>
      </c>
      <c r="D81" s="80">
        <v>15441775.139999999</v>
      </c>
      <c r="E81" s="80">
        <v>93871</v>
      </c>
      <c r="F81" s="80">
        <v>17093878.749999996</v>
      </c>
      <c r="G81" s="80">
        <v>102777</v>
      </c>
      <c r="H81" s="80">
        <v>19553268.879999995</v>
      </c>
      <c r="I81" s="80">
        <v>115438</v>
      </c>
      <c r="J81" s="80">
        <v>24118972.73</v>
      </c>
      <c r="K81" s="80">
        <v>35922</v>
      </c>
      <c r="L81" s="80">
        <v>7634786.7299999986</v>
      </c>
    </row>
    <row r="82" spans="2:14" x14ac:dyDescent="0.25">
      <c r="B82" s="80" t="s">
        <v>7</v>
      </c>
      <c r="C82" s="80">
        <v>286512</v>
      </c>
      <c r="D82" s="80">
        <v>78848302.169999957</v>
      </c>
      <c r="E82" s="80">
        <v>257562</v>
      </c>
      <c r="F82" s="80">
        <v>63050350.75999999</v>
      </c>
      <c r="G82" s="80">
        <v>166263</v>
      </c>
      <c r="H82" s="80">
        <v>38746592.019999988</v>
      </c>
      <c r="I82" s="80">
        <v>115194</v>
      </c>
      <c r="J82" s="80">
        <v>29144134.699999999</v>
      </c>
      <c r="K82" s="80">
        <v>22679</v>
      </c>
      <c r="L82" s="80">
        <v>5920878.4699999997</v>
      </c>
    </row>
    <row r="83" spans="2:14" x14ac:dyDescent="0.25">
      <c r="B83" s="80" t="s">
        <v>14</v>
      </c>
      <c r="C83" s="80">
        <v>27402</v>
      </c>
      <c r="D83" s="80">
        <v>4901562.0299999984</v>
      </c>
      <c r="E83" s="80">
        <v>26319</v>
      </c>
      <c r="F83" s="80">
        <v>4011695.2799999993</v>
      </c>
      <c r="G83" s="80">
        <v>17869</v>
      </c>
      <c r="H83" s="80">
        <v>2534814.69</v>
      </c>
      <c r="I83" s="80">
        <v>19828</v>
      </c>
      <c r="J83" s="80">
        <v>5116193.2300000023</v>
      </c>
      <c r="K83" s="80">
        <v>15533</v>
      </c>
      <c r="L83" s="80">
        <v>4078832.0500000003</v>
      </c>
    </row>
    <row r="84" spans="2:14" x14ac:dyDescent="0.25">
      <c r="B84" s="80" t="s">
        <v>10</v>
      </c>
      <c r="C84" s="80">
        <v>73373</v>
      </c>
      <c r="D84" s="80">
        <v>30072390.860000014</v>
      </c>
      <c r="E84" s="80">
        <v>42666</v>
      </c>
      <c r="F84" s="80">
        <v>19102443.760000017</v>
      </c>
      <c r="G84" s="80">
        <v>38150</v>
      </c>
      <c r="H84" s="80">
        <v>18092770.819999997</v>
      </c>
      <c r="I84" s="80">
        <v>45236</v>
      </c>
      <c r="J84" s="80">
        <v>16672685.559999999</v>
      </c>
      <c r="K84" s="80">
        <v>8697</v>
      </c>
      <c r="L84" s="80">
        <v>3853830.9500000011</v>
      </c>
    </row>
    <row r="85" spans="2:14" x14ac:dyDescent="0.25">
      <c r="B85" s="80" t="s">
        <v>8</v>
      </c>
      <c r="C85" s="80">
        <v>46379</v>
      </c>
      <c r="D85" s="80">
        <v>16760704.060000001</v>
      </c>
      <c r="E85" s="80">
        <v>28274</v>
      </c>
      <c r="F85" s="80">
        <v>11059306.000000013</v>
      </c>
      <c r="G85" s="80">
        <v>15208</v>
      </c>
      <c r="H85" s="80">
        <v>4888132.7300000014</v>
      </c>
      <c r="I85" s="80">
        <v>26941</v>
      </c>
      <c r="J85" s="80">
        <v>7905610.7100000009</v>
      </c>
      <c r="K85" s="80">
        <v>1214</v>
      </c>
      <c r="L85" s="80">
        <v>713009.55999999982</v>
      </c>
    </row>
    <row r="86" spans="2:14" x14ac:dyDescent="0.25">
      <c r="B86" s="80" t="s">
        <v>9</v>
      </c>
      <c r="C86" s="80">
        <v>57519</v>
      </c>
      <c r="D86" s="80">
        <v>11209469.770000001</v>
      </c>
      <c r="E86" s="80">
        <v>39200</v>
      </c>
      <c r="F86" s="80">
        <v>7041769.8399999971</v>
      </c>
      <c r="G86" s="80">
        <v>14872</v>
      </c>
      <c r="H86" s="80">
        <v>2519316.67</v>
      </c>
      <c r="I86" s="80">
        <v>19752</v>
      </c>
      <c r="J86" s="80">
        <v>3319490.64</v>
      </c>
      <c r="K86" s="80">
        <v>2804</v>
      </c>
      <c r="L86" s="80">
        <v>489290.15</v>
      </c>
    </row>
    <row r="87" spans="2:14" x14ac:dyDescent="0.25">
      <c r="B87" s="80" t="s">
        <v>44</v>
      </c>
      <c r="C87" s="80">
        <v>126</v>
      </c>
      <c r="D87" s="80">
        <v>798684.34</v>
      </c>
      <c r="E87" s="80">
        <v>105</v>
      </c>
      <c r="F87" s="80">
        <v>988488.57</v>
      </c>
      <c r="G87" s="80">
        <v>76</v>
      </c>
      <c r="H87" s="80">
        <v>535132.12</v>
      </c>
      <c r="I87" s="80">
        <v>74</v>
      </c>
      <c r="J87" s="80">
        <v>419748.01999999996</v>
      </c>
      <c r="K87" s="80">
        <v>5</v>
      </c>
      <c r="L87" s="80">
        <v>48788.42</v>
      </c>
    </row>
    <row r="88" spans="2:14" x14ac:dyDescent="0.25">
      <c r="B88" s="80" t="s">
        <v>11</v>
      </c>
      <c r="C88" s="80">
        <v>5</v>
      </c>
      <c r="D88" s="80">
        <v>6171.2699999999995</v>
      </c>
      <c r="E88" s="80">
        <v>672</v>
      </c>
      <c r="F88" s="80">
        <v>209740.99</v>
      </c>
      <c r="G88" s="80">
        <v>2827</v>
      </c>
      <c r="H88" s="80">
        <v>544747.66</v>
      </c>
      <c r="I88" s="80">
        <v>3177</v>
      </c>
      <c r="J88" s="80">
        <v>580549.67000000004</v>
      </c>
      <c r="K88" s="80">
        <v>196</v>
      </c>
      <c r="L88" s="80">
        <v>36886.559999999998</v>
      </c>
    </row>
    <row r="89" spans="2:14" x14ac:dyDescent="0.25">
      <c r="B89" s="151" t="s">
        <v>16</v>
      </c>
      <c r="C89" s="125">
        <v>16177</v>
      </c>
      <c r="D89" s="125">
        <v>3127984.59</v>
      </c>
      <c r="E89" s="125">
        <v>12593</v>
      </c>
      <c r="F89" s="125">
        <v>2036515.19</v>
      </c>
      <c r="G89" s="125">
        <v>10994</v>
      </c>
      <c r="H89" s="125">
        <v>1242360.08</v>
      </c>
      <c r="I89" s="125">
        <v>45918</v>
      </c>
      <c r="J89" s="125">
        <v>3956944.1800000011</v>
      </c>
      <c r="K89" s="125">
        <v>65</v>
      </c>
      <c r="L89" s="80">
        <v>24115.96</v>
      </c>
    </row>
    <row r="90" spans="2:14" x14ac:dyDescent="0.25">
      <c r="B90" s="124" t="s">
        <v>28</v>
      </c>
      <c r="C90" s="173">
        <f>SUM(C80:C89)</f>
        <v>1107788</v>
      </c>
      <c r="D90" s="173">
        <f>SUM(D80:D89)</f>
        <v>219381575.17999998</v>
      </c>
      <c r="E90" s="173">
        <f t="shared" ref="E90:J90" si="13">SUM(E80:E89)</f>
        <v>1011535</v>
      </c>
      <c r="F90" s="173">
        <f t="shared" si="13"/>
        <v>183674194.88999999</v>
      </c>
      <c r="G90" s="173">
        <f t="shared" si="13"/>
        <v>801223</v>
      </c>
      <c r="H90" s="173">
        <f t="shared" si="13"/>
        <v>130650441.88999997</v>
      </c>
      <c r="I90" s="173">
        <f t="shared" si="13"/>
        <v>835373</v>
      </c>
      <c r="J90" s="173">
        <f t="shared" si="13"/>
        <v>135401876.28</v>
      </c>
      <c r="K90" s="173">
        <f>SUM(K80:K89)</f>
        <v>186051</v>
      </c>
      <c r="L90" s="173">
        <f>SUM(L80:L89)</f>
        <v>32566744.959999993</v>
      </c>
    </row>
    <row r="92" spans="2:14" x14ac:dyDescent="0.25">
      <c r="C92" s="2">
        <v>2014</v>
      </c>
      <c r="D92" s="2">
        <v>2015</v>
      </c>
      <c r="E92" s="2">
        <v>2016</v>
      </c>
      <c r="F92" s="2">
        <v>2017</v>
      </c>
      <c r="G92" s="2" t="s">
        <v>276</v>
      </c>
      <c r="J92" s="2">
        <v>2014</v>
      </c>
      <c r="K92" s="2">
        <v>2015</v>
      </c>
      <c r="L92" s="2">
        <v>2016</v>
      </c>
      <c r="M92" s="2">
        <v>2017</v>
      </c>
      <c r="N92" s="2" t="s">
        <v>276</v>
      </c>
    </row>
    <row r="93" spans="2:14" x14ac:dyDescent="0.25">
      <c r="B93" s="145" t="str">
        <f>+B80</f>
        <v>CHINA</v>
      </c>
      <c r="C93" s="7">
        <f>+C80</f>
        <v>527215</v>
      </c>
      <c r="D93" s="7">
        <f>+E80</f>
        <v>510273</v>
      </c>
      <c r="E93" s="7">
        <f>G80</f>
        <v>432187</v>
      </c>
      <c r="F93" s="7">
        <f>+I80</f>
        <v>443815</v>
      </c>
      <c r="G93" s="7">
        <f>+K80</f>
        <v>98936</v>
      </c>
      <c r="I93" s="145" t="str">
        <f>+B80</f>
        <v>CHINA</v>
      </c>
      <c r="J93" s="7">
        <f>+D80</f>
        <v>58214530.949999966</v>
      </c>
      <c r="K93" s="7">
        <f>+F80</f>
        <v>59080005.749999978</v>
      </c>
      <c r="L93" s="7">
        <f>+H80</f>
        <v>41993306.219999991</v>
      </c>
      <c r="M93" s="7">
        <f t="shared" ref="M93:M102" si="14">+J80</f>
        <v>44167546.840000011</v>
      </c>
      <c r="N93" s="7">
        <f t="shared" ref="N93:N102" si="15">+L80</f>
        <v>9766326.1099999975</v>
      </c>
    </row>
    <row r="94" spans="2:14" x14ac:dyDescent="0.25">
      <c r="B94" s="145" t="str">
        <f t="shared" ref="B94:B101" si="16">+B81</f>
        <v>TAILANDIA</v>
      </c>
      <c r="C94" s="7">
        <f t="shared" ref="C94:C102" si="17">+C81</f>
        <v>73080</v>
      </c>
      <c r="D94" s="7">
        <f t="shared" ref="D94:D102" si="18">+E81</f>
        <v>93871</v>
      </c>
      <c r="E94" s="7">
        <f t="shared" ref="E94:E102" si="19">G81</f>
        <v>102777</v>
      </c>
      <c r="F94" s="7">
        <f t="shared" ref="F94:F102" si="20">+I81</f>
        <v>115438</v>
      </c>
      <c r="G94" s="7">
        <f t="shared" ref="G94:G101" si="21">+K81</f>
        <v>35922</v>
      </c>
      <c r="I94" s="145" t="str">
        <f t="shared" ref="I94:I102" si="22">+B81</f>
        <v>TAILANDIA</v>
      </c>
      <c r="J94" s="7">
        <f t="shared" ref="J94:J102" si="23">+D81</f>
        <v>15441775.139999999</v>
      </c>
      <c r="K94" s="7">
        <f t="shared" ref="K94:K102" si="24">+F81</f>
        <v>17093878.749999996</v>
      </c>
      <c r="L94" s="7">
        <f t="shared" ref="L94:L102" si="25">+H81</f>
        <v>19553268.879999995</v>
      </c>
      <c r="M94" s="7">
        <f t="shared" si="14"/>
        <v>24118972.73</v>
      </c>
      <c r="N94" s="7">
        <f t="shared" si="15"/>
        <v>7634786.7299999986</v>
      </c>
    </row>
    <row r="95" spans="2:14" x14ac:dyDescent="0.25">
      <c r="B95" s="145" t="str">
        <f t="shared" si="16"/>
        <v>MEXICO</v>
      </c>
      <c r="C95" s="7">
        <f t="shared" si="17"/>
        <v>286512</v>
      </c>
      <c r="D95" s="7">
        <f t="shared" si="18"/>
        <v>257562</v>
      </c>
      <c r="E95" s="7">
        <f t="shared" si="19"/>
        <v>166263</v>
      </c>
      <c r="F95" s="7">
        <f t="shared" si="20"/>
        <v>115194</v>
      </c>
      <c r="G95" s="7">
        <f t="shared" si="21"/>
        <v>22679</v>
      </c>
      <c r="I95" s="145" t="str">
        <f t="shared" si="22"/>
        <v>MEXICO</v>
      </c>
      <c r="J95" s="7">
        <f t="shared" si="23"/>
        <v>78848302.169999957</v>
      </c>
      <c r="K95" s="7">
        <f t="shared" si="24"/>
        <v>63050350.75999999</v>
      </c>
      <c r="L95" s="7">
        <f t="shared" si="25"/>
        <v>38746592.019999988</v>
      </c>
      <c r="M95" s="7">
        <f t="shared" si="14"/>
        <v>29144134.699999999</v>
      </c>
      <c r="N95" s="7">
        <f t="shared" si="15"/>
        <v>5920878.4699999997</v>
      </c>
    </row>
    <row r="96" spans="2:14" x14ac:dyDescent="0.25">
      <c r="B96" s="145" t="str">
        <f t="shared" si="16"/>
        <v>VIET NAM</v>
      </c>
      <c r="C96" s="7">
        <f t="shared" si="17"/>
        <v>27402</v>
      </c>
      <c r="D96" s="7">
        <f t="shared" si="18"/>
        <v>26319</v>
      </c>
      <c r="E96" s="7">
        <f t="shared" si="19"/>
        <v>17869</v>
      </c>
      <c r="F96" s="7">
        <f t="shared" si="20"/>
        <v>19828</v>
      </c>
      <c r="G96" s="7">
        <f t="shared" si="21"/>
        <v>15533</v>
      </c>
      <c r="I96" s="145" t="str">
        <f t="shared" si="22"/>
        <v>VIET NAM</v>
      </c>
      <c r="J96" s="7">
        <f t="shared" si="23"/>
        <v>4901562.0299999984</v>
      </c>
      <c r="K96" s="7">
        <f t="shared" si="24"/>
        <v>4011695.2799999993</v>
      </c>
      <c r="L96" s="7">
        <f t="shared" si="25"/>
        <v>2534814.69</v>
      </c>
      <c r="M96" s="7">
        <f t="shared" si="14"/>
        <v>5116193.2300000023</v>
      </c>
      <c r="N96" s="7">
        <f t="shared" si="15"/>
        <v>4078832.0500000003</v>
      </c>
    </row>
    <row r="97" spans="2:14" x14ac:dyDescent="0.25">
      <c r="B97" s="145" t="str">
        <f t="shared" si="16"/>
        <v>COREA (SUR) REP DE</v>
      </c>
      <c r="C97" s="7">
        <f t="shared" si="17"/>
        <v>73373</v>
      </c>
      <c r="D97" s="7">
        <f t="shared" si="18"/>
        <v>42666</v>
      </c>
      <c r="E97" s="7">
        <f t="shared" si="19"/>
        <v>38150</v>
      </c>
      <c r="F97" s="7">
        <f t="shared" si="20"/>
        <v>45236</v>
      </c>
      <c r="G97" s="7">
        <f t="shared" si="21"/>
        <v>8697</v>
      </c>
      <c r="I97" s="145" t="str">
        <f t="shared" si="22"/>
        <v>COREA (SUR) REP DE</v>
      </c>
      <c r="J97" s="7">
        <f t="shared" si="23"/>
        <v>30072390.860000014</v>
      </c>
      <c r="K97" s="7">
        <f t="shared" si="24"/>
        <v>19102443.760000017</v>
      </c>
      <c r="L97" s="7">
        <f t="shared" si="25"/>
        <v>18092770.819999997</v>
      </c>
      <c r="M97" s="7">
        <f t="shared" si="14"/>
        <v>16672685.559999999</v>
      </c>
      <c r="N97" s="7">
        <f t="shared" si="15"/>
        <v>3853830.9500000011</v>
      </c>
    </row>
    <row r="98" spans="2:14" x14ac:dyDescent="0.25">
      <c r="B98" s="145" t="str">
        <f t="shared" si="16"/>
        <v>ESTADOS UNIDOS</v>
      </c>
      <c r="C98" s="7">
        <f t="shared" si="17"/>
        <v>46379</v>
      </c>
      <c r="D98" s="7">
        <f t="shared" si="18"/>
        <v>28274</v>
      </c>
      <c r="E98" s="7">
        <f t="shared" si="19"/>
        <v>15208</v>
      </c>
      <c r="F98" s="7">
        <f t="shared" si="20"/>
        <v>26941</v>
      </c>
      <c r="G98" s="7">
        <f t="shared" si="21"/>
        <v>1214</v>
      </c>
      <c r="I98" s="145" t="str">
        <f t="shared" si="22"/>
        <v>ESTADOS UNIDOS</v>
      </c>
      <c r="J98" s="7">
        <f t="shared" si="23"/>
        <v>16760704.060000001</v>
      </c>
      <c r="K98" s="7">
        <f t="shared" si="24"/>
        <v>11059306.000000013</v>
      </c>
      <c r="L98" s="7">
        <f t="shared" si="25"/>
        <v>4888132.7300000014</v>
      </c>
      <c r="M98" s="7">
        <f t="shared" si="14"/>
        <v>7905610.7100000009</v>
      </c>
      <c r="N98" s="7">
        <f t="shared" si="15"/>
        <v>713009.55999999982</v>
      </c>
    </row>
    <row r="99" spans="2:14" x14ac:dyDescent="0.25">
      <c r="B99" s="145" t="str">
        <f t="shared" si="16"/>
        <v>CHILE</v>
      </c>
      <c r="C99" s="7">
        <f t="shared" si="17"/>
        <v>57519</v>
      </c>
      <c r="D99" s="7">
        <f t="shared" si="18"/>
        <v>39200</v>
      </c>
      <c r="E99" s="7">
        <f>G86</f>
        <v>14872</v>
      </c>
      <c r="F99" s="7">
        <f t="shared" si="20"/>
        <v>19752</v>
      </c>
      <c r="G99" s="7">
        <f t="shared" si="21"/>
        <v>2804</v>
      </c>
      <c r="I99" s="145" t="str">
        <f t="shared" si="22"/>
        <v>CHILE</v>
      </c>
      <c r="J99" s="7">
        <f t="shared" si="23"/>
        <v>11209469.770000001</v>
      </c>
      <c r="K99" s="7">
        <f t="shared" si="24"/>
        <v>7041769.8399999971</v>
      </c>
      <c r="L99" s="7">
        <f t="shared" si="25"/>
        <v>2519316.67</v>
      </c>
      <c r="M99" s="7">
        <f t="shared" si="14"/>
        <v>3319490.64</v>
      </c>
      <c r="N99" s="7">
        <f t="shared" si="15"/>
        <v>489290.15</v>
      </c>
    </row>
    <row r="100" spans="2:14" x14ac:dyDescent="0.25">
      <c r="B100" s="145" t="str">
        <f t="shared" si="16"/>
        <v>ESPA?A</v>
      </c>
      <c r="C100" s="7">
        <f t="shared" si="17"/>
        <v>126</v>
      </c>
      <c r="D100" s="7">
        <f t="shared" si="18"/>
        <v>105</v>
      </c>
      <c r="E100" s="7">
        <f t="shared" si="19"/>
        <v>76</v>
      </c>
      <c r="F100" s="7">
        <f t="shared" si="20"/>
        <v>74</v>
      </c>
      <c r="G100" s="7">
        <f t="shared" si="21"/>
        <v>5</v>
      </c>
      <c r="I100" s="145" t="str">
        <f t="shared" si="22"/>
        <v>ESPA?A</v>
      </c>
      <c r="J100" s="7">
        <f t="shared" si="23"/>
        <v>798684.34</v>
      </c>
      <c r="K100" s="7">
        <f t="shared" si="24"/>
        <v>988488.57</v>
      </c>
      <c r="L100" s="7">
        <f t="shared" si="25"/>
        <v>535132.12</v>
      </c>
      <c r="M100" s="7">
        <f t="shared" si="14"/>
        <v>419748.01999999996</v>
      </c>
      <c r="N100" s="7">
        <f t="shared" si="15"/>
        <v>48788.42</v>
      </c>
    </row>
    <row r="101" spans="2:14" x14ac:dyDescent="0.25">
      <c r="B101" s="145" t="str">
        <f t="shared" si="16"/>
        <v>BRASIL</v>
      </c>
      <c r="C101" s="7">
        <f t="shared" si="17"/>
        <v>5</v>
      </c>
      <c r="D101" s="7">
        <f t="shared" si="18"/>
        <v>672</v>
      </c>
      <c r="E101" s="7">
        <f t="shared" si="19"/>
        <v>2827</v>
      </c>
      <c r="F101" s="7">
        <f t="shared" si="20"/>
        <v>3177</v>
      </c>
      <c r="G101" s="7">
        <f t="shared" si="21"/>
        <v>196</v>
      </c>
      <c r="I101" s="145" t="str">
        <f t="shared" si="22"/>
        <v>BRASIL</v>
      </c>
      <c r="J101" s="7">
        <f t="shared" si="23"/>
        <v>6171.2699999999995</v>
      </c>
      <c r="K101" s="7">
        <f t="shared" si="24"/>
        <v>209740.99</v>
      </c>
      <c r="L101" s="7">
        <f t="shared" si="25"/>
        <v>544747.66</v>
      </c>
      <c r="M101" s="7">
        <f t="shared" si="14"/>
        <v>580549.67000000004</v>
      </c>
      <c r="N101" s="7">
        <f t="shared" si="15"/>
        <v>36886.559999999998</v>
      </c>
    </row>
    <row r="102" spans="2:14" x14ac:dyDescent="0.25">
      <c r="B102" s="145" t="str">
        <f>+B89</f>
        <v>OTROS</v>
      </c>
      <c r="C102" s="7">
        <f t="shared" si="17"/>
        <v>16177</v>
      </c>
      <c r="D102" s="7">
        <f t="shared" si="18"/>
        <v>12593</v>
      </c>
      <c r="E102" s="7">
        <f t="shared" si="19"/>
        <v>10994</v>
      </c>
      <c r="F102" s="7">
        <f t="shared" si="20"/>
        <v>45918</v>
      </c>
      <c r="G102" s="7">
        <f>+K89</f>
        <v>65</v>
      </c>
      <c r="I102" s="145" t="str">
        <f t="shared" si="22"/>
        <v>OTROS</v>
      </c>
      <c r="J102" s="7">
        <f t="shared" si="23"/>
        <v>3127984.59</v>
      </c>
      <c r="K102" s="7">
        <f t="shared" si="24"/>
        <v>2036515.19</v>
      </c>
      <c r="L102" s="7">
        <f t="shared" si="25"/>
        <v>1242360.08</v>
      </c>
      <c r="M102" s="7">
        <f t="shared" si="14"/>
        <v>3956944.1800000011</v>
      </c>
      <c r="N102" s="7">
        <f t="shared" si="15"/>
        <v>24115.96</v>
      </c>
    </row>
    <row r="113" spans="1:13" ht="23.25" x14ac:dyDescent="0.35">
      <c r="B113" s="10" t="s">
        <v>33</v>
      </c>
    </row>
    <row r="115" spans="1:13" x14ac:dyDescent="0.25">
      <c r="A115" s="83"/>
      <c r="B115" s="16"/>
      <c r="C115" s="16"/>
      <c r="D115" s="201">
        <v>2014</v>
      </c>
      <c r="E115" s="201"/>
      <c r="F115" s="201">
        <v>2015</v>
      </c>
      <c r="G115" s="201"/>
      <c r="H115" s="201">
        <v>2016</v>
      </c>
      <c r="I115" s="201"/>
      <c r="J115" s="201">
        <v>2017</v>
      </c>
      <c r="K115" s="201"/>
      <c r="L115" s="204" t="s">
        <v>275</v>
      </c>
      <c r="M115" s="205"/>
    </row>
    <row r="116" spans="1:13" x14ac:dyDescent="0.25">
      <c r="A116" s="83"/>
      <c r="B116" s="191"/>
      <c r="C116" s="16"/>
      <c r="D116" s="17" t="s">
        <v>0</v>
      </c>
      <c r="E116" s="17" t="s">
        <v>154</v>
      </c>
      <c r="F116" s="17" t="s">
        <v>0</v>
      </c>
      <c r="G116" s="17" t="s">
        <v>154</v>
      </c>
      <c r="H116" s="17" t="s">
        <v>0</v>
      </c>
      <c r="I116" s="17" t="s">
        <v>154</v>
      </c>
      <c r="J116" s="17" t="s">
        <v>0</v>
      </c>
      <c r="K116" s="17" t="s">
        <v>154</v>
      </c>
      <c r="L116" s="17" t="s">
        <v>0</v>
      </c>
      <c r="M116" s="17" t="s">
        <v>154</v>
      </c>
    </row>
    <row r="117" spans="1:13" ht="30" customHeight="1" x14ac:dyDescent="0.25">
      <c r="A117" s="57" t="str">
        <f t="shared" ref="A117:B120" si="26">+A13</f>
        <v>8450200000</v>
      </c>
      <c r="B117" s="60" t="str">
        <f t="shared" si="26"/>
        <v>Máquinas para lavar ropa, de capacidad unitaria, expresada en peso neto de ropa seca, superior a 10 Kg, incluso con dispositivo de secado.</v>
      </c>
      <c r="C117" s="151"/>
      <c r="D117" s="114">
        <f t="shared" ref="D117:K121" si="27">+C13</f>
        <v>599104</v>
      </c>
      <c r="E117" s="114">
        <f t="shared" si="27"/>
        <v>171016857.52000022</v>
      </c>
      <c r="F117" s="114">
        <f t="shared" si="27"/>
        <v>591950</v>
      </c>
      <c r="G117" s="114">
        <f t="shared" si="27"/>
        <v>146242527.22000012</v>
      </c>
      <c r="H117" s="114">
        <f t="shared" si="27"/>
        <v>428662</v>
      </c>
      <c r="I117" s="114">
        <f t="shared" si="27"/>
        <v>103653639.66000009</v>
      </c>
      <c r="J117" s="114">
        <f t="shared" si="27"/>
        <v>443527</v>
      </c>
      <c r="K117" s="114">
        <f t="shared" si="27"/>
        <v>107428956.30000006</v>
      </c>
      <c r="L117" s="114">
        <f t="shared" ref="L117:M120" si="28">+M13</f>
        <v>106446</v>
      </c>
      <c r="M117" s="114">
        <f t="shared" si="28"/>
        <v>26470256.439999972</v>
      </c>
    </row>
    <row r="118" spans="1:13" ht="44.25" customHeight="1" x14ac:dyDescent="0.25">
      <c r="A118" s="57" t="str">
        <f t="shared" si="26"/>
        <v>8450120000</v>
      </c>
      <c r="B118" s="60" t="str">
        <f t="shared" si="26"/>
        <v>Las demás  máquinas  para lavar ropa, de capacidad unitaria, expresada en peso de ropa seca, inferior o igual a 10 kg, con secadora centrifuga incorporada.</v>
      </c>
      <c r="C118" s="151"/>
      <c r="D118" s="114">
        <f t="shared" si="27"/>
        <v>377609</v>
      </c>
      <c r="E118" s="114">
        <f t="shared" si="27"/>
        <v>26536279.090000018</v>
      </c>
      <c r="F118" s="114">
        <f t="shared" si="27"/>
        <v>289716</v>
      </c>
      <c r="G118" s="114">
        <f t="shared" si="27"/>
        <v>19938752.669999987</v>
      </c>
      <c r="H118" s="114">
        <f t="shared" si="27"/>
        <v>267741</v>
      </c>
      <c r="I118" s="114">
        <f t="shared" si="27"/>
        <v>15873696.330000006</v>
      </c>
      <c r="J118" s="114">
        <f t="shared" si="27"/>
        <v>257769</v>
      </c>
      <c r="K118" s="114">
        <f t="shared" si="27"/>
        <v>15574879.400000006</v>
      </c>
      <c r="L118" s="114">
        <f t="shared" si="28"/>
        <v>53776</v>
      </c>
      <c r="M118" s="114">
        <f t="shared" si="28"/>
        <v>3434846.5899999989</v>
      </c>
    </row>
    <row r="119" spans="1:13" ht="30.75" customHeight="1" x14ac:dyDescent="0.25">
      <c r="A119" s="57" t="str">
        <f t="shared" si="26"/>
        <v>8450110000</v>
      </c>
      <c r="B119" s="60" t="str">
        <f t="shared" si="26"/>
        <v>Máquinas para lavar ropa, totalmente automáticas, de capacidad unitaria, expresada en peso de ropa seca, inferior o igual a 10kg.</v>
      </c>
      <c r="C119" s="151"/>
      <c r="D119" s="114">
        <f t="shared" si="27"/>
        <v>125095</v>
      </c>
      <c r="E119" s="114">
        <f t="shared" si="27"/>
        <v>21473396.22000001</v>
      </c>
      <c r="F119" s="114">
        <f t="shared" si="27"/>
        <v>117397</v>
      </c>
      <c r="G119" s="114">
        <f t="shared" si="27"/>
        <v>16720732.419999994</v>
      </c>
      <c r="H119" s="114">
        <f t="shared" si="27"/>
        <v>73276</v>
      </c>
      <c r="I119" s="114">
        <f t="shared" si="27"/>
        <v>9313844.6900000032</v>
      </c>
      <c r="J119" s="114">
        <f t="shared" si="27"/>
        <v>75696</v>
      </c>
      <c r="K119" s="114">
        <f t="shared" si="27"/>
        <v>9301769.2999999933</v>
      </c>
      <c r="L119" s="114">
        <f t="shared" si="28"/>
        <v>13518</v>
      </c>
      <c r="M119" s="114">
        <f t="shared" si="28"/>
        <v>2006931.8699999994</v>
      </c>
    </row>
    <row r="120" spans="1:13" ht="44.25" customHeight="1" x14ac:dyDescent="0.25">
      <c r="A120" s="57" t="str">
        <f t="shared" si="26"/>
        <v>8450190000</v>
      </c>
      <c r="B120" s="60" t="str">
        <f t="shared" si="26"/>
        <v>Las demás máquinas para lavar ropa, de capacidad unitaria, expresada en peso de ropa seca, inferior o igual a 10 kg.</v>
      </c>
      <c r="C120" s="151"/>
      <c r="D120" s="114">
        <f t="shared" si="27"/>
        <v>5980</v>
      </c>
      <c r="E120" s="114">
        <f t="shared" si="27"/>
        <v>355042.35</v>
      </c>
      <c r="F120" s="114">
        <f t="shared" si="27"/>
        <v>12472</v>
      </c>
      <c r="G120" s="114">
        <f t="shared" si="27"/>
        <v>772182.58000000019</v>
      </c>
      <c r="H120" s="114">
        <f t="shared" si="27"/>
        <v>31544</v>
      </c>
      <c r="I120" s="114">
        <f t="shared" si="27"/>
        <v>1809261.2100000002</v>
      </c>
      <c r="J120" s="114">
        <f t="shared" si="27"/>
        <v>58381</v>
      </c>
      <c r="K120" s="114">
        <f t="shared" si="27"/>
        <v>3096271.28</v>
      </c>
      <c r="L120" s="114">
        <f t="shared" si="28"/>
        <v>12311</v>
      </c>
      <c r="M120" s="114">
        <f t="shared" si="28"/>
        <v>654710.06000000006</v>
      </c>
    </row>
    <row r="121" spans="1:13" x14ac:dyDescent="0.25">
      <c r="A121" s="204" t="s">
        <v>28</v>
      </c>
      <c r="B121" s="217"/>
      <c r="C121" s="205"/>
      <c r="D121" s="178">
        <f t="shared" si="27"/>
        <v>1107788</v>
      </c>
      <c r="E121" s="178">
        <f t="shared" si="27"/>
        <v>219381575.18000025</v>
      </c>
      <c r="F121" s="178">
        <f t="shared" si="27"/>
        <v>1011535</v>
      </c>
      <c r="G121" s="178">
        <f t="shared" si="27"/>
        <v>183674194.8900001</v>
      </c>
      <c r="H121" s="178">
        <f t="shared" si="27"/>
        <v>801223</v>
      </c>
      <c r="I121" s="178">
        <f t="shared" si="27"/>
        <v>130650441.89000009</v>
      </c>
      <c r="J121" s="178">
        <f t="shared" si="27"/>
        <v>835373</v>
      </c>
      <c r="K121" s="178">
        <f t="shared" si="27"/>
        <v>135401876.28000006</v>
      </c>
      <c r="L121" s="178">
        <f>SUM(L117:L120)</f>
        <v>186051</v>
      </c>
      <c r="M121" s="178">
        <f>SUM(M117:M120)</f>
        <v>32566744.959999971</v>
      </c>
    </row>
    <row r="123" spans="1:13" x14ac:dyDescent="0.25">
      <c r="D123" s="11">
        <v>2014</v>
      </c>
      <c r="E123" s="11">
        <v>2015</v>
      </c>
      <c r="F123" s="11">
        <v>2016</v>
      </c>
      <c r="G123" s="11">
        <v>2017</v>
      </c>
      <c r="H123" s="11" t="s">
        <v>276</v>
      </c>
    </row>
    <row r="124" spans="1:13" x14ac:dyDescent="0.25">
      <c r="A124" s="103" t="str">
        <f t="shared" ref="A124:B127" si="29">+A117</f>
        <v>8450200000</v>
      </c>
      <c r="B124" s="218" t="str">
        <f t="shared" si="29"/>
        <v>Máquinas para lavar ropa, de capacidad unitaria, expresada en peso neto de ropa seca, superior a 10 Kg, incluso con dispositivo de secado.</v>
      </c>
      <c r="C124" s="219"/>
      <c r="D124" s="7">
        <f>+E117/D117</f>
        <v>285.45437439910302</v>
      </c>
      <c r="E124" s="7">
        <f>+G117/F117</f>
        <v>247.0521618717799</v>
      </c>
      <c r="F124" s="7">
        <f>+I117/H117</f>
        <v>241.80739057812468</v>
      </c>
      <c r="G124" s="7">
        <f>+K117/J117</f>
        <v>242.21514428659373</v>
      </c>
      <c r="H124" s="7">
        <f>+M117/L117</f>
        <v>248.6730965935777</v>
      </c>
      <c r="J124" s="3"/>
    </row>
    <row r="125" spans="1:13" ht="15" customHeight="1" x14ac:dyDescent="0.25">
      <c r="A125" s="103" t="str">
        <f t="shared" si="29"/>
        <v>8450120000</v>
      </c>
      <c r="B125" s="218" t="str">
        <f t="shared" si="29"/>
        <v>Las demás  máquinas  para lavar ropa, de capacidad unitaria, expresada en peso de ropa seca, inferior o igual a 10 kg, con secadora centrifuga incorporada.</v>
      </c>
      <c r="C125" s="219"/>
      <c r="D125" s="7">
        <f>+E118/D118</f>
        <v>70.274487869727736</v>
      </c>
      <c r="E125" s="7">
        <f>+G118/F118</f>
        <v>68.821717371494799</v>
      </c>
      <c r="F125" s="7">
        <f>+I118/H118</f>
        <v>59.28750669490293</v>
      </c>
      <c r="G125" s="7">
        <f>+K118/J118</f>
        <v>60.421848243970402</v>
      </c>
      <c r="H125" s="7">
        <f>+M118/L118</f>
        <v>63.873225788455798</v>
      </c>
    </row>
    <row r="126" spans="1:13" ht="15" customHeight="1" x14ac:dyDescent="0.25">
      <c r="A126" s="103" t="str">
        <f t="shared" si="29"/>
        <v>8450110000</v>
      </c>
      <c r="B126" s="218" t="str">
        <f t="shared" si="29"/>
        <v>Máquinas para lavar ropa, totalmente automáticas, de capacidad unitaria, expresada en peso de ropa seca, inferior o igual a 10kg.</v>
      </c>
      <c r="C126" s="219"/>
      <c r="D126" s="7">
        <f>+E119/D119</f>
        <v>171.65671065989855</v>
      </c>
      <c r="E126" s="7">
        <f>+G119/F119</f>
        <v>142.42895832091105</v>
      </c>
      <c r="F126" s="7">
        <f>+I119/H119</f>
        <v>127.1063470986408</v>
      </c>
      <c r="G126" s="7">
        <f>+K119/J119</f>
        <v>122.88323425280059</v>
      </c>
      <c r="H126" s="7">
        <f>+M119/L119</f>
        <v>148.46366844207719</v>
      </c>
    </row>
    <row r="127" spans="1:13" ht="15" customHeight="1" x14ac:dyDescent="0.25">
      <c r="A127" s="103" t="str">
        <f t="shared" si="29"/>
        <v>8450190000</v>
      </c>
      <c r="B127" s="218" t="str">
        <f t="shared" si="29"/>
        <v>Las demás máquinas para lavar ropa, de capacidad unitaria, expresada en peso de ropa seca, inferior o igual a 10 kg.</v>
      </c>
      <c r="C127" s="219"/>
      <c r="D127" s="7">
        <f>+E120/D120</f>
        <v>59.371630434782602</v>
      </c>
      <c r="E127" s="7">
        <f>+G120/F120</f>
        <v>61.913292174470833</v>
      </c>
      <c r="F127" s="7">
        <f>+I120/H120</f>
        <v>57.356746449404014</v>
      </c>
      <c r="G127" s="7">
        <f>+K120/J120</f>
        <v>53.035598568027268</v>
      </c>
      <c r="H127" s="7">
        <f>+M120/L120</f>
        <v>53.180900008122819</v>
      </c>
    </row>
    <row r="128" spans="1:13" x14ac:dyDescent="0.25">
      <c r="D128" s="3"/>
    </row>
    <row r="149" spans="1:11" ht="23.25" x14ac:dyDescent="0.35">
      <c r="B149" s="10" t="s">
        <v>269</v>
      </c>
    </row>
    <row r="152" spans="1:11" x14ac:dyDescent="0.25">
      <c r="A152" s="190"/>
      <c r="B152" s="201" t="s">
        <v>2</v>
      </c>
      <c r="C152" s="201"/>
      <c r="D152" s="201" t="s">
        <v>3</v>
      </c>
      <c r="E152" s="201"/>
      <c r="F152" s="201" t="s">
        <v>4</v>
      </c>
      <c r="G152" s="201"/>
      <c r="H152" s="201" t="s">
        <v>5</v>
      </c>
      <c r="I152" s="201"/>
      <c r="J152" s="201" t="s">
        <v>267</v>
      </c>
      <c r="K152" s="201"/>
    </row>
    <row r="153" spans="1:11" x14ac:dyDescent="0.25">
      <c r="A153" s="190"/>
      <c r="B153" s="17" t="s">
        <v>0</v>
      </c>
      <c r="C153" s="17" t="s">
        <v>154</v>
      </c>
      <c r="D153" s="17" t="s">
        <v>0</v>
      </c>
      <c r="E153" s="17" t="s">
        <v>154</v>
      </c>
      <c r="F153" s="17" t="s">
        <v>0</v>
      </c>
      <c r="G153" s="17" t="s">
        <v>154</v>
      </c>
      <c r="H153" s="17" t="s">
        <v>0</v>
      </c>
      <c r="I153" s="17" t="s">
        <v>154</v>
      </c>
      <c r="J153" s="17" t="s">
        <v>0</v>
      </c>
      <c r="K153" s="17" t="s">
        <v>154</v>
      </c>
    </row>
    <row r="154" spans="1:11" x14ac:dyDescent="0.25">
      <c r="A154" s="151" t="s">
        <v>84</v>
      </c>
      <c r="B154" s="105">
        <v>177904</v>
      </c>
      <c r="C154" s="105">
        <v>53647237.809999987</v>
      </c>
      <c r="D154" s="105">
        <v>182059</v>
      </c>
      <c r="E154" s="105">
        <v>45268909.649999991</v>
      </c>
      <c r="F154" s="105">
        <v>172759</v>
      </c>
      <c r="G154" s="105">
        <v>42909625.139999978</v>
      </c>
      <c r="H154" s="105">
        <v>162617</v>
      </c>
      <c r="I154" s="105">
        <v>39709436.240000032</v>
      </c>
      <c r="J154" s="105">
        <v>57204</v>
      </c>
      <c r="K154" s="105">
        <v>14396049.650000006</v>
      </c>
    </row>
    <row r="155" spans="1:11" x14ac:dyDescent="0.25">
      <c r="A155" s="151" t="s">
        <v>83</v>
      </c>
      <c r="B155" s="105">
        <v>123523</v>
      </c>
      <c r="C155" s="105">
        <v>37457304.949999981</v>
      </c>
      <c r="D155" s="105">
        <v>140964</v>
      </c>
      <c r="E155" s="105">
        <v>34005674.25</v>
      </c>
      <c r="F155" s="105">
        <v>132877</v>
      </c>
      <c r="G155" s="105">
        <v>33778251.260000013</v>
      </c>
      <c r="H155" s="105">
        <v>132430</v>
      </c>
      <c r="I155" s="105">
        <v>35844108.509999983</v>
      </c>
      <c r="J155" s="105">
        <v>27205</v>
      </c>
      <c r="K155" s="105">
        <v>7492151.4799999986</v>
      </c>
    </row>
    <row r="156" spans="1:11" x14ac:dyDescent="0.25">
      <c r="A156" s="151" t="s">
        <v>54</v>
      </c>
      <c r="B156" s="105">
        <v>174146</v>
      </c>
      <c r="C156" s="105">
        <v>26024659.379999984</v>
      </c>
      <c r="D156" s="105">
        <v>213808</v>
      </c>
      <c r="E156" s="105">
        <v>27696915.860000011</v>
      </c>
      <c r="F156" s="105">
        <v>181879</v>
      </c>
      <c r="G156" s="105">
        <v>21299614.849999983</v>
      </c>
      <c r="H156" s="105">
        <v>184105</v>
      </c>
      <c r="I156" s="105">
        <v>20966216.590000011</v>
      </c>
      <c r="J156" s="105">
        <v>19700</v>
      </c>
      <c r="K156" s="105">
        <v>2761474.5300000003</v>
      </c>
    </row>
    <row r="157" spans="1:11" x14ac:dyDescent="0.25">
      <c r="A157" s="151" t="s">
        <v>57</v>
      </c>
      <c r="B157" s="105">
        <v>198387</v>
      </c>
      <c r="C157" s="105">
        <v>31828352.91</v>
      </c>
      <c r="D157" s="105">
        <v>196649</v>
      </c>
      <c r="E157" s="105">
        <v>29145772.000000004</v>
      </c>
      <c r="F157" s="105">
        <v>136232</v>
      </c>
      <c r="G157" s="105">
        <v>10747754.140000001</v>
      </c>
      <c r="H157" s="105">
        <v>141286</v>
      </c>
      <c r="I157" s="105">
        <v>10994413.919999998</v>
      </c>
      <c r="J157" s="105">
        <v>36045</v>
      </c>
      <c r="K157" s="105">
        <v>2539207.15</v>
      </c>
    </row>
    <row r="158" spans="1:11" x14ac:dyDescent="0.25">
      <c r="A158" s="151" t="s">
        <v>56</v>
      </c>
      <c r="B158" s="105">
        <v>94917</v>
      </c>
      <c r="C158" s="105">
        <v>11935578.139999997</v>
      </c>
      <c r="D158" s="105">
        <v>74746</v>
      </c>
      <c r="E158" s="105">
        <v>10112781.469999999</v>
      </c>
      <c r="F158" s="105">
        <v>68225</v>
      </c>
      <c r="G158" s="105">
        <v>6589921.419999999</v>
      </c>
      <c r="H158" s="105">
        <v>72065</v>
      </c>
      <c r="I158" s="105">
        <v>6479717.1300000027</v>
      </c>
      <c r="J158" s="105">
        <v>15715</v>
      </c>
      <c r="K158" s="105">
        <v>1441082.75</v>
      </c>
    </row>
    <row r="159" spans="1:11" x14ac:dyDescent="0.25">
      <c r="A159" s="151" t="s">
        <v>156</v>
      </c>
      <c r="B159" s="105">
        <v>28114</v>
      </c>
      <c r="C159" s="105">
        <v>4060681.59</v>
      </c>
      <c r="D159" s="105">
        <v>24868</v>
      </c>
      <c r="E159" s="105">
        <v>2657689.4900000007</v>
      </c>
      <c r="F159" s="105">
        <v>24123</v>
      </c>
      <c r="G159" s="105">
        <v>2947354.2100000009</v>
      </c>
      <c r="H159" s="105">
        <v>32769</v>
      </c>
      <c r="I159" s="105">
        <v>3397283.5700000012</v>
      </c>
      <c r="J159" s="105">
        <v>10282</v>
      </c>
      <c r="K159" s="105">
        <v>1014551.0200000001</v>
      </c>
    </row>
    <row r="160" spans="1:11" x14ac:dyDescent="0.25">
      <c r="A160" s="151" t="s">
        <v>174</v>
      </c>
      <c r="B160" s="105">
        <v>29159</v>
      </c>
      <c r="C160" s="105">
        <v>5688300.669999999</v>
      </c>
      <c r="D160" s="105">
        <v>18029</v>
      </c>
      <c r="E160" s="105">
        <v>3139294.7300000004</v>
      </c>
      <c r="F160" s="105">
        <v>12384</v>
      </c>
      <c r="G160" s="105">
        <v>2031446.46</v>
      </c>
      <c r="H160" s="105">
        <v>10996</v>
      </c>
      <c r="I160" s="105">
        <v>1944149.9000000001</v>
      </c>
      <c r="J160" s="105">
        <v>3702</v>
      </c>
      <c r="K160" s="105">
        <v>789999.64000000013</v>
      </c>
    </row>
    <row r="161" spans="1:12" x14ac:dyDescent="0.25">
      <c r="A161" s="151" t="s">
        <v>55</v>
      </c>
      <c r="B161" s="105">
        <v>98468</v>
      </c>
      <c r="C161" s="105">
        <v>27232093.409999985</v>
      </c>
      <c r="D161" s="105">
        <v>83526</v>
      </c>
      <c r="E161" s="105">
        <v>21139422.450000007</v>
      </c>
      <c r="F161" s="105">
        <v>18886</v>
      </c>
      <c r="G161" s="105">
        <v>4532902.82</v>
      </c>
      <c r="H161" s="105">
        <v>40072</v>
      </c>
      <c r="I161" s="105">
        <v>9141489.5000000019</v>
      </c>
      <c r="J161" s="105">
        <v>2164</v>
      </c>
      <c r="K161" s="105">
        <v>484512.65</v>
      </c>
    </row>
    <row r="162" spans="1:12" x14ac:dyDescent="0.25">
      <c r="A162" s="151" t="s">
        <v>104</v>
      </c>
      <c r="B162" s="105">
        <v>11012</v>
      </c>
      <c r="C162" s="105">
        <v>937296.30000000016</v>
      </c>
      <c r="D162" s="105">
        <v>11417</v>
      </c>
      <c r="E162" s="105">
        <v>1288652.3799999999</v>
      </c>
      <c r="F162" s="105">
        <v>6427</v>
      </c>
      <c r="G162" s="105">
        <v>729978.05999999994</v>
      </c>
      <c r="H162" s="105">
        <v>8833</v>
      </c>
      <c r="I162" s="105">
        <v>922163.13</v>
      </c>
      <c r="J162" s="105">
        <v>4336</v>
      </c>
      <c r="K162" s="105">
        <v>427441.48</v>
      </c>
    </row>
    <row r="163" spans="1:12" x14ac:dyDescent="0.25">
      <c r="A163" s="151" t="s">
        <v>277</v>
      </c>
      <c r="B163" s="105">
        <v>6</v>
      </c>
      <c r="C163" s="105">
        <v>51796.54</v>
      </c>
      <c r="D163" s="105">
        <v>5</v>
      </c>
      <c r="E163" s="105">
        <v>115393.06</v>
      </c>
      <c r="F163" s="105">
        <v>7</v>
      </c>
      <c r="G163" s="105">
        <v>61346.26</v>
      </c>
      <c r="H163" s="105">
        <v>10</v>
      </c>
      <c r="I163" s="105">
        <v>160897.60999999999</v>
      </c>
      <c r="J163" s="105">
        <v>2</v>
      </c>
      <c r="K163" s="105">
        <v>133405.88</v>
      </c>
    </row>
    <row r="164" spans="1:12" x14ac:dyDescent="0.25">
      <c r="A164" s="151" t="s">
        <v>151</v>
      </c>
      <c r="B164" s="105">
        <v>17823</v>
      </c>
      <c r="C164" s="105">
        <v>1475846.0399999998</v>
      </c>
      <c r="D164" s="105">
        <v>4470</v>
      </c>
      <c r="E164" s="105">
        <v>290208.43</v>
      </c>
      <c r="F164" s="105">
        <v>10118</v>
      </c>
      <c r="G164" s="105">
        <v>544961.44999999995</v>
      </c>
      <c r="H164" s="105">
        <v>12007</v>
      </c>
      <c r="I164" s="105">
        <v>735657.28</v>
      </c>
      <c r="J164" s="105">
        <v>1956</v>
      </c>
      <c r="K164" s="105">
        <v>126011.13</v>
      </c>
    </row>
    <row r="165" spans="1:12" x14ac:dyDescent="0.25">
      <c r="A165" s="138" t="s">
        <v>16</v>
      </c>
      <c r="B165" s="7">
        <v>154329</v>
      </c>
      <c r="C165" s="7">
        <v>19042427.43999999</v>
      </c>
      <c r="D165" s="7">
        <v>60994</v>
      </c>
      <c r="E165" s="7">
        <v>8813481.120000001</v>
      </c>
      <c r="F165" s="7">
        <v>37306</v>
      </c>
      <c r="G165" s="7">
        <v>4477285.82</v>
      </c>
      <c r="H165" s="7">
        <v>38183</v>
      </c>
      <c r="I165" s="7">
        <v>5106342.9000000013</v>
      </c>
      <c r="J165" s="7">
        <v>7740</v>
      </c>
      <c r="K165" s="7">
        <v>960857.60000000021</v>
      </c>
    </row>
    <row r="166" spans="1:12" x14ac:dyDescent="0.25">
      <c r="A166" s="142" t="s">
        <v>28</v>
      </c>
      <c r="B166" s="5">
        <f>SUM(B154:B165)</f>
        <v>1107788</v>
      </c>
      <c r="C166" s="5">
        <f t="shared" ref="C166:K166" si="30">SUM(C154:C165)</f>
        <v>219381575.17999992</v>
      </c>
      <c r="D166" s="5">
        <f t="shared" si="30"/>
        <v>1011535</v>
      </c>
      <c r="E166" s="5">
        <f t="shared" si="30"/>
        <v>183674194.89000005</v>
      </c>
      <c r="F166" s="5">
        <f t="shared" si="30"/>
        <v>801223</v>
      </c>
      <c r="G166" s="5">
        <f t="shared" si="30"/>
        <v>130650441.88999999</v>
      </c>
      <c r="H166" s="5">
        <f t="shared" si="30"/>
        <v>835373</v>
      </c>
      <c r="I166" s="5">
        <f t="shared" si="30"/>
        <v>135401876.28000006</v>
      </c>
      <c r="J166" s="5">
        <f t="shared" si="30"/>
        <v>186051</v>
      </c>
      <c r="K166" s="5">
        <f t="shared" si="30"/>
        <v>32566744.960000001</v>
      </c>
    </row>
    <row r="167" spans="1:12" x14ac:dyDescent="0.25">
      <c r="A167" s="13"/>
      <c r="B167" s="13"/>
      <c r="C167" s="14"/>
      <c r="D167" s="14"/>
      <c r="E167" s="14"/>
      <c r="F167" s="14"/>
      <c r="G167" s="14"/>
      <c r="H167" s="14"/>
      <c r="I167" s="14"/>
      <c r="J167" s="14"/>
      <c r="K167" s="14"/>
      <c r="L167" s="14"/>
    </row>
    <row r="168" spans="1:12" x14ac:dyDescent="0.25">
      <c r="A168" s="13"/>
      <c r="B168" s="13"/>
      <c r="C168" s="14"/>
      <c r="D168" s="14"/>
      <c r="E168" s="14"/>
      <c r="F168" s="14"/>
      <c r="G168" s="14"/>
      <c r="H168" s="14"/>
      <c r="I168" s="14"/>
      <c r="J168" s="14"/>
      <c r="K168" s="14"/>
      <c r="L168" s="14"/>
    </row>
    <row r="169" spans="1:12" x14ac:dyDescent="0.25">
      <c r="A169" s="13"/>
      <c r="B169" s="13"/>
      <c r="C169" s="14"/>
      <c r="D169" s="14"/>
      <c r="E169" s="14"/>
      <c r="F169" s="14"/>
      <c r="G169" s="14"/>
      <c r="H169" s="14"/>
      <c r="I169" s="14"/>
      <c r="J169" s="14"/>
      <c r="K169" s="14"/>
      <c r="L169" s="14"/>
    </row>
    <row r="170" spans="1:12" x14ac:dyDescent="0.25">
      <c r="A170" s="13"/>
      <c r="B170" s="13"/>
      <c r="C170" s="14"/>
      <c r="D170" s="17">
        <v>2014</v>
      </c>
      <c r="E170" s="17">
        <v>2015</v>
      </c>
      <c r="F170" s="17">
        <v>2016</v>
      </c>
      <c r="G170" s="17">
        <v>2017</v>
      </c>
      <c r="H170" s="17" t="s">
        <v>257</v>
      </c>
      <c r="I170" s="14"/>
      <c r="J170" s="14"/>
      <c r="K170" s="14"/>
      <c r="L170" s="14"/>
    </row>
    <row r="171" spans="1:12" x14ac:dyDescent="0.25">
      <c r="A171" s="13"/>
      <c r="B171" s="141" t="str">
        <f t="shared" ref="B171:B181" si="31">+A154</f>
        <v>LG ELECTRONICS COLOMBIA LTDA.</v>
      </c>
      <c r="C171" s="1"/>
      <c r="D171" s="7">
        <f t="shared" ref="D171:D182" si="32">+B154</f>
        <v>177904</v>
      </c>
      <c r="E171" s="7">
        <f t="shared" ref="E171:E182" si="33">+D154</f>
        <v>182059</v>
      </c>
      <c r="F171" s="7">
        <f t="shared" ref="F171:F182" si="34">+F154</f>
        <v>172759</v>
      </c>
      <c r="G171" s="7">
        <f t="shared" ref="G171:G182" si="35">+H154</f>
        <v>162617</v>
      </c>
      <c r="H171" s="7">
        <f t="shared" ref="H171:H182" si="36">+J154</f>
        <v>57204</v>
      </c>
      <c r="I171" s="14"/>
      <c r="J171" s="14"/>
      <c r="K171" s="14"/>
      <c r="L171" s="14"/>
    </row>
    <row r="172" spans="1:12" x14ac:dyDescent="0.25">
      <c r="A172" s="13"/>
      <c r="B172" s="141" t="str">
        <f t="shared" si="31"/>
        <v>SAMSUNG ELECTRONICS COLOMBIA S.A.</v>
      </c>
      <c r="C172" s="1"/>
      <c r="D172" s="7">
        <f t="shared" si="32"/>
        <v>123523</v>
      </c>
      <c r="E172" s="7">
        <f t="shared" si="33"/>
        <v>140964</v>
      </c>
      <c r="F172" s="7">
        <f t="shared" si="34"/>
        <v>132877</v>
      </c>
      <c r="G172" s="7">
        <f t="shared" si="35"/>
        <v>132430</v>
      </c>
      <c r="H172" s="7">
        <f t="shared" si="36"/>
        <v>27205</v>
      </c>
      <c r="I172" s="14"/>
      <c r="J172" s="14"/>
      <c r="K172" s="14"/>
      <c r="L172" s="14"/>
    </row>
    <row r="173" spans="1:12" x14ac:dyDescent="0.25">
      <c r="A173" s="13"/>
      <c r="B173" s="141" t="str">
        <f t="shared" si="31"/>
        <v>MABE COLOMBIA S.A.S</v>
      </c>
      <c r="C173" s="1"/>
      <c r="D173" s="7">
        <f t="shared" si="32"/>
        <v>174146</v>
      </c>
      <c r="E173" s="7">
        <f t="shared" si="33"/>
        <v>213808</v>
      </c>
      <c r="F173" s="7">
        <f t="shared" si="34"/>
        <v>181879</v>
      </c>
      <c r="G173" s="7">
        <f t="shared" si="35"/>
        <v>184105</v>
      </c>
      <c r="H173" s="7">
        <f t="shared" si="36"/>
        <v>19700</v>
      </c>
      <c r="I173" s="14"/>
      <c r="J173" s="14"/>
      <c r="K173" s="14"/>
      <c r="L173" s="14"/>
    </row>
    <row r="174" spans="1:12" x14ac:dyDescent="0.25">
      <c r="A174" s="13"/>
      <c r="B174" s="141" t="str">
        <f t="shared" si="31"/>
        <v>INDUSTRIAS HACEB S A</v>
      </c>
      <c r="C174" s="1"/>
      <c r="D174" s="7">
        <f t="shared" si="32"/>
        <v>198387</v>
      </c>
      <c r="E174" s="7">
        <f t="shared" si="33"/>
        <v>196649</v>
      </c>
      <c r="F174" s="7">
        <f t="shared" si="34"/>
        <v>136232</v>
      </c>
      <c r="G174" s="7">
        <f t="shared" si="35"/>
        <v>141286</v>
      </c>
      <c r="H174" s="7">
        <f t="shared" si="36"/>
        <v>36045</v>
      </c>
      <c r="I174" s="14"/>
      <c r="J174" s="14"/>
      <c r="K174" s="14"/>
      <c r="L174" s="14"/>
    </row>
    <row r="175" spans="1:12" x14ac:dyDescent="0.25">
      <c r="A175" s="13"/>
      <c r="B175" s="141" t="str">
        <f t="shared" si="31"/>
        <v>ELECTROLUX S. A.</v>
      </c>
      <c r="C175" s="1"/>
      <c r="D175" s="7">
        <f t="shared" si="32"/>
        <v>94917</v>
      </c>
      <c r="E175" s="7">
        <f t="shared" si="33"/>
        <v>74746</v>
      </c>
      <c r="F175" s="7">
        <f t="shared" si="34"/>
        <v>68225</v>
      </c>
      <c r="G175" s="7">
        <f t="shared" si="35"/>
        <v>72065</v>
      </c>
      <c r="H175" s="7">
        <f t="shared" si="36"/>
        <v>15715</v>
      </c>
      <c r="I175" s="14"/>
      <c r="J175" s="14"/>
      <c r="K175" s="14"/>
      <c r="L175" s="14"/>
    </row>
    <row r="176" spans="1:12" x14ac:dyDescent="0.25">
      <c r="A176" s="13"/>
      <c r="B176" s="141" t="str">
        <f t="shared" si="31"/>
        <v>INDUSTRIA DE ELECTRODOMESTICOS S.A. INDUSEL S.A.</v>
      </c>
      <c r="C176" s="1"/>
      <c r="D176" s="7">
        <f t="shared" si="32"/>
        <v>28114</v>
      </c>
      <c r="E176" s="7">
        <f t="shared" si="33"/>
        <v>24868</v>
      </c>
      <c r="F176" s="7">
        <f t="shared" si="34"/>
        <v>24123</v>
      </c>
      <c r="G176" s="7">
        <f t="shared" si="35"/>
        <v>32769</v>
      </c>
      <c r="H176" s="7">
        <f t="shared" si="36"/>
        <v>10282</v>
      </c>
      <c r="I176" s="14"/>
      <c r="J176" s="14"/>
      <c r="K176" s="14"/>
      <c r="L176" s="14"/>
    </row>
    <row r="177" spans="1:12" x14ac:dyDescent="0.25">
      <c r="A177" s="13"/>
      <c r="B177" s="141" t="str">
        <f t="shared" si="31"/>
        <v>CHALLENGER S A S</v>
      </c>
      <c r="C177" s="1"/>
      <c r="D177" s="7">
        <f t="shared" si="32"/>
        <v>29159</v>
      </c>
      <c r="E177" s="7">
        <f t="shared" si="33"/>
        <v>18029</v>
      </c>
      <c r="F177" s="7">
        <f t="shared" si="34"/>
        <v>12384</v>
      </c>
      <c r="G177" s="7">
        <f t="shared" si="35"/>
        <v>10996</v>
      </c>
      <c r="H177" s="7">
        <f t="shared" si="36"/>
        <v>3702</v>
      </c>
      <c r="I177" s="14"/>
      <c r="J177" s="14"/>
      <c r="K177" s="14"/>
      <c r="L177" s="14"/>
    </row>
    <row r="178" spans="1:12" x14ac:dyDescent="0.25">
      <c r="A178" s="13"/>
      <c r="B178" s="141" t="str">
        <f t="shared" si="31"/>
        <v>WHIRLPOOL COLOMBIA   S.A. S</v>
      </c>
      <c r="C178" s="1"/>
      <c r="D178" s="7">
        <f t="shared" si="32"/>
        <v>98468</v>
      </c>
      <c r="E178" s="7">
        <f t="shared" si="33"/>
        <v>83526</v>
      </c>
      <c r="F178" s="7">
        <f t="shared" si="34"/>
        <v>18886</v>
      </c>
      <c r="G178" s="7">
        <f t="shared" si="35"/>
        <v>40072</v>
      </c>
      <c r="H178" s="7">
        <f t="shared" si="36"/>
        <v>2164</v>
      </c>
      <c r="I178" s="14"/>
      <c r="J178" s="14"/>
      <c r="K178" s="14"/>
      <c r="L178" s="14"/>
    </row>
    <row r="179" spans="1:12" x14ac:dyDescent="0.25">
      <c r="A179" s="13"/>
      <c r="B179" s="141" t="str">
        <f t="shared" si="31"/>
        <v>COLOMBIANA DE COMERCIO S.A.</v>
      </c>
      <c r="C179" s="1"/>
      <c r="D179" s="7">
        <f t="shared" si="32"/>
        <v>11012</v>
      </c>
      <c r="E179" s="7">
        <f t="shared" si="33"/>
        <v>11417</v>
      </c>
      <c r="F179" s="7">
        <f t="shared" si="34"/>
        <v>6427</v>
      </c>
      <c r="G179" s="7">
        <f t="shared" si="35"/>
        <v>8833</v>
      </c>
      <c r="H179" s="7">
        <f t="shared" si="36"/>
        <v>4336</v>
      </c>
      <c r="I179" s="14"/>
      <c r="J179" s="14"/>
      <c r="K179" s="14"/>
      <c r="L179" s="14"/>
    </row>
    <row r="180" spans="1:12" x14ac:dyDescent="0.25">
      <c r="A180" s="13"/>
      <c r="B180" s="141" t="str">
        <f t="shared" si="31"/>
        <v>LAVANDERIAS LIMITADA</v>
      </c>
      <c r="C180" s="1"/>
      <c r="D180" s="7">
        <f t="shared" si="32"/>
        <v>6</v>
      </c>
      <c r="E180" s="7">
        <f t="shared" si="33"/>
        <v>5</v>
      </c>
      <c r="F180" s="7">
        <f t="shared" si="34"/>
        <v>7</v>
      </c>
      <c r="G180" s="7">
        <f t="shared" si="35"/>
        <v>10</v>
      </c>
      <c r="H180" s="7">
        <f t="shared" si="36"/>
        <v>2</v>
      </c>
      <c r="I180" s="14"/>
      <c r="J180" s="14"/>
      <c r="K180" s="14"/>
      <c r="L180" s="14"/>
    </row>
    <row r="181" spans="1:12" x14ac:dyDescent="0.25">
      <c r="A181" s="13"/>
      <c r="B181" s="141" t="str">
        <f t="shared" si="31"/>
        <v>MEICO S.A.</v>
      </c>
      <c r="C181" s="1"/>
      <c r="D181" s="7">
        <f t="shared" si="32"/>
        <v>17823</v>
      </c>
      <c r="E181" s="7">
        <f t="shared" si="33"/>
        <v>4470</v>
      </c>
      <c r="F181" s="7">
        <f t="shared" si="34"/>
        <v>10118</v>
      </c>
      <c r="G181" s="7">
        <f t="shared" si="35"/>
        <v>12007</v>
      </c>
      <c r="H181" s="7">
        <f t="shared" si="36"/>
        <v>1956</v>
      </c>
      <c r="I181" s="14"/>
      <c r="J181" s="14"/>
      <c r="K181" s="14"/>
      <c r="L181" s="14"/>
    </row>
    <row r="182" spans="1:12" x14ac:dyDescent="0.25">
      <c r="A182" s="13"/>
      <c r="B182" s="214" t="s">
        <v>16</v>
      </c>
      <c r="C182" s="215"/>
      <c r="D182" s="7">
        <f t="shared" si="32"/>
        <v>154329</v>
      </c>
      <c r="E182" s="7">
        <f t="shared" si="33"/>
        <v>60994</v>
      </c>
      <c r="F182" s="7">
        <f t="shared" si="34"/>
        <v>37306</v>
      </c>
      <c r="G182" s="7">
        <f t="shared" si="35"/>
        <v>38183</v>
      </c>
      <c r="H182" s="7">
        <f t="shared" si="36"/>
        <v>7740</v>
      </c>
      <c r="I182" s="14"/>
      <c r="J182" s="14"/>
      <c r="K182" s="14"/>
      <c r="L182" s="14"/>
    </row>
    <row r="183" spans="1:12" x14ac:dyDescent="0.25">
      <c r="A183" s="13"/>
      <c r="B183" s="13"/>
      <c r="C183" s="14"/>
      <c r="D183" s="14"/>
      <c r="E183" s="14"/>
      <c r="F183" s="14"/>
      <c r="G183" s="14"/>
      <c r="H183" s="14"/>
      <c r="I183" s="14"/>
      <c r="J183" s="14"/>
      <c r="K183" s="14"/>
      <c r="L183" s="14"/>
    </row>
    <row r="184" spans="1:12" x14ac:dyDescent="0.25">
      <c r="A184" s="13"/>
      <c r="B184" s="13"/>
      <c r="C184" s="14"/>
      <c r="D184" s="14"/>
      <c r="E184" s="14"/>
      <c r="F184" s="14"/>
      <c r="G184" s="14"/>
      <c r="H184" s="14"/>
      <c r="I184" s="14"/>
      <c r="J184" s="14"/>
      <c r="K184" s="14"/>
      <c r="L184" s="14"/>
    </row>
    <row r="185" spans="1:12" x14ac:dyDescent="0.25">
      <c r="A185" s="13"/>
      <c r="B185" s="13"/>
      <c r="C185" s="14"/>
      <c r="D185" s="14"/>
      <c r="E185" s="14"/>
      <c r="F185" s="14"/>
      <c r="G185" s="14"/>
      <c r="H185" s="14"/>
      <c r="I185" s="14"/>
      <c r="J185" s="14"/>
      <c r="K185" s="14"/>
      <c r="L185" s="14"/>
    </row>
    <row r="186" spans="1:12" x14ac:dyDescent="0.25">
      <c r="A186" s="13"/>
      <c r="B186" s="13"/>
      <c r="C186" s="14"/>
      <c r="D186" s="17">
        <v>2014</v>
      </c>
      <c r="E186" s="17">
        <v>2015</v>
      </c>
      <c r="F186" s="17">
        <v>2016</v>
      </c>
      <c r="G186" s="17">
        <v>2017</v>
      </c>
      <c r="H186" s="17" t="s">
        <v>257</v>
      </c>
      <c r="I186" s="14"/>
      <c r="J186" s="14"/>
      <c r="K186" s="14"/>
      <c r="L186" s="14"/>
    </row>
    <row r="187" spans="1:12" x14ac:dyDescent="0.25">
      <c r="A187" s="13"/>
      <c r="B187" s="141" t="str">
        <f>+A154</f>
        <v>LG ELECTRONICS COLOMBIA LTDA.</v>
      </c>
      <c r="C187" s="1" t="s">
        <v>84</v>
      </c>
      <c r="D187" s="7">
        <f t="shared" ref="D187:D198" si="37">+C154</f>
        <v>53647237.809999987</v>
      </c>
      <c r="E187" s="7">
        <f t="shared" ref="E187:E198" si="38">+E154</f>
        <v>45268909.649999991</v>
      </c>
      <c r="F187" s="7">
        <f t="shared" ref="F187:F198" si="39">+G154</f>
        <v>42909625.139999978</v>
      </c>
      <c r="G187" s="7">
        <f t="shared" ref="G187:G198" si="40">+I154</f>
        <v>39709436.240000032</v>
      </c>
      <c r="H187" s="7">
        <f t="shared" ref="H187:H198" si="41">+K154</f>
        <v>14396049.650000006</v>
      </c>
      <c r="I187" s="14"/>
      <c r="J187" s="14"/>
      <c r="K187" s="14"/>
      <c r="L187" s="14"/>
    </row>
    <row r="188" spans="1:12" x14ac:dyDescent="0.25">
      <c r="A188" s="13"/>
      <c r="B188" s="141" t="str">
        <f t="shared" ref="B188:B196" si="42">+A155</f>
        <v>SAMSUNG ELECTRONICS COLOMBIA S.A.</v>
      </c>
      <c r="C188" s="1" t="s">
        <v>83</v>
      </c>
      <c r="D188" s="7">
        <f t="shared" si="37"/>
        <v>37457304.949999981</v>
      </c>
      <c r="E188" s="7">
        <f t="shared" si="38"/>
        <v>34005674.25</v>
      </c>
      <c r="F188" s="7">
        <f t="shared" si="39"/>
        <v>33778251.260000013</v>
      </c>
      <c r="G188" s="7">
        <f t="shared" si="40"/>
        <v>35844108.509999983</v>
      </c>
      <c r="H188" s="7">
        <f t="shared" si="41"/>
        <v>7492151.4799999986</v>
      </c>
      <c r="I188" s="14"/>
      <c r="J188" s="14"/>
      <c r="K188" s="14"/>
      <c r="L188" s="14"/>
    </row>
    <row r="189" spans="1:12" x14ac:dyDescent="0.25">
      <c r="A189" s="13"/>
      <c r="B189" s="141" t="str">
        <f t="shared" si="42"/>
        <v>MABE COLOMBIA S.A.S</v>
      </c>
      <c r="C189" s="1" t="s">
        <v>54</v>
      </c>
      <c r="D189" s="7">
        <f t="shared" si="37"/>
        <v>26024659.379999984</v>
      </c>
      <c r="E189" s="7">
        <f t="shared" si="38"/>
        <v>27696915.860000011</v>
      </c>
      <c r="F189" s="7">
        <f t="shared" si="39"/>
        <v>21299614.849999983</v>
      </c>
      <c r="G189" s="7">
        <f t="shared" si="40"/>
        <v>20966216.590000011</v>
      </c>
      <c r="H189" s="7">
        <f t="shared" si="41"/>
        <v>2761474.5300000003</v>
      </c>
      <c r="I189" s="14"/>
      <c r="J189" s="14"/>
      <c r="K189" s="14"/>
      <c r="L189" s="14"/>
    </row>
    <row r="190" spans="1:12" x14ac:dyDescent="0.25">
      <c r="A190" s="13"/>
      <c r="B190" s="141" t="str">
        <f t="shared" si="42"/>
        <v>INDUSTRIAS HACEB S A</v>
      </c>
      <c r="C190" s="1" t="s">
        <v>57</v>
      </c>
      <c r="D190" s="7">
        <f t="shared" si="37"/>
        <v>31828352.91</v>
      </c>
      <c r="E190" s="7">
        <f t="shared" si="38"/>
        <v>29145772.000000004</v>
      </c>
      <c r="F190" s="7">
        <f t="shared" si="39"/>
        <v>10747754.140000001</v>
      </c>
      <c r="G190" s="7">
        <f t="shared" si="40"/>
        <v>10994413.919999998</v>
      </c>
      <c r="H190" s="7">
        <f t="shared" si="41"/>
        <v>2539207.15</v>
      </c>
      <c r="I190" s="14"/>
      <c r="J190" s="14"/>
      <c r="K190" s="14"/>
      <c r="L190" s="14"/>
    </row>
    <row r="191" spans="1:12" x14ac:dyDescent="0.25">
      <c r="A191" s="13"/>
      <c r="B191" s="141" t="str">
        <f t="shared" si="42"/>
        <v>ELECTROLUX S. A.</v>
      </c>
      <c r="C191" s="1" t="s">
        <v>55</v>
      </c>
      <c r="D191" s="7">
        <f t="shared" si="37"/>
        <v>11935578.139999997</v>
      </c>
      <c r="E191" s="7">
        <f t="shared" si="38"/>
        <v>10112781.469999999</v>
      </c>
      <c r="F191" s="7">
        <f t="shared" si="39"/>
        <v>6589921.419999999</v>
      </c>
      <c r="G191" s="7">
        <f t="shared" si="40"/>
        <v>6479717.1300000027</v>
      </c>
      <c r="H191" s="7">
        <f t="shared" si="41"/>
        <v>1441082.75</v>
      </c>
      <c r="I191" s="14"/>
      <c r="J191" s="14"/>
      <c r="K191" s="14"/>
      <c r="L191" s="14"/>
    </row>
    <row r="192" spans="1:12" x14ac:dyDescent="0.25">
      <c r="A192" s="13"/>
      <c r="B192" s="141" t="str">
        <f t="shared" si="42"/>
        <v>INDUSTRIA DE ELECTRODOMESTICOS S.A. INDUSEL S.A.</v>
      </c>
      <c r="C192" s="1" t="s">
        <v>56</v>
      </c>
      <c r="D192" s="7">
        <f t="shared" si="37"/>
        <v>4060681.59</v>
      </c>
      <c r="E192" s="7">
        <f t="shared" si="38"/>
        <v>2657689.4900000007</v>
      </c>
      <c r="F192" s="7">
        <f t="shared" si="39"/>
        <v>2947354.2100000009</v>
      </c>
      <c r="G192" s="7">
        <f t="shared" si="40"/>
        <v>3397283.5700000012</v>
      </c>
      <c r="H192" s="7">
        <f t="shared" si="41"/>
        <v>1014551.0200000001</v>
      </c>
      <c r="I192" s="14"/>
      <c r="J192" s="14"/>
      <c r="K192" s="14"/>
      <c r="L192" s="14"/>
    </row>
    <row r="193" spans="1:12" x14ac:dyDescent="0.25">
      <c r="A193" s="13"/>
      <c r="B193" s="141" t="str">
        <f t="shared" si="42"/>
        <v>CHALLENGER S A S</v>
      </c>
      <c r="C193" s="1" t="s">
        <v>151</v>
      </c>
      <c r="D193" s="7">
        <f t="shared" si="37"/>
        <v>5688300.669999999</v>
      </c>
      <c r="E193" s="7">
        <f t="shared" si="38"/>
        <v>3139294.7300000004</v>
      </c>
      <c r="F193" s="7">
        <f t="shared" si="39"/>
        <v>2031446.46</v>
      </c>
      <c r="G193" s="7">
        <f t="shared" si="40"/>
        <v>1944149.9000000001</v>
      </c>
      <c r="H193" s="7">
        <f t="shared" si="41"/>
        <v>789999.64000000013</v>
      </c>
      <c r="I193" s="14"/>
      <c r="J193" s="14"/>
      <c r="K193" s="14"/>
      <c r="L193" s="14"/>
    </row>
    <row r="194" spans="1:12" x14ac:dyDescent="0.25">
      <c r="A194" s="13"/>
      <c r="B194" s="141" t="str">
        <f t="shared" si="42"/>
        <v>WHIRLPOOL COLOMBIA   S.A. S</v>
      </c>
      <c r="C194" s="1" t="s">
        <v>104</v>
      </c>
      <c r="D194" s="7">
        <f t="shared" si="37"/>
        <v>27232093.409999985</v>
      </c>
      <c r="E194" s="7">
        <f t="shared" si="38"/>
        <v>21139422.450000007</v>
      </c>
      <c r="F194" s="7">
        <f t="shared" si="39"/>
        <v>4532902.82</v>
      </c>
      <c r="G194" s="7">
        <f t="shared" si="40"/>
        <v>9141489.5000000019</v>
      </c>
      <c r="H194" s="7">
        <f t="shared" si="41"/>
        <v>484512.65</v>
      </c>
      <c r="I194" s="14"/>
      <c r="J194" s="14"/>
      <c r="K194" s="14"/>
      <c r="L194" s="14"/>
    </row>
    <row r="195" spans="1:12" x14ac:dyDescent="0.25">
      <c r="A195" s="13"/>
      <c r="B195" s="141" t="str">
        <f>+A162</f>
        <v>COLOMBIANA DE COMERCIO S.A.</v>
      </c>
      <c r="C195" s="1" t="s">
        <v>174</v>
      </c>
      <c r="D195" s="7">
        <f t="shared" si="37"/>
        <v>937296.30000000016</v>
      </c>
      <c r="E195" s="7">
        <f t="shared" si="38"/>
        <v>1288652.3799999999</v>
      </c>
      <c r="F195" s="7">
        <f t="shared" si="39"/>
        <v>729978.05999999994</v>
      </c>
      <c r="G195" s="7">
        <f t="shared" si="40"/>
        <v>922163.13</v>
      </c>
      <c r="H195" s="7">
        <f t="shared" si="41"/>
        <v>427441.48</v>
      </c>
      <c r="I195" s="14"/>
      <c r="J195" s="14"/>
      <c r="K195" s="14"/>
      <c r="L195" s="14"/>
    </row>
    <row r="196" spans="1:12" x14ac:dyDescent="0.25">
      <c r="A196" s="13"/>
      <c r="B196" s="141" t="str">
        <f t="shared" si="42"/>
        <v>LAVANDERIAS LIMITADA</v>
      </c>
      <c r="C196" s="1" t="s">
        <v>101</v>
      </c>
      <c r="D196" s="7">
        <f t="shared" si="37"/>
        <v>51796.54</v>
      </c>
      <c r="E196" s="7">
        <f t="shared" si="38"/>
        <v>115393.06</v>
      </c>
      <c r="F196" s="7">
        <f t="shared" si="39"/>
        <v>61346.26</v>
      </c>
      <c r="G196" s="7">
        <f t="shared" si="40"/>
        <v>160897.60999999999</v>
      </c>
      <c r="H196" s="7">
        <f t="shared" si="41"/>
        <v>133405.88</v>
      </c>
      <c r="I196" s="14"/>
      <c r="J196" s="14"/>
      <c r="K196" s="14"/>
      <c r="L196" s="14"/>
    </row>
    <row r="197" spans="1:12" x14ac:dyDescent="0.25">
      <c r="A197" s="13"/>
      <c r="B197" s="141" t="str">
        <f>+A164</f>
        <v>MEICO S.A.</v>
      </c>
      <c r="C197" s="1" t="s">
        <v>175</v>
      </c>
      <c r="D197" s="7">
        <f t="shared" si="37"/>
        <v>1475846.0399999998</v>
      </c>
      <c r="E197" s="7">
        <f t="shared" si="38"/>
        <v>290208.43</v>
      </c>
      <c r="F197" s="7">
        <f t="shared" si="39"/>
        <v>544961.44999999995</v>
      </c>
      <c r="G197" s="7">
        <f t="shared" si="40"/>
        <v>735657.28</v>
      </c>
      <c r="H197" s="7">
        <f t="shared" si="41"/>
        <v>126011.13</v>
      </c>
      <c r="I197" s="14"/>
      <c r="J197" s="14"/>
      <c r="K197" s="14"/>
      <c r="L197" s="14"/>
    </row>
    <row r="198" spans="1:12" x14ac:dyDescent="0.25">
      <c r="A198" s="13"/>
      <c r="B198" s="213" t="s">
        <v>16</v>
      </c>
      <c r="C198" s="213"/>
      <c r="D198" s="7">
        <f t="shared" si="37"/>
        <v>19042427.43999999</v>
      </c>
      <c r="E198" s="7">
        <f t="shared" si="38"/>
        <v>8813481.120000001</v>
      </c>
      <c r="F198" s="7">
        <f t="shared" si="39"/>
        <v>4477285.82</v>
      </c>
      <c r="G198" s="7">
        <f t="shared" si="40"/>
        <v>5106342.9000000013</v>
      </c>
      <c r="H198" s="7">
        <f t="shared" si="41"/>
        <v>960857.60000000021</v>
      </c>
      <c r="I198" s="14"/>
      <c r="J198" s="14"/>
      <c r="K198" s="14"/>
      <c r="L198" s="14"/>
    </row>
    <row r="199" spans="1:12" x14ac:dyDescent="0.25">
      <c r="A199" s="13"/>
      <c r="B199" s="13"/>
      <c r="C199" s="14"/>
      <c r="D199" s="14"/>
      <c r="E199" s="14"/>
      <c r="F199" s="14"/>
      <c r="G199" s="14"/>
      <c r="H199" s="14"/>
      <c r="I199" s="14"/>
      <c r="J199" s="14"/>
      <c r="K199" s="14"/>
      <c r="L199" s="14"/>
    </row>
    <row r="200" spans="1:12" x14ac:dyDescent="0.25">
      <c r="A200" s="13"/>
      <c r="B200" s="13"/>
      <c r="C200" s="14"/>
      <c r="D200" s="14"/>
      <c r="E200" s="14"/>
      <c r="F200" s="14"/>
      <c r="G200" s="14"/>
      <c r="H200" s="14"/>
      <c r="I200" s="14"/>
      <c r="J200" s="14"/>
      <c r="K200" s="14"/>
      <c r="L200" s="14"/>
    </row>
    <row r="201" spans="1:12" ht="21" x14ac:dyDescent="0.35">
      <c r="A201" s="20" t="s">
        <v>37</v>
      </c>
    </row>
    <row r="202" spans="1:12" ht="21" x14ac:dyDescent="0.35">
      <c r="A202" s="20" t="s">
        <v>39</v>
      </c>
    </row>
    <row r="204" spans="1:12" x14ac:dyDescent="0.25">
      <c r="B204" s="35" t="s">
        <v>61</v>
      </c>
    </row>
    <row r="205" spans="1:12" x14ac:dyDescent="0.25">
      <c r="B205" s="35" t="s">
        <v>62</v>
      </c>
    </row>
    <row r="206" spans="1:12" x14ac:dyDescent="0.25">
      <c r="B206" s="35" t="s">
        <v>63</v>
      </c>
    </row>
    <row r="207" spans="1:12" x14ac:dyDescent="0.25">
      <c r="B207" s="35" t="s">
        <v>64</v>
      </c>
    </row>
  </sheetData>
  <mergeCells count="37">
    <mergeCell ref="I41:J41"/>
    <mergeCell ref="K41:L41"/>
    <mergeCell ref="D115:E115"/>
    <mergeCell ref="F115:G115"/>
    <mergeCell ref="H115:I115"/>
    <mergeCell ref="J115:K115"/>
    <mergeCell ref="L115:M115"/>
    <mergeCell ref="K78:L78"/>
    <mergeCell ref="E78:F78"/>
    <mergeCell ref="G78:H78"/>
    <mergeCell ref="I78:J78"/>
    <mergeCell ref="G41:H41"/>
    <mergeCell ref="H152:I152"/>
    <mergeCell ref="J152:K152"/>
    <mergeCell ref="B125:C125"/>
    <mergeCell ref="B126:C126"/>
    <mergeCell ref="B127:C127"/>
    <mergeCell ref="B152:C152"/>
    <mergeCell ref="D152:E152"/>
    <mergeCell ref="F152:G152"/>
    <mergeCell ref="B198:C198"/>
    <mergeCell ref="B182:C182"/>
    <mergeCell ref="E11:F11"/>
    <mergeCell ref="A11:A12"/>
    <mergeCell ref="B78:B79"/>
    <mergeCell ref="A121:C121"/>
    <mergeCell ref="B124:C124"/>
    <mergeCell ref="C78:D78"/>
    <mergeCell ref="B41:B42"/>
    <mergeCell ref="C41:D41"/>
    <mergeCell ref="E41:F41"/>
    <mergeCell ref="B11:B12"/>
    <mergeCell ref="G11:H11"/>
    <mergeCell ref="I11:J11"/>
    <mergeCell ref="K11:L11"/>
    <mergeCell ref="M11:N11"/>
    <mergeCell ref="C11:D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0:Q112"/>
  <sheetViews>
    <sheetView zoomScale="70" zoomScaleNormal="70" zoomScalePageLayoutView="70" workbookViewId="0">
      <selection activeCell="C14" sqref="C14:D17"/>
    </sheetView>
  </sheetViews>
  <sheetFormatPr baseColWidth="10" defaultColWidth="10.85546875" defaultRowHeight="15" x14ac:dyDescent="0.25"/>
  <cols>
    <col min="1" max="1" width="10.85546875" style="2"/>
    <col min="2" max="2" width="18.42578125" style="2" customWidth="1"/>
    <col min="3" max="3" width="12.7109375" style="2" customWidth="1"/>
    <col min="4" max="4" width="12" style="2" bestFit="1" customWidth="1"/>
    <col min="5" max="5" width="13.42578125" style="2" customWidth="1"/>
    <col min="6" max="6" width="15" style="2" bestFit="1" customWidth="1"/>
    <col min="7" max="7" width="13.42578125" style="2" customWidth="1"/>
    <col min="8" max="8" width="15.5703125" style="2" customWidth="1"/>
    <col min="9" max="9" width="13.42578125" style="2" customWidth="1"/>
    <col min="10" max="10" width="15.85546875" style="2" bestFit="1" customWidth="1"/>
    <col min="11" max="11" width="13.42578125" style="2" customWidth="1"/>
    <col min="12" max="12" width="17.42578125" style="2" customWidth="1"/>
    <col min="13" max="13" width="13.42578125" style="2" customWidth="1"/>
    <col min="14" max="14" width="15.85546875" style="2" bestFit="1" customWidth="1"/>
    <col min="15" max="15" width="13.42578125" style="2" customWidth="1"/>
    <col min="16" max="16" width="16.42578125" style="2" customWidth="1"/>
    <col min="17" max="17" width="12.7109375" style="2" customWidth="1"/>
    <col min="18" max="16384" width="10.85546875" style="2"/>
  </cols>
  <sheetData>
    <row r="10" spans="2:16" ht="23.25" x14ac:dyDescent="0.35">
      <c r="B10" s="10" t="s">
        <v>86</v>
      </c>
    </row>
    <row r="12" spans="2:16" x14ac:dyDescent="0.25">
      <c r="B12" s="220" t="s">
        <v>66</v>
      </c>
      <c r="C12" s="220" t="s">
        <v>49</v>
      </c>
      <c r="D12" s="220"/>
      <c r="E12" s="201">
        <v>2014</v>
      </c>
      <c r="F12" s="201"/>
      <c r="G12" s="201">
        <v>2015</v>
      </c>
      <c r="H12" s="201"/>
      <c r="I12" s="201">
        <v>2016</v>
      </c>
      <c r="J12" s="201"/>
      <c r="K12" s="201">
        <v>2017</v>
      </c>
      <c r="L12" s="201"/>
      <c r="M12" s="201" t="s">
        <v>264</v>
      </c>
      <c r="N12" s="201"/>
      <c r="O12" s="201" t="s">
        <v>265</v>
      </c>
      <c r="P12" s="201"/>
    </row>
    <row r="13" spans="2:16" x14ac:dyDescent="0.25">
      <c r="B13" s="220"/>
      <c r="C13" s="220"/>
      <c r="D13" s="220"/>
      <c r="E13" s="146" t="s">
        <v>0</v>
      </c>
      <c r="F13" s="146" t="s">
        <v>154</v>
      </c>
      <c r="G13" s="146" t="s">
        <v>0</v>
      </c>
      <c r="H13" s="146" t="s">
        <v>154</v>
      </c>
      <c r="I13" s="146" t="s">
        <v>0</v>
      </c>
      <c r="J13" s="146" t="s">
        <v>154</v>
      </c>
      <c r="K13" s="146" t="s">
        <v>0</v>
      </c>
      <c r="L13" s="146" t="s">
        <v>154</v>
      </c>
      <c r="M13" s="146" t="s">
        <v>0</v>
      </c>
      <c r="N13" s="146" t="s">
        <v>154</v>
      </c>
      <c r="O13" s="146" t="s">
        <v>0</v>
      </c>
      <c r="P13" s="146" t="s">
        <v>154</v>
      </c>
    </row>
    <row r="14" spans="2:16" ht="15" customHeight="1" x14ac:dyDescent="0.25">
      <c r="B14" s="11" t="s">
        <v>64</v>
      </c>
      <c r="C14" s="223" t="s">
        <v>205</v>
      </c>
      <c r="D14" s="224"/>
      <c r="E14" s="125">
        <v>151</v>
      </c>
      <c r="F14" s="125">
        <v>93676.76</v>
      </c>
      <c r="G14" s="125">
        <v>13959</v>
      </c>
      <c r="H14" s="125">
        <v>3600329.9800000009</v>
      </c>
      <c r="I14" s="125">
        <v>46986</v>
      </c>
      <c r="J14" s="125">
        <v>11128340.220000004</v>
      </c>
      <c r="K14" s="125">
        <v>38057</v>
      </c>
      <c r="L14" s="125">
        <v>8809563.6199999843</v>
      </c>
      <c r="M14" s="125">
        <v>9773</v>
      </c>
      <c r="N14" s="125">
        <v>2221933.1900000004</v>
      </c>
      <c r="O14" s="125">
        <v>7738</v>
      </c>
      <c r="P14" s="125">
        <v>1824312.8800000004</v>
      </c>
    </row>
    <row r="15" spans="2:16" ht="15" customHeight="1" x14ac:dyDescent="0.25">
      <c r="B15" s="11" t="s">
        <v>61</v>
      </c>
      <c r="C15" s="223" t="s">
        <v>209</v>
      </c>
      <c r="D15" s="224"/>
      <c r="E15" s="125">
        <v>1261</v>
      </c>
      <c r="F15" s="125">
        <v>248499.74000000002</v>
      </c>
      <c r="G15" s="125">
        <v>103</v>
      </c>
      <c r="H15" s="125">
        <v>28601.760000000002</v>
      </c>
      <c r="I15" s="125">
        <v>1789</v>
      </c>
      <c r="J15" s="125">
        <v>405638.74000000005</v>
      </c>
      <c r="K15" s="125">
        <v>17545</v>
      </c>
      <c r="L15" s="125">
        <v>4133629.0100000002</v>
      </c>
      <c r="M15" s="125">
        <v>3366</v>
      </c>
      <c r="N15" s="125">
        <v>774465.60000000009</v>
      </c>
      <c r="O15" s="125">
        <v>7449</v>
      </c>
      <c r="P15" s="125">
        <v>1784277.52</v>
      </c>
    </row>
    <row r="16" spans="2:16" ht="15" customHeight="1" x14ac:dyDescent="0.25">
      <c r="B16" s="11" t="s">
        <v>62</v>
      </c>
      <c r="C16" s="223" t="s">
        <v>207</v>
      </c>
      <c r="D16" s="224"/>
      <c r="E16" s="125"/>
      <c r="F16" s="125"/>
      <c r="G16" s="125">
        <v>2</v>
      </c>
      <c r="H16" s="125">
        <v>609.33000000000004</v>
      </c>
      <c r="I16" s="125"/>
      <c r="J16" s="125"/>
      <c r="K16" s="125">
        <v>2</v>
      </c>
      <c r="L16" s="125">
        <v>482</v>
      </c>
      <c r="M16" s="125">
        <v>2</v>
      </c>
      <c r="N16" s="125">
        <v>482</v>
      </c>
      <c r="O16" s="125"/>
      <c r="P16" s="125"/>
    </row>
    <row r="17" spans="2:17" ht="15" customHeight="1" x14ac:dyDescent="0.25">
      <c r="B17" s="11" t="s">
        <v>63</v>
      </c>
      <c r="C17" s="223" t="s">
        <v>208</v>
      </c>
      <c r="D17" s="224"/>
      <c r="E17" s="125"/>
      <c r="F17" s="125"/>
      <c r="G17" s="125">
        <v>3</v>
      </c>
      <c r="H17" s="125">
        <v>267.41000000000003</v>
      </c>
      <c r="I17" s="125">
        <v>3</v>
      </c>
      <c r="J17" s="125">
        <v>562.29999999999995</v>
      </c>
      <c r="K17" s="125">
        <v>1763</v>
      </c>
      <c r="L17" s="125">
        <v>155207.38</v>
      </c>
      <c r="M17" s="125"/>
      <c r="N17" s="125"/>
      <c r="O17" s="125"/>
      <c r="P17" s="125"/>
    </row>
    <row r="18" spans="2:17" x14ac:dyDescent="0.25">
      <c r="B18" s="221" t="s">
        <v>28</v>
      </c>
      <c r="C18" s="221"/>
      <c r="D18" s="221"/>
      <c r="E18" s="173">
        <f>SUM(E14:E17)</f>
        <v>1412</v>
      </c>
      <c r="F18" s="173">
        <f>SUM(F14:F17)</f>
        <v>342176.5</v>
      </c>
      <c r="G18" s="173">
        <f>SUM(G14:G17)</f>
        <v>14067</v>
      </c>
      <c r="H18" s="173">
        <f t="shared" ref="H18:P18" si="0">SUM(H14:H17)</f>
        <v>3629808.4800000009</v>
      </c>
      <c r="I18" s="173">
        <f t="shared" si="0"/>
        <v>48778</v>
      </c>
      <c r="J18" s="173">
        <f t="shared" si="0"/>
        <v>11534541.260000005</v>
      </c>
      <c r="K18" s="173">
        <f t="shared" si="0"/>
        <v>57367</v>
      </c>
      <c r="L18" s="173">
        <f t="shared" si="0"/>
        <v>13098882.009999985</v>
      </c>
      <c r="M18" s="173">
        <f t="shared" si="0"/>
        <v>13141</v>
      </c>
      <c r="N18" s="173">
        <f t="shared" si="0"/>
        <v>2996880.7900000005</v>
      </c>
      <c r="O18" s="173">
        <f t="shared" si="0"/>
        <v>15187</v>
      </c>
      <c r="P18" s="173">
        <f t="shared" si="0"/>
        <v>3608590.4000000004</v>
      </c>
    </row>
    <row r="20" spans="2:17" x14ac:dyDescent="0.25">
      <c r="D20" s="40">
        <v>2014</v>
      </c>
      <c r="E20" s="40">
        <v>2015</v>
      </c>
      <c r="F20" s="40">
        <v>2016</v>
      </c>
      <c r="G20" s="40">
        <v>2017</v>
      </c>
      <c r="H20" s="40" t="s">
        <v>68</v>
      </c>
      <c r="I20" s="40" t="s">
        <v>257</v>
      </c>
      <c r="L20" s="40">
        <v>2014</v>
      </c>
      <c r="M20" s="40">
        <v>2015</v>
      </c>
      <c r="N20" s="40">
        <v>2016</v>
      </c>
      <c r="O20" s="40">
        <v>2017</v>
      </c>
      <c r="P20" s="40" t="s">
        <v>68</v>
      </c>
      <c r="Q20" s="40" t="s">
        <v>257</v>
      </c>
    </row>
    <row r="21" spans="2:17" ht="15" customHeight="1" x14ac:dyDescent="0.25">
      <c r="B21" s="219" t="str">
        <f>+C14</f>
        <v>Máquinas para lavar ropa, de capacidad unitaria superior a 10 Kg</v>
      </c>
      <c r="C21" s="222"/>
      <c r="D21" s="7">
        <f>+E14</f>
        <v>151</v>
      </c>
      <c r="E21" s="7">
        <f>+G14</f>
        <v>13959</v>
      </c>
      <c r="F21" s="7">
        <f>+I14</f>
        <v>46986</v>
      </c>
      <c r="G21" s="7">
        <f>+K14</f>
        <v>38057</v>
      </c>
      <c r="H21" s="7">
        <f>+M14</f>
        <v>9773</v>
      </c>
      <c r="I21" s="7">
        <f>+O14</f>
        <v>7738</v>
      </c>
      <c r="J21" s="218" t="str">
        <f>+C14</f>
        <v>Máquinas para lavar ropa, de capacidad unitaria superior a 10 Kg</v>
      </c>
      <c r="K21" s="218"/>
      <c r="L21" s="7">
        <f>+F14</f>
        <v>93676.76</v>
      </c>
      <c r="M21" s="7">
        <f>+H14</f>
        <v>3600329.9800000009</v>
      </c>
      <c r="N21" s="7">
        <f>+J14</f>
        <v>11128340.220000004</v>
      </c>
      <c r="O21" s="7">
        <f>+L14</f>
        <v>8809563.6199999843</v>
      </c>
      <c r="P21" s="7">
        <f>+N14</f>
        <v>2221933.1900000004</v>
      </c>
      <c r="Q21" s="7">
        <f>+P14</f>
        <v>1824312.8800000004</v>
      </c>
    </row>
    <row r="22" spans="2:17" ht="15" customHeight="1" x14ac:dyDescent="0.25">
      <c r="B22" s="219" t="str">
        <f>+C15</f>
        <v>Máquinas para lavar ropa, inferior o igual a 10kg</v>
      </c>
      <c r="C22" s="222"/>
      <c r="D22" s="7">
        <f>+E15</f>
        <v>1261</v>
      </c>
      <c r="E22" s="7">
        <f>+G15</f>
        <v>103</v>
      </c>
      <c r="F22" s="7">
        <f>+I15</f>
        <v>1789</v>
      </c>
      <c r="G22" s="7">
        <f>+K15</f>
        <v>17545</v>
      </c>
      <c r="H22" s="7">
        <f>+M15</f>
        <v>3366</v>
      </c>
      <c r="I22" s="7">
        <f>+O15</f>
        <v>7449</v>
      </c>
      <c r="J22" s="218" t="str">
        <f>+C15</f>
        <v>Máquinas para lavar ropa, inferior o igual a 10kg</v>
      </c>
      <c r="K22" s="218"/>
      <c r="L22" s="7">
        <f>+F15</f>
        <v>248499.74000000002</v>
      </c>
      <c r="M22" s="7">
        <f>+H15</f>
        <v>28601.760000000002</v>
      </c>
      <c r="N22" s="7">
        <f>+J15</f>
        <v>405638.74000000005</v>
      </c>
      <c r="O22" s="7">
        <f>+L15</f>
        <v>4133629.0100000002</v>
      </c>
      <c r="P22" s="7">
        <f>+N15</f>
        <v>774465.60000000009</v>
      </c>
      <c r="Q22" s="7">
        <f>+P15</f>
        <v>1784277.52</v>
      </c>
    </row>
    <row r="23" spans="2:17" ht="15" customHeight="1" x14ac:dyDescent="0.25">
      <c r="B23" s="219" t="str">
        <f>+C16</f>
        <v>Las demás  máquinas  para lavar ropa,  inferior o igual a 10 kg</v>
      </c>
      <c r="C23" s="222"/>
      <c r="D23" s="7">
        <f>+E16</f>
        <v>0</v>
      </c>
      <c r="E23" s="7">
        <f>+G16</f>
        <v>2</v>
      </c>
      <c r="F23" s="7">
        <f>+I16</f>
        <v>0</v>
      </c>
      <c r="G23" s="7">
        <f>+K16</f>
        <v>2</v>
      </c>
      <c r="H23" s="7">
        <f>+M16</f>
        <v>2</v>
      </c>
      <c r="I23" s="7">
        <f>+O16</f>
        <v>0</v>
      </c>
      <c r="J23" s="218" t="str">
        <f>+C16</f>
        <v>Las demás  máquinas  para lavar ropa,  inferior o igual a 10 kg</v>
      </c>
      <c r="K23" s="218"/>
      <c r="L23" s="7">
        <f>+F16</f>
        <v>0</v>
      </c>
      <c r="M23" s="7">
        <f>+H16</f>
        <v>609.33000000000004</v>
      </c>
      <c r="N23" s="7">
        <f>+J16</f>
        <v>0</v>
      </c>
      <c r="O23" s="7">
        <f>+L16</f>
        <v>482</v>
      </c>
      <c r="P23" s="7">
        <f>+N16</f>
        <v>482</v>
      </c>
      <c r="Q23" s="7">
        <f>+P16</f>
        <v>0</v>
      </c>
    </row>
    <row r="24" spans="2:17" ht="15" customHeight="1" x14ac:dyDescent="0.25">
      <c r="B24" s="219" t="str">
        <f>+C17</f>
        <v>Las demás máquinas para lavar ropa, inferior o igual a 10 kg</v>
      </c>
      <c r="C24" s="222"/>
      <c r="D24" s="7">
        <f>+E17</f>
        <v>0</v>
      </c>
      <c r="E24" s="7">
        <f>+G17</f>
        <v>3</v>
      </c>
      <c r="F24" s="7">
        <f>+I17</f>
        <v>3</v>
      </c>
      <c r="G24" s="7">
        <f>+K17</f>
        <v>1763</v>
      </c>
      <c r="H24" s="7">
        <f>+M17</f>
        <v>0</v>
      </c>
      <c r="I24" s="7">
        <f>+O17</f>
        <v>0</v>
      </c>
      <c r="J24" s="218" t="str">
        <f>+C17</f>
        <v>Las demás máquinas para lavar ropa, inferior o igual a 10 kg</v>
      </c>
      <c r="K24" s="218"/>
      <c r="L24" s="7">
        <f>+F17</f>
        <v>0</v>
      </c>
      <c r="M24" s="7">
        <f>+H17</f>
        <v>267.41000000000003</v>
      </c>
      <c r="N24" s="7">
        <f>+J17</f>
        <v>562.29999999999995</v>
      </c>
      <c r="O24" s="7">
        <f>+L17</f>
        <v>155207.38</v>
      </c>
      <c r="P24" s="7">
        <f>+N17</f>
        <v>0</v>
      </c>
      <c r="Q24" s="7">
        <f>+P17</f>
        <v>0</v>
      </c>
    </row>
    <row r="40" spans="2:12" ht="23.25" x14ac:dyDescent="0.35">
      <c r="B40" s="10" t="s">
        <v>69</v>
      </c>
    </row>
    <row r="42" spans="2:12" x14ac:dyDescent="0.25">
      <c r="B42" s="211" t="s">
        <v>87</v>
      </c>
      <c r="C42" s="204">
        <v>2014</v>
      </c>
      <c r="D42" s="205"/>
      <c r="E42" s="204">
        <v>2015</v>
      </c>
      <c r="F42" s="205"/>
      <c r="G42" s="204">
        <v>2016</v>
      </c>
      <c r="H42" s="205"/>
      <c r="I42" s="204">
        <v>2017</v>
      </c>
      <c r="J42" s="205"/>
      <c r="K42" s="201" t="s">
        <v>265</v>
      </c>
      <c r="L42" s="201"/>
    </row>
    <row r="43" spans="2:12" x14ac:dyDescent="0.25">
      <c r="B43" s="212"/>
      <c r="C43" s="40" t="s">
        <v>0</v>
      </c>
      <c r="D43" s="40" t="s">
        <v>154</v>
      </c>
      <c r="E43" s="40" t="s">
        <v>0</v>
      </c>
      <c r="F43" s="40" t="s">
        <v>154</v>
      </c>
      <c r="G43" s="40" t="s">
        <v>0</v>
      </c>
      <c r="H43" s="40" t="s">
        <v>154</v>
      </c>
      <c r="I43" s="40" t="s">
        <v>0</v>
      </c>
      <c r="J43" s="40" t="s">
        <v>154</v>
      </c>
      <c r="K43" s="40" t="s">
        <v>0</v>
      </c>
      <c r="L43" s="40" t="s">
        <v>154</v>
      </c>
    </row>
    <row r="44" spans="2:12" x14ac:dyDescent="0.25">
      <c r="B44" s="113" t="s">
        <v>80</v>
      </c>
      <c r="C44" s="80">
        <v>1</v>
      </c>
      <c r="D44" s="80">
        <v>275.56</v>
      </c>
      <c r="E44" s="80">
        <v>4</v>
      </c>
      <c r="F44" s="80">
        <v>1004.82</v>
      </c>
      <c r="G44" s="80">
        <v>12342</v>
      </c>
      <c r="H44" s="80">
        <v>2763432.27</v>
      </c>
      <c r="I44" s="80">
        <v>17544</v>
      </c>
      <c r="J44" s="80">
        <v>4133431.8400000003</v>
      </c>
      <c r="K44" s="80">
        <v>7446</v>
      </c>
      <c r="L44" s="80">
        <v>1782468.3599999999</v>
      </c>
    </row>
    <row r="45" spans="2:12" x14ac:dyDescent="0.25">
      <c r="B45" s="113" t="s">
        <v>42</v>
      </c>
      <c r="C45" s="80">
        <v>145</v>
      </c>
      <c r="D45" s="80">
        <v>91547.199999999997</v>
      </c>
      <c r="E45" s="80">
        <v>4638</v>
      </c>
      <c r="F45" s="80">
        <v>1309313.72</v>
      </c>
      <c r="G45" s="80">
        <v>8568</v>
      </c>
      <c r="H45" s="80">
        <v>1911690.1199999996</v>
      </c>
      <c r="I45" s="80">
        <v>16256</v>
      </c>
      <c r="J45" s="80">
        <v>3512988.5600000015</v>
      </c>
      <c r="K45" s="80">
        <v>3063</v>
      </c>
      <c r="L45" s="80">
        <v>718845.78000000014</v>
      </c>
    </row>
    <row r="46" spans="2:12" x14ac:dyDescent="0.25">
      <c r="B46" s="113" t="s">
        <v>72</v>
      </c>
      <c r="C46" s="80"/>
      <c r="D46" s="80"/>
      <c r="E46" s="80">
        <v>3045</v>
      </c>
      <c r="F46" s="80">
        <v>743101.09999999986</v>
      </c>
      <c r="G46" s="80">
        <v>6466</v>
      </c>
      <c r="H46" s="80">
        <v>1449703.37</v>
      </c>
      <c r="I46" s="80">
        <v>7140</v>
      </c>
      <c r="J46" s="80">
        <v>1627964.02</v>
      </c>
      <c r="K46" s="80">
        <v>1632</v>
      </c>
      <c r="L46" s="80">
        <v>402222.72000000003</v>
      </c>
    </row>
    <row r="47" spans="2:12" x14ac:dyDescent="0.25">
      <c r="B47" s="113" t="s">
        <v>7</v>
      </c>
      <c r="C47" s="80"/>
      <c r="D47" s="80"/>
      <c r="E47" s="80">
        <v>1544</v>
      </c>
      <c r="F47" s="80">
        <v>350980.00999999995</v>
      </c>
      <c r="G47" s="80"/>
      <c r="H47" s="80"/>
      <c r="I47" s="80">
        <v>12</v>
      </c>
      <c r="J47" s="80">
        <v>4855.91</v>
      </c>
      <c r="K47" s="80">
        <v>1326</v>
      </c>
      <c r="L47" s="80">
        <v>294372</v>
      </c>
    </row>
    <row r="48" spans="2:12" x14ac:dyDescent="0.25">
      <c r="B48" s="113" t="s">
        <v>75</v>
      </c>
      <c r="C48" s="80"/>
      <c r="D48" s="80"/>
      <c r="E48" s="80">
        <v>714</v>
      </c>
      <c r="F48" s="80">
        <v>175761.45</v>
      </c>
      <c r="G48" s="80">
        <v>1068</v>
      </c>
      <c r="H48" s="80">
        <v>245187.48999999996</v>
      </c>
      <c r="I48" s="80">
        <v>1790</v>
      </c>
      <c r="J48" s="80">
        <v>417251.01000000013</v>
      </c>
      <c r="K48" s="80">
        <v>592</v>
      </c>
      <c r="L48" s="80">
        <v>139119.37</v>
      </c>
    </row>
    <row r="49" spans="2:13" x14ac:dyDescent="0.25">
      <c r="B49" s="113" t="s">
        <v>79</v>
      </c>
      <c r="C49" s="80"/>
      <c r="D49" s="80"/>
      <c r="E49" s="80"/>
      <c r="F49" s="80"/>
      <c r="G49" s="80">
        <v>1530</v>
      </c>
      <c r="H49" s="80">
        <v>356368.62</v>
      </c>
      <c r="I49" s="80">
        <v>1326</v>
      </c>
      <c r="J49" s="80">
        <v>317467.86</v>
      </c>
      <c r="K49" s="80">
        <v>306</v>
      </c>
      <c r="L49" s="80">
        <v>75453.48</v>
      </c>
    </row>
    <row r="50" spans="2:13" x14ac:dyDescent="0.25">
      <c r="B50" s="113" t="s">
        <v>9</v>
      </c>
      <c r="C50" s="80"/>
      <c r="D50" s="80"/>
      <c r="E50" s="80"/>
      <c r="F50" s="80"/>
      <c r="G50" s="80">
        <v>2860</v>
      </c>
      <c r="H50" s="80">
        <v>678856.78</v>
      </c>
      <c r="I50" s="80">
        <v>1840</v>
      </c>
      <c r="J50" s="80">
        <v>443652.20000000007</v>
      </c>
      <c r="K50" s="80">
        <v>306</v>
      </c>
      <c r="L50" s="80">
        <v>73415.520000000004</v>
      </c>
    </row>
    <row r="51" spans="2:13" x14ac:dyDescent="0.25">
      <c r="B51" s="113" t="s">
        <v>78</v>
      </c>
      <c r="C51" s="80"/>
      <c r="D51" s="80"/>
      <c r="E51" s="80">
        <v>1122</v>
      </c>
      <c r="F51" s="80">
        <v>272744.61</v>
      </c>
      <c r="G51" s="80">
        <v>3974</v>
      </c>
      <c r="H51" s="80">
        <v>862310.04</v>
      </c>
      <c r="I51" s="80">
        <v>2998</v>
      </c>
      <c r="J51" s="80">
        <v>692881.39000000013</v>
      </c>
      <c r="K51" s="80">
        <v>306</v>
      </c>
      <c r="L51" s="80">
        <v>72484.930000000008</v>
      </c>
    </row>
    <row r="52" spans="2:13" x14ac:dyDescent="0.25">
      <c r="B52" s="113" t="s">
        <v>76</v>
      </c>
      <c r="C52" s="80"/>
      <c r="D52" s="80"/>
      <c r="E52" s="80"/>
      <c r="F52" s="80"/>
      <c r="G52" s="80"/>
      <c r="H52" s="80"/>
      <c r="I52" s="80">
        <v>918</v>
      </c>
      <c r="J52" s="80">
        <v>213732.44</v>
      </c>
      <c r="K52" s="80">
        <v>204</v>
      </c>
      <c r="L52" s="80">
        <v>46747.619999999995</v>
      </c>
    </row>
    <row r="53" spans="2:13" x14ac:dyDescent="0.25">
      <c r="B53" s="113" t="s">
        <v>6</v>
      </c>
      <c r="C53" s="80"/>
      <c r="D53" s="80"/>
      <c r="E53" s="80">
        <v>2</v>
      </c>
      <c r="F53" s="80">
        <v>230.4</v>
      </c>
      <c r="G53" s="80">
        <v>3</v>
      </c>
      <c r="H53" s="80">
        <v>1104.1899999999998</v>
      </c>
      <c r="I53" s="80"/>
      <c r="J53" s="80"/>
      <c r="K53" s="80">
        <v>4</v>
      </c>
      <c r="L53" s="80">
        <v>2119.02</v>
      </c>
    </row>
    <row r="54" spans="2:13" x14ac:dyDescent="0.25">
      <c r="B54" s="113" t="s">
        <v>258</v>
      </c>
      <c r="C54" s="80"/>
      <c r="D54" s="80"/>
      <c r="E54" s="80">
        <v>1</v>
      </c>
      <c r="F54" s="80">
        <v>120.75</v>
      </c>
      <c r="G54" s="80">
        <v>2</v>
      </c>
      <c r="H54" s="80">
        <v>861</v>
      </c>
      <c r="I54" s="80"/>
      <c r="J54" s="80"/>
      <c r="K54" s="80">
        <v>1</v>
      </c>
      <c r="L54" s="80">
        <v>846.6</v>
      </c>
    </row>
    <row r="55" spans="2:13" x14ac:dyDescent="0.25">
      <c r="B55" s="113" t="s">
        <v>8</v>
      </c>
      <c r="C55" s="80">
        <v>1</v>
      </c>
      <c r="D55" s="80">
        <v>200</v>
      </c>
      <c r="E55" s="80"/>
      <c r="F55" s="80"/>
      <c r="G55" s="80"/>
      <c r="H55" s="80"/>
      <c r="I55" s="80"/>
      <c r="J55" s="80"/>
      <c r="K55" s="80">
        <v>1</v>
      </c>
      <c r="L55" s="80">
        <v>495</v>
      </c>
    </row>
    <row r="56" spans="2:13" x14ac:dyDescent="0.25">
      <c r="B56" s="41" t="s">
        <v>16</v>
      </c>
      <c r="C56" s="7">
        <v>1265</v>
      </c>
      <c r="D56" s="7">
        <v>250153.74000000002</v>
      </c>
      <c r="E56" s="7">
        <v>2997</v>
      </c>
      <c r="F56" s="7">
        <v>776551.62</v>
      </c>
      <c r="G56" s="7">
        <v>11965</v>
      </c>
      <c r="H56" s="7">
        <v>3265027.38</v>
      </c>
      <c r="I56" s="7">
        <v>7543</v>
      </c>
      <c r="J56" s="7">
        <v>1734656.78</v>
      </c>
      <c r="K56" s="7">
        <v>0</v>
      </c>
      <c r="L56" s="7">
        <v>0</v>
      </c>
    </row>
    <row r="57" spans="2:13" x14ac:dyDescent="0.25">
      <c r="B57" s="42" t="s">
        <v>28</v>
      </c>
      <c r="C57" s="5">
        <f>SUM(C44:C56)</f>
        <v>1412</v>
      </c>
      <c r="D57" s="5">
        <f t="shared" ref="D57:J57" si="1">SUM(D44:D56)</f>
        <v>342176.5</v>
      </c>
      <c r="E57" s="5">
        <f t="shared" si="1"/>
        <v>14067</v>
      </c>
      <c r="F57" s="5">
        <f t="shared" si="1"/>
        <v>3629808.48</v>
      </c>
      <c r="G57" s="5">
        <f t="shared" si="1"/>
        <v>48778</v>
      </c>
      <c r="H57" s="5">
        <f t="shared" si="1"/>
        <v>11534541.260000002</v>
      </c>
      <c r="I57" s="5">
        <f t="shared" si="1"/>
        <v>57367</v>
      </c>
      <c r="J57" s="5">
        <f t="shared" si="1"/>
        <v>13098882.01</v>
      </c>
      <c r="K57" s="5">
        <f>SUM(K44:K56)</f>
        <v>15187</v>
      </c>
      <c r="L57" s="5">
        <f>SUM(L44:L56)</f>
        <v>3608590.4000000008</v>
      </c>
    </row>
    <row r="59" spans="2:13" x14ac:dyDescent="0.25">
      <c r="C59" s="40">
        <v>2014</v>
      </c>
      <c r="D59" s="40">
        <v>2015</v>
      </c>
      <c r="E59" s="40">
        <v>2016</v>
      </c>
      <c r="F59" s="40">
        <v>2017</v>
      </c>
      <c r="G59" s="40" t="s">
        <v>257</v>
      </c>
      <c r="I59" s="40">
        <v>2014</v>
      </c>
      <c r="J59" s="40">
        <v>2015</v>
      </c>
      <c r="K59" s="40">
        <v>2016</v>
      </c>
      <c r="L59" s="40">
        <v>2017</v>
      </c>
      <c r="M59" s="40" t="s">
        <v>257</v>
      </c>
    </row>
    <row r="60" spans="2:13" x14ac:dyDescent="0.25">
      <c r="B60" s="118" t="str">
        <f>+B44</f>
        <v>ARGENTINA</v>
      </c>
      <c r="C60" s="7">
        <f>+C44</f>
        <v>1</v>
      </c>
      <c r="D60" s="7">
        <f>+E44</f>
        <v>4</v>
      </c>
      <c r="E60" s="7">
        <f>+G44</f>
        <v>12342</v>
      </c>
      <c r="F60" s="7">
        <f>+I44</f>
        <v>17544</v>
      </c>
      <c r="G60" s="7">
        <f>+K44</f>
        <v>7446</v>
      </c>
      <c r="H60" s="118" t="str">
        <f>+B44</f>
        <v>ARGENTINA</v>
      </c>
      <c r="I60" s="7">
        <f>+D44</f>
        <v>275.56</v>
      </c>
      <c r="J60" s="7">
        <f>+F44</f>
        <v>1004.82</v>
      </c>
      <c r="K60" s="7">
        <f>+H44</f>
        <v>2763432.27</v>
      </c>
      <c r="L60" s="7">
        <f>+J44</f>
        <v>4133431.8400000003</v>
      </c>
      <c r="M60" s="7">
        <f>+L44</f>
        <v>1782468.3599999999</v>
      </c>
    </row>
    <row r="61" spans="2:13" x14ac:dyDescent="0.25">
      <c r="B61" s="118" t="str">
        <f t="shared" ref="B61:B71" si="2">+B45</f>
        <v>ECUADOR</v>
      </c>
      <c r="C61" s="7">
        <f t="shared" ref="C61:C72" si="3">+C45</f>
        <v>145</v>
      </c>
      <c r="D61" s="7">
        <f t="shared" ref="D61:D72" si="4">+E45</f>
        <v>4638</v>
      </c>
      <c r="E61" s="7">
        <f t="shared" ref="E61:E72" si="5">+G45</f>
        <v>8568</v>
      </c>
      <c r="F61" s="7">
        <f t="shared" ref="F61:F72" si="6">+I45</f>
        <v>16256</v>
      </c>
      <c r="G61" s="7">
        <f t="shared" ref="G61:G72" si="7">+K45</f>
        <v>3063</v>
      </c>
      <c r="H61" s="118" t="str">
        <f t="shared" ref="H61:H71" si="8">+B45</f>
        <v>ECUADOR</v>
      </c>
      <c r="I61" s="7">
        <f t="shared" ref="I61:I72" si="9">+D45</f>
        <v>91547.199999999997</v>
      </c>
      <c r="J61" s="7">
        <f t="shared" ref="J61:J72" si="10">+F45</f>
        <v>1309313.72</v>
      </c>
      <c r="K61" s="7">
        <f t="shared" ref="K61:K72" si="11">+H45</f>
        <v>1911690.1199999996</v>
      </c>
      <c r="L61" s="7">
        <f t="shared" ref="L61:L72" si="12">+J45</f>
        <v>3512988.5600000015</v>
      </c>
      <c r="M61" s="7">
        <f t="shared" ref="M61:M72" si="13">+L45</f>
        <v>718845.78000000014</v>
      </c>
    </row>
    <row r="62" spans="2:13" x14ac:dyDescent="0.25">
      <c r="B62" s="118" t="str">
        <f t="shared" si="2"/>
        <v>GUATEMALA</v>
      </c>
      <c r="C62" s="7">
        <f t="shared" si="3"/>
        <v>0</v>
      </c>
      <c r="D62" s="7">
        <f t="shared" si="4"/>
        <v>3045</v>
      </c>
      <c r="E62" s="7">
        <f t="shared" si="5"/>
        <v>6466</v>
      </c>
      <c r="F62" s="7">
        <f t="shared" si="6"/>
        <v>7140</v>
      </c>
      <c r="G62" s="7">
        <f t="shared" si="7"/>
        <v>1632</v>
      </c>
      <c r="H62" s="118" t="str">
        <f t="shared" si="8"/>
        <v>GUATEMALA</v>
      </c>
      <c r="I62" s="7">
        <f t="shared" si="9"/>
        <v>0</v>
      </c>
      <c r="J62" s="7">
        <f t="shared" si="10"/>
        <v>743101.09999999986</v>
      </c>
      <c r="K62" s="7">
        <f t="shared" si="11"/>
        <v>1449703.37</v>
      </c>
      <c r="L62" s="7">
        <f t="shared" si="12"/>
        <v>1627964.02</v>
      </c>
      <c r="M62" s="7">
        <f>+L46</f>
        <v>402222.72000000003</v>
      </c>
    </row>
    <row r="63" spans="2:13" x14ac:dyDescent="0.25">
      <c r="B63" s="118" t="str">
        <f t="shared" si="2"/>
        <v>MEXICO</v>
      </c>
      <c r="C63" s="7">
        <f t="shared" si="3"/>
        <v>0</v>
      </c>
      <c r="D63" s="7">
        <f t="shared" si="4"/>
        <v>1544</v>
      </c>
      <c r="E63" s="7">
        <f t="shared" si="5"/>
        <v>0</v>
      </c>
      <c r="F63" s="7">
        <f>+I47</f>
        <v>12</v>
      </c>
      <c r="G63" s="7">
        <f t="shared" si="7"/>
        <v>1326</v>
      </c>
      <c r="H63" s="118" t="str">
        <f t="shared" si="8"/>
        <v>MEXICO</v>
      </c>
      <c r="I63" s="7">
        <f t="shared" si="9"/>
        <v>0</v>
      </c>
      <c r="J63" s="7">
        <f t="shared" si="10"/>
        <v>350980.00999999995</v>
      </c>
      <c r="K63" s="7">
        <f t="shared" si="11"/>
        <v>0</v>
      </c>
      <c r="L63" s="7">
        <f t="shared" si="12"/>
        <v>4855.91</v>
      </c>
      <c r="M63" s="7">
        <f t="shared" si="13"/>
        <v>294372</v>
      </c>
    </row>
    <row r="64" spans="2:13" x14ac:dyDescent="0.25">
      <c r="B64" s="118" t="str">
        <f t="shared" si="2"/>
        <v>COSTA RICA</v>
      </c>
      <c r="C64" s="7">
        <f t="shared" si="3"/>
        <v>0</v>
      </c>
      <c r="D64" s="7">
        <f t="shared" si="4"/>
        <v>714</v>
      </c>
      <c r="E64" s="7">
        <f t="shared" si="5"/>
        <v>1068</v>
      </c>
      <c r="F64" s="7">
        <f t="shared" si="6"/>
        <v>1790</v>
      </c>
      <c r="G64" s="7">
        <f t="shared" si="7"/>
        <v>592</v>
      </c>
      <c r="H64" s="118" t="str">
        <f t="shared" si="8"/>
        <v>COSTA RICA</v>
      </c>
      <c r="I64" s="7">
        <f t="shared" si="9"/>
        <v>0</v>
      </c>
      <c r="J64" s="7">
        <f t="shared" si="10"/>
        <v>175761.45</v>
      </c>
      <c r="K64" s="7">
        <f t="shared" si="11"/>
        <v>245187.48999999996</v>
      </c>
      <c r="L64" s="7">
        <f t="shared" si="12"/>
        <v>417251.01000000013</v>
      </c>
      <c r="M64" s="7">
        <f t="shared" si="13"/>
        <v>139119.37</v>
      </c>
    </row>
    <row r="65" spans="2:13" x14ac:dyDescent="0.25">
      <c r="B65" s="118" t="str">
        <f t="shared" si="2"/>
        <v>PARAGUAY</v>
      </c>
      <c r="C65" s="7">
        <f t="shared" si="3"/>
        <v>0</v>
      </c>
      <c r="D65" s="7">
        <f t="shared" si="4"/>
        <v>0</v>
      </c>
      <c r="E65" s="7">
        <f t="shared" si="5"/>
        <v>1530</v>
      </c>
      <c r="F65" s="7">
        <f t="shared" si="6"/>
        <v>1326</v>
      </c>
      <c r="G65" s="7">
        <f t="shared" si="7"/>
        <v>306</v>
      </c>
      <c r="H65" s="118" t="str">
        <f t="shared" si="8"/>
        <v>PARAGUAY</v>
      </c>
      <c r="I65" s="7">
        <f t="shared" si="9"/>
        <v>0</v>
      </c>
      <c r="J65" s="7">
        <f t="shared" si="10"/>
        <v>0</v>
      </c>
      <c r="K65" s="7">
        <f t="shared" si="11"/>
        <v>356368.62</v>
      </c>
      <c r="L65" s="7">
        <f t="shared" si="12"/>
        <v>317467.86</v>
      </c>
      <c r="M65" s="7">
        <f t="shared" si="13"/>
        <v>75453.48</v>
      </c>
    </row>
    <row r="66" spans="2:13" x14ac:dyDescent="0.25">
      <c r="B66" s="118" t="str">
        <f t="shared" si="2"/>
        <v>CHILE</v>
      </c>
      <c r="C66" s="7">
        <f t="shared" si="3"/>
        <v>0</v>
      </c>
      <c r="D66" s="7">
        <f t="shared" si="4"/>
        <v>0</v>
      </c>
      <c r="E66" s="7">
        <f t="shared" si="5"/>
        <v>2860</v>
      </c>
      <c r="F66" s="7">
        <f t="shared" si="6"/>
        <v>1840</v>
      </c>
      <c r="G66" s="7">
        <f t="shared" si="7"/>
        <v>306</v>
      </c>
      <c r="H66" s="118" t="str">
        <f t="shared" si="8"/>
        <v>CHILE</v>
      </c>
      <c r="I66" s="7">
        <f t="shared" si="9"/>
        <v>0</v>
      </c>
      <c r="J66" s="7">
        <f t="shared" si="10"/>
        <v>0</v>
      </c>
      <c r="K66" s="7">
        <f t="shared" si="11"/>
        <v>678856.78</v>
      </c>
      <c r="L66" s="7">
        <f t="shared" si="12"/>
        <v>443652.20000000007</v>
      </c>
      <c r="M66" s="7">
        <f t="shared" si="13"/>
        <v>73415.520000000004</v>
      </c>
    </row>
    <row r="67" spans="2:13" x14ac:dyDescent="0.25">
      <c r="B67" s="118" t="str">
        <f t="shared" si="2"/>
        <v>PANAMA</v>
      </c>
      <c r="C67" s="7">
        <f t="shared" si="3"/>
        <v>0</v>
      </c>
      <c r="D67" s="7">
        <f t="shared" si="4"/>
        <v>1122</v>
      </c>
      <c r="E67" s="7">
        <f t="shared" si="5"/>
        <v>3974</v>
      </c>
      <c r="F67" s="7">
        <f t="shared" si="6"/>
        <v>2998</v>
      </c>
      <c r="G67" s="7">
        <f t="shared" si="7"/>
        <v>306</v>
      </c>
      <c r="H67" s="118" t="str">
        <f t="shared" si="8"/>
        <v>PANAMA</v>
      </c>
      <c r="I67" s="7">
        <f t="shared" si="9"/>
        <v>0</v>
      </c>
      <c r="J67" s="7">
        <f t="shared" si="10"/>
        <v>272744.61</v>
      </c>
      <c r="K67" s="7">
        <f t="shared" si="11"/>
        <v>862310.04</v>
      </c>
      <c r="L67" s="7">
        <f t="shared" si="12"/>
        <v>692881.39000000013</v>
      </c>
      <c r="M67" s="7">
        <f t="shared" si="13"/>
        <v>72484.930000000008</v>
      </c>
    </row>
    <row r="68" spans="2:13" x14ac:dyDescent="0.25">
      <c r="B68" s="118" t="str">
        <f t="shared" si="2"/>
        <v>NICARAGUA</v>
      </c>
      <c r="C68" s="7">
        <f t="shared" si="3"/>
        <v>0</v>
      </c>
      <c r="D68" s="7">
        <f t="shared" si="4"/>
        <v>0</v>
      </c>
      <c r="E68" s="7">
        <f t="shared" si="5"/>
        <v>0</v>
      </c>
      <c r="F68" s="7">
        <f t="shared" si="6"/>
        <v>918</v>
      </c>
      <c r="G68" s="7">
        <f t="shared" si="7"/>
        <v>204</v>
      </c>
      <c r="H68" s="118" t="str">
        <f t="shared" si="8"/>
        <v>NICARAGUA</v>
      </c>
      <c r="I68" s="7">
        <f t="shared" si="9"/>
        <v>0</v>
      </c>
      <c r="J68" s="7">
        <f t="shared" si="10"/>
        <v>0</v>
      </c>
      <c r="K68" s="7">
        <f t="shared" si="11"/>
        <v>0</v>
      </c>
      <c r="L68" s="7">
        <f t="shared" si="12"/>
        <v>213732.44</v>
      </c>
      <c r="M68" s="7">
        <f t="shared" si="13"/>
        <v>46747.619999999995</v>
      </c>
    </row>
    <row r="69" spans="2:13" x14ac:dyDescent="0.25">
      <c r="B69" s="118" t="str">
        <f t="shared" si="2"/>
        <v>CHINA</v>
      </c>
      <c r="C69" s="7">
        <f t="shared" si="3"/>
        <v>0</v>
      </c>
      <c r="D69" s="7">
        <f t="shared" si="4"/>
        <v>2</v>
      </c>
      <c r="E69" s="7">
        <f t="shared" si="5"/>
        <v>3</v>
      </c>
      <c r="F69" s="7">
        <f t="shared" si="6"/>
        <v>0</v>
      </c>
      <c r="G69" s="7">
        <f t="shared" si="7"/>
        <v>4</v>
      </c>
      <c r="H69" s="118" t="str">
        <f t="shared" si="8"/>
        <v>CHINA</v>
      </c>
      <c r="I69" s="7">
        <f t="shared" si="9"/>
        <v>0</v>
      </c>
      <c r="J69" s="7">
        <f t="shared" si="10"/>
        <v>230.4</v>
      </c>
      <c r="K69" s="7">
        <f t="shared" si="11"/>
        <v>1104.1899999999998</v>
      </c>
      <c r="L69" s="7">
        <f t="shared" si="12"/>
        <v>0</v>
      </c>
      <c r="M69" s="7">
        <f t="shared" si="13"/>
        <v>2119.02</v>
      </c>
    </row>
    <row r="70" spans="2:13" x14ac:dyDescent="0.25">
      <c r="B70" s="118" t="str">
        <f t="shared" si="2"/>
        <v>CURAZAO</v>
      </c>
      <c r="C70" s="7">
        <f t="shared" si="3"/>
        <v>0</v>
      </c>
      <c r="D70" s="7">
        <f t="shared" si="4"/>
        <v>1</v>
      </c>
      <c r="E70" s="7">
        <f t="shared" si="5"/>
        <v>2</v>
      </c>
      <c r="F70" s="7">
        <f t="shared" si="6"/>
        <v>0</v>
      </c>
      <c r="G70" s="7">
        <f t="shared" si="7"/>
        <v>1</v>
      </c>
      <c r="H70" s="118" t="str">
        <f t="shared" si="8"/>
        <v>CURAZAO</v>
      </c>
      <c r="I70" s="7">
        <f t="shared" si="9"/>
        <v>0</v>
      </c>
      <c r="J70" s="7">
        <f t="shared" si="10"/>
        <v>120.75</v>
      </c>
      <c r="K70" s="7">
        <f t="shared" si="11"/>
        <v>861</v>
      </c>
      <c r="L70" s="7">
        <f t="shared" si="12"/>
        <v>0</v>
      </c>
      <c r="M70" s="7">
        <f t="shared" si="13"/>
        <v>846.6</v>
      </c>
    </row>
    <row r="71" spans="2:13" x14ac:dyDescent="0.25">
      <c r="B71" s="118" t="str">
        <f t="shared" si="2"/>
        <v>ESTADOS UNIDOS</v>
      </c>
      <c r="C71" s="7">
        <f t="shared" si="3"/>
        <v>1</v>
      </c>
      <c r="D71" s="7">
        <f t="shared" si="4"/>
        <v>0</v>
      </c>
      <c r="E71" s="7">
        <f t="shared" si="5"/>
        <v>0</v>
      </c>
      <c r="F71" s="7">
        <f t="shared" si="6"/>
        <v>0</v>
      </c>
      <c r="G71" s="7">
        <f t="shared" si="7"/>
        <v>1</v>
      </c>
      <c r="H71" s="118" t="str">
        <f t="shared" si="8"/>
        <v>ESTADOS UNIDOS</v>
      </c>
      <c r="I71" s="7">
        <f t="shared" si="9"/>
        <v>200</v>
      </c>
      <c r="J71" s="7">
        <f t="shared" si="10"/>
        <v>0</v>
      </c>
      <c r="K71" s="7">
        <f t="shared" si="11"/>
        <v>0</v>
      </c>
      <c r="L71" s="7">
        <f t="shared" si="12"/>
        <v>0</v>
      </c>
      <c r="M71" s="7">
        <f t="shared" si="13"/>
        <v>495</v>
      </c>
    </row>
    <row r="72" spans="2:13" x14ac:dyDescent="0.25">
      <c r="B72" s="57" t="s">
        <v>16</v>
      </c>
      <c r="C72" s="7">
        <f t="shared" si="3"/>
        <v>1265</v>
      </c>
      <c r="D72" s="7">
        <f t="shared" si="4"/>
        <v>2997</v>
      </c>
      <c r="E72" s="7">
        <f t="shared" si="5"/>
        <v>11965</v>
      </c>
      <c r="F72" s="7">
        <f t="shared" si="6"/>
        <v>7543</v>
      </c>
      <c r="G72" s="7">
        <f t="shared" si="7"/>
        <v>0</v>
      </c>
      <c r="H72" s="57" t="s">
        <v>16</v>
      </c>
      <c r="I72" s="7">
        <f t="shared" si="9"/>
        <v>250153.74000000002</v>
      </c>
      <c r="J72" s="7">
        <f t="shared" si="10"/>
        <v>776551.62</v>
      </c>
      <c r="K72" s="7">
        <f t="shared" si="11"/>
        <v>3265027.38</v>
      </c>
      <c r="L72" s="7">
        <f t="shared" si="12"/>
        <v>1734656.78</v>
      </c>
      <c r="M72" s="7">
        <f t="shared" si="13"/>
        <v>0</v>
      </c>
    </row>
    <row r="96" spans="2:2" ht="23.25" x14ac:dyDescent="0.35">
      <c r="B96" s="10" t="s">
        <v>266</v>
      </c>
    </row>
    <row r="98" spans="2:14" x14ac:dyDescent="0.25">
      <c r="B98" s="211" t="s">
        <v>88</v>
      </c>
      <c r="C98" s="204">
        <v>2014</v>
      </c>
      <c r="D98" s="205"/>
      <c r="E98" s="204">
        <v>2015</v>
      </c>
      <c r="F98" s="205"/>
      <c r="G98" s="204">
        <v>2016</v>
      </c>
      <c r="H98" s="205"/>
      <c r="I98" s="204">
        <v>2017</v>
      </c>
      <c r="J98" s="205"/>
      <c r="K98" s="201" t="s">
        <v>265</v>
      </c>
      <c r="L98" s="201"/>
    </row>
    <row r="99" spans="2:14" x14ac:dyDescent="0.25">
      <c r="B99" s="212"/>
      <c r="C99" s="40" t="s">
        <v>0</v>
      </c>
      <c r="D99" s="40" t="s">
        <v>154</v>
      </c>
      <c r="E99" s="40" t="s">
        <v>0</v>
      </c>
      <c r="F99" s="40" t="s">
        <v>154</v>
      </c>
      <c r="G99" s="40" t="s">
        <v>0</v>
      </c>
      <c r="H99" s="40" t="s">
        <v>154</v>
      </c>
      <c r="I99" s="40" t="s">
        <v>0</v>
      </c>
      <c r="J99" s="40" t="s">
        <v>154</v>
      </c>
      <c r="K99" s="40" t="s">
        <v>0</v>
      </c>
      <c r="L99" s="40" t="s">
        <v>154</v>
      </c>
      <c r="N99" s="3"/>
    </row>
    <row r="100" spans="2:14" x14ac:dyDescent="0.25">
      <c r="B100" s="41" t="s">
        <v>210</v>
      </c>
      <c r="C100" s="7"/>
      <c r="D100" s="7"/>
      <c r="E100" s="7">
        <v>11360</v>
      </c>
      <c r="F100" s="7">
        <v>2828566.8800000008</v>
      </c>
      <c r="G100" s="7">
        <v>44396</v>
      </c>
      <c r="H100" s="7">
        <v>9932840.8400000017</v>
      </c>
      <c r="I100" s="7">
        <v>54935</v>
      </c>
      <c r="J100" s="7">
        <v>12765068.919999985</v>
      </c>
      <c r="K100" s="7">
        <v>12964</v>
      </c>
      <c r="L100" s="7">
        <v>3064605.1699999985</v>
      </c>
    </row>
    <row r="101" spans="2:14" x14ac:dyDescent="0.25">
      <c r="B101" s="41" t="s">
        <v>55</v>
      </c>
      <c r="C101" s="7">
        <v>8</v>
      </c>
      <c r="D101" s="7">
        <v>2685.2</v>
      </c>
      <c r="E101" s="7">
        <v>965</v>
      </c>
      <c r="F101" s="7">
        <v>389968.05</v>
      </c>
      <c r="G101" s="7">
        <v>2856</v>
      </c>
      <c r="H101" s="7">
        <v>1205282.92</v>
      </c>
      <c r="I101" s="7"/>
      <c r="J101" s="7"/>
      <c r="K101" s="7">
        <v>2205</v>
      </c>
      <c r="L101" s="7">
        <v>536212.6100000001</v>
      </c>
    </row>
    <row r="102" spans="2:14" x14ac:dyDescent="0.25">
      <c r="B102" s="41" t="s">
        <v>57</v>
      </c>
      <c r="C102" s="7">
        <v>145</v>
      </c>
      <c r="D102" s="7">
        <v>91547.199999999997</v>
      </c>
      <c r="E102" s="7">
        <v>190</v>
      </c>
      <c r="F102" s="7">
        <v>55453.89</v>
      </c>
      <c r="G102" s="7">
        <v>1512</v>
      </c>
      <c r="H102" s="7">
        <v>389568.66</v>
      </c>
      <c r="I102" s="7">
        <v>2405</v>
      </c>
      <c r="J102" s="7">
        <v>317460.32999999996</v>
      </c>
      <c r="K102" s="7">
        <v>10</v>
      </c>
      <c r="L102" s="7">
        <v>2857</v>
      </c>
    </row>
    <row r="103" spans="2:14" x14ac:dyDescent="0.25">
      <c r="B103" s="41" t="s">
        <v>16</v>
      </c>
      <c r="C103" s="7">
        <v>1259</v>
      </c>
      <c r="D103" s="7">
        <v>247944.1</v>
      </c>
      <c r="E103" s="7">
        <v>1552</v>
      </c>
      <c r="F103" s="7">
        <v>355819.66</v>
      </c>
      <c r="G103" s="7">
        <v>14</v>
      </c>
      <c r="H103" s="7">
        <v>6848.84</v>
      </c>
      <c r="I103" s="7">
        <v>27</v>
      </c>
      <c r="J103" s="7">
        <v>16352.759999999998</v>
      </c>
      <c r="K103" s="7">
        <v>8</v>
      </c>
      <c r="L103" s="7">
        <v>4915.62</v>
      </c>
    </row>
    <row r="104" spans="2:14" x14ac:dyDescent="0.25">
      <c r="B104" s="42" t="s">
        <v>28</v>
      </c>
      <c r="C104" s="5">
        <f t="shared" ref="C104:K104" si="14">SUM(C100:C103)</f>
        <v>1412</v>
      </c>
      <c r="D104" s="5">
        <f t="shared" si="14"/>
        <v>342176.5</v>
      </c>
      <c r="E104" s="5">
        <f t="shared" si="14"/>
        <v>14067</v>
      </c>
      <c r="F104" s="5">
        <f t="shared" si="14"/>
        <v>3629808.4800000009</v>
      </c>
      <c r="G104" s="5">
        <f t="shared" si="14"/>
        <v>48778</v>
      </c>
      <c r="H104" s="5">
        <f t="shared" si="14"/>
        <v>11534541.260000002</v>
      </c>
      <c r="I104" s="5">
        <f t="shared" si="14"/>
        <v>57367</v>
      </c>
      <c r="J104" s="5">
        <f t="shared" si="14"/>
        <v>13098882.009999985</v>
      </c>
      <c r="K104" s="5">
        <f t="shared" si="14"/>
        <v>15187</v>
      </c>
      <c r="L104" s="5">
        <f>SUM(L100:L103)</f>
        <v>3608590.3999999985</v>
      </c>
    </row>
    <row r="108" spans="2:14" x14ac:dyDescent="0.25">
      <c r="C108" s="40">
        <v>2014</v>
      </c>
      <c r="D108" s="40">
        <v>2015</v>
      </c>
      <c r="E108" s="40">
        <v>2016</v>
      </c>
      <c r="F108" s="40">
        <v>2017</v>
      </c>
      <c r="G108" s="40" t="s">
        <v>257</v>
      </c>
      <c r="I108" s="40">
        <v>2014</v>
      </c>
      <c r="J108" s="40">
        <v>2015</v>
      </c>
      <c r="K108" s="40">
        <v>2016</v>
      </c>
      <c r="L108" s="40">
        <v>2017</v>
      </c>
      <c r="M108" s="40" t="s">
        <v>257</v>
      </c>
    </row>
    <row r="109" spans="2:14" x14ac:dyDescent="0.25">
      <c r="B109" s="76" t="str">
        <f t="shared" ref="B109:C111" si="15">+B100</f>
        <v>HACEB WHIRLPOOL INDUSTRIAL S.A.S.</v>
      </c>
      <c r="C109" s="7">
        <f t="shared" si="15"/>
        <v>0</v>
      </c>
      <c r="D109" s="7">
        <f>+E100</f>
        <v>11360</v>
      </c>
      <c r="E109" s="7">
        <f>+G100</f>
        <v>44396</v>
      </c>
      <c r="F109" s="7">
        <f>+I100</f>
        <v>54935</v>
      </c>
      <c r="G109" s="7">
        <f>+K100</f>
        <v>12964</v>
      </c>
      <c r="H109" s="165" t="str">
        <f>+B100</f>
        <v>HACEB WHIRLPOOL INDUSTRIAL S.A.S.</v>
      </c>
      <c r="I109" s="7">
        <f>+D100</f>
        <v>0</v>
      </c>
      <c r="J109" s="7">
        <f>+F100</f>
        <v>2828566.8800000008</v>
      </c>
      <c r="K109" s="7">
        <f>+H100</f>
        <v>9932840.8400000017</v>
      </c>
      <c r="L109" s="7">
        <f>+J100</f>
        <v>12765068.919999985</v>
      </c>
      <c r="M109" s="7">
        <f>+L100</f>
        <v>3064605.1699999985</v>
      </c>
    </row>
    <row r="110" spans="2:14" x14ac:dyDescent="0.25">
      <c r="B110" s="165" t="str">
        <f t="shared" si="15"/>
        <v>WHIRLPOOL COLOMBIA   S.A. S</v>
      </c>
      <c r="C110" s="7">
        <f t="shared" si="15"/>
        <v>8</v>
      </c>
      <c r="D110" s="7">
        <f>+E101</f>
        <v>965</v>
      </c>
      <c r="E110" s="7">
        <f>+G101</f>
        <v>2856</v>
      </c>
      <c r="F110" s="7">
        <f>+I101</f>
        <v>0</v>
      </c>
      <c r="G110" s="7">
        <f>+K101</f>
        <v>2205</v>
      </c>
      <c r="H110" s="165" t="str">
        <f>+B101</f>
        <v>WHIRLPOOL COLOMBIA   S.A. S</v>
      </c>
      <c r="I110" s="7">
        <f>+D101</f>
        <v>2685.2</v>
      </c>
      <c r="J110" s="7">
        <f>+F101</f>
        <v>389968.05</v>
      </c>
      <c r="K110" s="7">
        <f>+H101</f>
        <v>1205282.92</v>
      </c>
      <c r="L110" s="7">
        <f>+J101</f>
        <v>0</v>
      </c>
      <c r="M110" s="7">
        <f>+L101</f>
        <v>536212.6100000001</v>
      </c>
    </row>
    <row r="111" spans="2:14" x14ac:dyDescent="0.25">
      <c r="B111" s="165" t="str">
        <f t="shared" si="15"/>
        <v>INDUSTRIAS HACEB S A</v>
      </c>
      <c r="C111" s="7">
        <f t="shared" si="15"/>
        <v>145</v>
      </c>
      <c r="D111" s="7">
        <f>+E102</f>
        <v>190</v>
      </c>
      <c r="E111" s="7">
        <f>+G102</f>
        <v>1512</v>
      </c>
      <c r="F111" s="7">
        <f>+I102</f>
        <v>2405</v>
      </c>
      <c r="G111" s="7">
        <f>+K102</f>
        <v>10</v>
      </c>
      <c r="H111" s="165" t="str">
        <f>+B102</f>
        <v>INDUSTRIAS HACEB S A</v>
      </c>
      <c r="I111" s="7">
        <f>+D102</f>
        <v>91547.199999999997</v>
      </c>
      <c r="J111" s="7">
        <f>+F102</f>
        <v>55453.89</v>
      </c>
      <c r="K111" s="7">
        <f>+H102</f>
        <v>389568.66</v>
      </c>
      <c r="L111" s="7">
        <f>+J102</f>
        <v>317460.32999999996</v>
      </c>
      <c r="M111" s="7">
        <f>+L102</f>
        <v>2857</v>
      </c>
    </row>
    <row r="112" spans="2:14" x14ac:dyDescent="0.25">
      <c r="B112" s="76" t="s">
        <v>16</v>
      </c>
      <c r="C112" s="7">
        <f>+C103</f>
        <v>1259</v>
      </c>
      <c r="D112" s="7">
        <f>+E103</f>
        <v>1552</v>
      </c>
      <c r="E112" s="7">
        <f>+G103</f>
        <v>14</v>
      </c>
      <c r="F112" s="7">
        <f>+I103</f>
        <v>27</v>
      </c>
      <c r="G112" s="7">
        <f>+K103</f>
        <v>8</v>
      </c>
      <c r="H112" s="76" t="s">
        <v>16</v>
      </c>
      <c r="I112" s="7">
        <f>+D103</f>
        <v>247944.1</v>
      </c>
      <c r="J112" s="7">
        <f>+F103</f>
        <v>355819.66</v>
      </c>
      <c r="K112" s="7">
        <f>+H103</f>
        <v>6848.84</v>
      </c>
      <c r="L112" s="7">
        <f>+J103</f>
        <v>16352.759999999998</v>
      </c>
      <c r="M112" s="7">
        <f>+L103</f>
        <v>4915.62</v>
      </c>
    </row>
  </sheetData>
  <mergeCells count="33">
    <mergeCell ref="C17:D17"/>
    <mergeCell ref="C14:D14"/>
    <mergeCell ref="C15:D15"/>
    <mergeCell ref="C16:D16"/>
    <mergeCell ref="O12:P12"/>
    <mergeCell ref="K12:L12"/>
    <mergeCell ref="B12:B13"/>
    <mergeCell ref="C12:D13"/>
    <mergeCell ref="E12:F12"/>
    <mergeCell ref="G12:H12"/>
    <mergeCell ref="I12:J12"/>
    <mergeCell ref="J21:K21"/>
    <mergeCell ref="J22:K22"/>
    <mergeCell ref="J23:K23"/>
    <mergeCell ref="J24:K24"/>
    <mergeCell ref="M12:N12"/>
    <mergeCell ref="B18:D18"/>
    <mergeCell ref="B21:C21"/>
    <mergeCell ref="B22:C22"/>
    <mergeCell ref="B23:C23"/>
    <mergeCell ref="B24:C24"/>
    <mergeCell ref="K98:L98"/>
    <mergeCell ref="B42:B43"/>
    <mergeCell ref="B98:B99"/>
    <mergeCell ref="C98:D98"/>
    <mergeCell ref="E98:F98"/>
    <mergeCell ref="G98:H98"/>
    <mergeCell ref="I98:J98"/>
    <mergeCell ref="C42:D42"/>
    <mergeCell ref="E42:F42"/>
    <mergeCell ref="G42:H42"/>
    <mergeCell ref="I42:J42"/>
    <mergeCell ref="K42:L4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0:Y221"/>
  <sheetViews>
    <sheetView zoomScale="70" zoomScaleNormal="70" zoomScalePageLayoutView="70" workbookViewId="0">
      <selection activeCell="F8" sqref="F8"/>
    </sheetView>
  </sheetViews>
  <sheetFormatPr baseColWidth="10" defaultColWidth="10.85546875" defaultRowHeight="15" x14ac:dyDescent="0.25"/>
  <cols>
    <col min="1" max="1" width="15.42578125" style="2" customWidth="1"/>
    <col min="2" max="2" width="25.140625" style="2" customWidth="1"/>
    <col min="3" max="3" width="17.28515625" style="2" bestFit="1" customWidth="1"/>
    <col min="4" max="4" width="18.28515625" style="2" bestFit="1" customWidth="1"/>
    <col min="5" max="5" width="16.85546875" style="2" bestFit="1" customWidth="1"/>
    <col min="6" max="6" width="18.28515625" style="2" bestFit="1" customWidth="1"/>
    <col min="7" max="7" width="22.5703125" style="2" customWidth="1"/>
    <col min="8" max="8" width="17.140625" style="2" customWidth="1"/>
    <col min="9" max="9" width="19.140625" style="2" customWidth="1"/>
    <col min="10" max="10" width="16.42578125" style="2" bestFit="1" customWidth="1"/>
    <col min="11" max="11" width="16.28515625" style="2" customWidth="1"/>
    <col min="12" max="12" width="16.85546875" style="2" bestFit="1" customWidth="1"/>
    <col min="13" max="13" width="14.7109375" style="2" customWidth="1"/>
    <col min="14" max="14" width="19.28515625" style="2" customWidth="1"/>
    <col min="15" max="15" width="17.85546875" style="2" customWidth="1"/>
    <col min="16" max="16" width="14.7109375" style="2" customWidth="1"/>
    <col min="17" max="17" width="13.42578125" style="2" customWidth="1"/>
    <col min="18" max="18" width="14.7109375" style="2" customWidth="1"/>
    <col min="19" max="19" width="13.42578125" style="2" customWidth="1"/>
    <col min="20" max="20" width="14.7109375" style="2" customWidth="1"/>
    <col min="21" max="21" width="13.42578125" style="2" customWidth="1"/>
    <col min="22" max="22" width="14.7109375" style="2" customWidth="1"/>
    <col min="23" max="23" width="13.42578125" style="2" customWidth="1"/>
    <col min="24" max="24" width="14.7109375" style="2" customWidth="1"/>
    <col min="25" max="25" width="12.85546875" style="2" customWidth="1"/>
    <col min="26" max="16384" width="10.85546875" style="2"/>
  </cols>
  <sheetData>
    <row r="10" spans="1:25" ht="23.25" x14ac:dyDescent="0.35">
      <c r="B10" s="10" t="s">
        <v>65</v>
      </c>
    </row>
    <row r="12" spans="1:25" ht="18.75" x14ac:dyDescent="0.25">
      <c r="A12" s="225" t="s">
        <v>40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7"/>
    </row>
    <row r="13" spans="1:25" x14ac:dyDescent="0.25">
      <c r="A13" s="45" t="s">
        <v>48</v>
      </c>
      <c r="B13" s="45" t="s">
        <v>49</v>
      </c>
      <c r="C13" s="204">
        <v>2014</v>
      </c>
      <c r="D13" s="205"/>
      <c r="E13" s="204">
        <v>2015</v>
      </c>
      <c r="F13" s="205"/>
      <c r="G13" s="204">
        <v>2016</v>
      </c>
      <c r="H13" s="205"/>
      <c r="I13" s="204">
        <v>2017</v>
      </c>
      <c r="J13" s="205"/>
      <c r="K13" s="204" t="s">
        <v>265</v>
      </c>
      <c r="L13" s="205"/>
    </row>
    <row r="14" spans="1:25" ht="18.75" x14ac:dyDescent="0.25">
      <c r="A14" s="74"/>
      <c r="B14" s="74"/>
      <c r="C14" s="17" t="s">
        <v>0</v>
      </c>
      <c r="D14" s="17" t="s">
        <v>154</v>
      </c>
      <c r="E14" s="17" t="s">
        <v>0</v>
      </c>
      <c r="F14" s="17" t="s">
        <v>154</v>
      </c>
      <c r="G14" s="17" t="s">
        <v>0</v>
      </c>
      <c r="H14" s="17" t="s">
        <v>154</v>
      </c>
      <c r="I14" s="17" t="s">
        <v>0</v>
      </c>
      <c r="J14" s="17" t="s">
        <v>154</v>
      </c>
      <c r="K14" s="17" t="s">
        <v>0</v>
      </c>
      <c r="L14" s="17" t="s">
        <v>154</v>
      </c>
      <c r="N14" s="225" t="s">
        <v>41</v>
      </c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7"/>
    </row>
    <row r="15" spans="1:25" x14ac:dyDescent="0.25">
      <c r="A15" s="60" t="s">
        <v>245</v>
      </c>
      <c r="B15" s="60" t="s">
        <v>176</v>
      </c>
      <c r="C15" s="104">
        <v>144003</v>
      </c>
      <c r="D15" s="104">
        <v>17796713.759999998</v>
      </c>
      <c r="E15" s="104">
        <v>142402</v>
      </c>
      <c r="F15" s="104">
        <v>15738586.639999999</v>
      </c>
      <c r="G15" s="104">
        <v>110851</v>
      </c>
      <c r="H15" s="104">
        <v>11458441.459999997</v>
      </c>
      <c r="I15" s="104">
        <v>103077</v>
      </c>
      <c r="J15" s="104">
        <v>10748263.149999999</v>
      </c>
      <c r="K15" s="104">
        <v>12613</v>
      </c>
      <c r="L15" s="104">
        <v>1646017.9400000002</v>
      </c>
      <c r="N15" s="65" t="s">
        <v>48</v>
      </c>
      <c r="O15" s="65" t="s">
        <v>49</v>
      </c>
      <c r="P15" s="204">
        <v>2014</v>
      </c>
      <c r="Q15" s="205"/>
      <c r="R15" s="204">
        <v>2015</v>
      </c>
      <c r="S15" s="205"/>
      <c r="T15" s="204">
        <v>2016</v>
      </c>
      <c r="U15" s="205"/>
      <c r="V15" s="204">
        <v>2017</v>
      </c>
      <c r="W15" s="205"/>
      <c r="X15" s="204" t="s">
        <v>265</v>
      </c>
      <c r="Y15" s="205"/>
    </row>
    <row r="16" spans="1:25" ht="18" customHeight="1" x14ac:dyDescent="0.25">
      <c r="A16" s="60" t="s">
        <v>177</v>
      </c>
      <c r="B16" s="60" t="s">
        <v>178</v>
      </c>
      <c r="C16" s="104">
        <v>48147</v>
      </c>
      <c r="D16" s="104">
        <v>5019125.6999999974</v>
      </c>
      <c r="E16" s="104">
        <v>49877</v>
      </c>
      <c r="F16" s="104">
        <v>5164013.3899999987</v>
      </c>
      <c r="G16" s="104">
        <v>51931</v>
      </c>
      <c r="H16" s="104">
        <v>4563059.9299999988</v>
      </c>
      <c r="I16" s="104">
        <v>68349</v>
      </c>
      <c r="J16" s="104">
        <v>5672380.5699999947</v>
      </c>
      <c r="K16" s="104">
        <v>8368</v>
      </c>
      <c r="L16" s="104">
        <v>807663.28999999957</v>
      </c>
      <c r="N16" s="73"/>
      <c r="O16" s="73"/>
      <c r="P16" s="70" t="s">
        <v>0</v>
      </c>
      <c r="Q16" s="70" t="s">
        <v>154</v>
      </c>
      <c r="R16" s="70" t="s">
        <v>0</v>
      </c>
      <c r="S16" s="70" t="s">
        <v>154</v>
      </c>
      <c r="T16" s="70" t="s">
        <v>0</v>
      </c>
      <c r="U16" s="70" t="s">
        <v>154</v>
      </c>
      <c r="V16" s="70" t="s">
        <v>0</v>
      </c>
      <c r="W16" s="70" t="s">
        <v>154</v>
      </c>
      <c r="X16" s="70" t="s">
        <v>0</v>
      </c>
      <c r="Y16" s="70" t="s">
        <v>154</v>
      </c>
    </row>
    <row r="17" spans="1:25" ht="15.75" customHeight="1" x14ac:dyDescent="0.25">
      <c r="A17" s="60" t="s">
        <v>179</v>
      </c>
      <c r="B17" s="60" t="s">
        <v>180</v>
      </c>
      <c r="C17" s="104">
        <v>21</v>
      </c>
      <c r="D17" s="104">
        <v>2961.5600000000004</v>
      </c>
      <c r="E17" s="104">
        <v>1462</v>
      </c>
      <c r="F17" s="104">
        <v>65049.849999999991</v>
      </c>
      <c r="G17" s="104">
        <v>795</v>
      </c>
      <c r="H17" s="104">
        <v>31829.88</v>
      </c>
      <c r="I17" s="104">
        <v>1038</v>
      </c>
      <c r="J17" s="104">
        <v>57294.420000000006</v>
      </c>
      <c r="K17" s="104">
        <v>1134</v>
      </c>
      <c r="L17" s="104">
        <v>19096.739999999998</v>
      </c>
      <c r="N17" s="119" t="s">
        <v>241</v>
      </c>
      <c r="O17" s="28" t="s">
        <v>47</v>
      </c>
      <c r="P17" s="82">
        <v>37317</v>
      </c>
      <c r="Q17" s="82">
        <v>1447475.7200000004</v>
      </c>
      <c r="R17" s="82">
        <v>23243</v>
      </c>
      <c r="S17" s="82">
        <v>1109419.8099999998</v>
      </c>
      <c r="T17" s="82">
        <v>23605</v>
      </c>
      <c r="U17" s="82">
        <v>1536859.7199999997</v>
      </c>
      <c r="V17" s="82">
        <v>36931</v>
      </c>
      <c r="W17" s="82">
        <v>1175541.8100000005</v>
      </c>
      <c r="X17" s="82">
        <v>9692</v>
      </c>
      <c r="Y17" s="82">
        <v>237990.30000000005</v>
      </c>
    </row>
    <row r="18" spans="1:25" x14ac:dyDescent="0.25">
      <c r="A18" s="152" t="s">
        <v>28</v>
      </c>
      <c r="B18" s="152"/>
      <c r="C18" s="106">
        <f t="shared" ref="C18:K18" si="0">SUM(C15:C17)</f>
        <v>192171</v>
      </c>
      <c r="D18" s="106">
        <f t="shared" si="0"/>
        <v>22818801.019999992</v>
      </c>
      <c r="E18" s="106">
        <f t="shared" si="0"/>
        <v>193741</v>
      </c>
      <c r="F18" s="106">
        <f t="shared" si="0"/>
        <v>20967649.879999999</v>
      </c>
      <c r="G18" s="106">
        <f t="shared" si="0"/>
        <v>163577</v>
      </c>
      <c r="H18" s="106">
        <f t="shared" si="0"/>
        <v>16053331.269999998</v>
      </c>
      <c r="I18" s="106">
        <f t="shared" si="0"/>
        <v>172464</v>
      </c>
      <c r="J18" s="106">
        <f t="shared" si="0"/>
        <v>16477938.139999993</v>
      </c>
      <c r="K18" s="106">
        <f t="shared" si="0"/>
        <v>22115</v>
      </c>
      <c r="L18" s="106">
        <f>SUM(L15:L17)</f>
        <v>2472777.9699999997</v>
      </c>
    </row>
    <row r="19" spans="1:25" x14ac:dyDescent="0.25">
      <c r="N19" s="66"/>
    </row>
    <row r="20" spans="1:25" x14ac:dyDescent="0.25">
      <c r="B20" s="40">
        <v>2014</v>
      </c>
      <c r="C20" s="40">
        <v>2015</v>
      </c>
      <c r="D20" s="40">
        <v>2016</v>
      </c>
      <c r="E20" s="40">
        <v>2017</v>
      </c>
      <c r="F20" s="40" t="s">
        <v>257</v>
      </c>
      <c r="H20" s="196">
        <v>2014</v>
      </c>
      <c r="I20" s="196">
        <v>2015</v>
      </c>
      <c r="J20" s="196">
        <v>2016</v>
      </c>
      <c r="K20" s="196">
        <v>2017</v>
      </c>
      <c r="L20" s="196" t="s">
        <v>257</v>
      </c>
      <c r="N20" s="54"/>
      <c r="O20" s="64">
        <v>2014</v>
      </c>
      <c r="P20" s="64">
        <v>2015</v>
      </c>
      <c r="Q20" s="64">
        <v>2016</v>
      </c>
      <c r="R20" s="64">
        <v>2017</v>
      </c>
      <c r="S20" s="64" t="s">
        <v>257</v>
      </c>
      <c r="T20" s="54"/>
      <c r="U20" s="196">
        <v>2014</v>
      </c>
      <c r="V20" s="196">
        <v>2015</v>
      </c>
      <c r="W20" s="196">
        <v>2016</v>
      </c>
      <c r="X20" s="196">
        <v>2017</v>
      </c>
      <c r="Y20" s="196" t="s">
        <v>257</v>
      </c>
    </row>
    <row r="21" spans="1:25" ht="60" x14ac:dyDescent="0.25">
      <c r="A21" s="33" t="s">
        <v>53</v>
      </c>
      <c r="B21" s="18">
        <f>+C15</f>
        <v>144003</v>
      </c>
      <c r="C21" s="18">
        <f>+E15</f>
        <v>142402</v>
      </c>
      <c r="D21" s="18">
        <f>+G15</f>
        <v>110851</v>
      </c>
      <c r="E21" s="18">
        <f>+I15</f>
        <v>103077</v>
      </c>
      <c r="F21" s="18">
        <f>+K15</f>
        <v>12613</v>
      </c>
      <c r="G21" s="33" t="s">
        <v>53</v>
      </c>
      <c r="H21" s="18">
        <f>+D15</f>
        <v>17796713.759999998</v>
      </c>
      <c r="I21" s="18">
        <f>+F15</f>
        <v>15738586.639999999</v>
      </c>
      <c r="J21" s="18">
        <f>+H15</f>
        <v>11458441.459999997</v>
      </c>
      <c r="K21" s="18">
        <f>+J15</f>
        <v>10748263.149999999</v>
      </c>
      <c r="L21" s="18">
        <f>+L15</f>
        <v>1646017.9400000002</v>
      </c>
      <c r="N21" s="28" t="s">
        <v>47</v>
      </c>
      <c r="O21" s="29">
        <f>+P17</f>
        <v>37317</v>
      </c>
      <c r="P21" s="29">
        <f>+R17</f>
        <v>23243</v>
      </c>
      <c r="Q21" s="29">
        <f>+T17</f>
        <v>23605</v>
      </c>
      <c r="R21" s="29">
        <f>+V17</f>
        <v>36931</v>
      </c>
      <c r="S21" s="29">
        <f>+X17</f>
        <v>9692</v>
      </c>
      <c r="T21" s="28" t="s">
        <v>47</v>
      </c>
      <c r="U21" s="29">
        <f>+Q17</f>
        <v>1447475.7200000004</v>
      </c>
      <c r="V21" s="29">
        <f>+S17</f>
        <v>1109419.8099999998</v>
      </c>
      <c r="W21" s="29">
        <f>+U17</f>
        <v>1536859.7199999997</v>
      </c>
      <c r="X21" s="29">
        <f>+W17</f>
        <v>1175541.8100000005</v>
      </c>
      <c r="Y21" s="29">
        <f>+Y17</f>
        <v>237990.30000000005</v>
      </c>
    </row>
    <row r="22" spans="1:25" ht="30" x14ac:dyDescent="0.25">
      <c r="A22" s="33" t="s">
        <v>51</v>
      </c>
      <c r="B22" s="18">
        <f>+C16</f>
        <v>48147</v>
      </c>
      <c r="C22" s="18">
        <f>+E16</f>
        <v>49877</v>
      </c>
      <c r="D22" s="18">
        <f>+G16</f>
        <v>51931</v>
      </c>
      <c r="E22" s="18">
        <f>+I16</f>
        <v>68349</v>
      </c>
      <c r="F22" s="18">
        <f>+K16</f>
        <v>8368</v>
      </c>
      <c r="G22" s="33" t="s">
        <v>51</v>
      </c>
      <c r="H22" s="18">
        <f>+D16</f>
        <v>5019125.6999999974</v>
      </c>
      <c r="I22" s="18">
        <f>+F16</f>
        <v>5164013.3899999987</v>
      </c>
      <c r="J22" s="18">
        <f>+H16</f>
        <v>4563059.9299999988</v>
      </c>
      <c r="K22" s="18">
        <f>+J16</f>
        <v>5672380.5699999947</v>
      </c>
      <c r="L22" s="18">
        <f>+L16</f>
        <v>807663.28999999957</v>
      </c>
    </row>
    <row r="23" spans="1:25" ht="30" x14ac:dyDescent="0.25">
      <c r="A23" s="33" t="s">
        <v>52</v>
      </c>
      <c r="B23" s="18">
        <f>+C17</f>
        <v>21</v>
      </c>
      <c r="C23" s="18">
        <f>+E17</f>
        <v>1462</v>
      </c>
      <c r="D23" s="18">
        <f>+G17</f>
        <v>795</v>
      </c>
      <c r="E23" s="18">
        <f>+I17</f>
        <v>1038</v>
      </c>
      <c r="F23" s="18">
        <f>+K17</f>
        <v>1134</v>
      </c>
      <c r="G23" s="33" t="s">
        <v>52</v>
      </c>
      <c r="H23" s="18">
        <f>+D17</f>
        <v>2961.5600000000004</v>
      </c>
      <c r="I23" s="18">
        <f>+F17</f>
        <v>65049.849999999991</v>
      </c>
      <c r="J23" s="18">
        <f>+H17</f>
        <v>31829.88</v>
      </c>
      <c r="K23" s="18">
        <f>+J17</f>
        <v>57294.420000000006</v>
      </c>
      <c r="L23" s="18">
        <f>+L17</f>
        <v>19096.739999999998</v>
      </c>
    </row>
    <row r="27" spans="1:25" x14ac:dyDescent="0.25">
      <c r="C27" s="33"/>
    </row>
    <row r="33" spans="2:24" ht="23.25" x14ac:dyDescent="0.35">
      <c r="B33" s="10" t="s">
        <v>29</v>
      </c>
    </row>
    <row r="34" spans="2:24" ht="18.75" x14ac:dyDescent="0.3">
      <c r="B34" s="228" t="s">
        <v>40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30"/>
      <c r="N34" s="231" t="s">
        <v>41</v>
      </c>
      <c r="O34" s="232"/>
      <c r="P34" s="232"/>
      <c r="Q34" s="232"/>
      <c r="R34" s="232"/>
      <c r="S34" s="232"/>
      <c r="T34" s="232"/>
      <c r="U34" s="232"/>
      <c r="V34" s="232"/>
      <c r="W34" s="232"/>
      <c r="X34" s="233"/>
    </row>
    <row r="35" spans="2:24" x14ac:dyDescent="0.25">
      <c r="B35" s="211" t="s">
        <v>30</v>
      </c>
      <c r="C35" s="201">
        <v>2014</v>
      </c>
      <c r="D35" s="201"/>
      <c r="E35" s="201">
        <v>2015</v>
      </c>
      <c r="F35" s="201"/>
      <c r="G35" s="201">
        <v>2016</v>
      </c>
      <c r="H35" s="201"/>
      <c r="I35" s="201">
        <v>2017</v>
      </c>
      <c r="J35" s="201"/>
      <c r="K35" s="201" t="s">
        <v>265</v>
      </c>
      <c r="L35" s="201"/>
      <c r="N35" s="211" t="s">
        <v>30</v>
      </c>
      <c r="O35" s="201">
        <v>2014</v>
      </c>
      <c r="P35" s="201"/>
      <c r="Q35" s="201">
        <v>2015</v>
      </c>
      <c r="R35" s="201"/>
      <c r="S35" s="201">
        <v>2016</v>
      </c>
      <c r="T35" s="201"/>
      <c r="U35" s="201">
        <v>2017</v>
      </c>
      <c r="V35" s="201"/>
      <c r="W35" s="201" t="s">
        <v>265</v>
      </c>
      <c r="X35" s="201"/>
    </row>
    <row r="36" spans="2:24" x14ac:dyDescent="0.25">
      <c r="B36" s="212"/>
      <c r="C36" s="21" t="s">
        <v>0</v>
      </c>
      <c r="D36" s="21" t="s">
        <v>154</v>
      </c>
      <c r="E36" s="21" t="s">
        <v>0</v>
      </c>
      <c r="F36" s="21" t="s">
        <v>154</v>
      </c>
      <c r="G36" s="21" t="s">
        <v>0</v>
      </c>
      <c r="H36" s="21" t="s">
        <v>154</v>
      </c>
      <c r="I36" s="21" t="s">
        <v>0</v>
      </c>
      <c r="J36" s="21" t="s">
        <v>154</v>
      </c>
      <c r="K36" s="21" t="s">
        <v>0</v>
      </c>
      <c r="L36" s="21" t="s">
        <v>154</v>
      </c>
      <c r="N36" s="212"/>
      <c r="O36" s="21" t="s">
        <v>0</v>
      </c>
      <c r="P36" s="21" t="s">
        <v>154</v>
      </c>
      <c r="Q36" s="21" t="s">
        <v>0</v>
      </c>
      <c r="R36" s="21" t="s">
        <v>154</v>
      </c>
      <c r="S36" s="21" t="s">
        <v>0</v>
      </c>
      <c r="T36" s="21" t="s">
        <v>154</v>
      </c>
      <c r="U36" s="21" t="s">
        <v>0</v>
      </c>
      <c r="V36" s="21" t="s">
        <v>154</v>
      </c>
      <c r="W36" s="21" t="s">
        <v>0</v>
      </c>
      <c r="X36" s="21" t="s">
        <v>154</v>
      </c>
    </row>
    <row r="37" spans="2:24" x14ac:dyDescent="0.25">
      <c r="B37" s="80" t="s">
        <v>20</v>
      </c>
      <c r="C37" s="80">
        <v>149910</v>
      </c>
      <c r="D37" s="80">
        <v>14762090.619999994</v>
      </c>
      <c r="E37" s="80">
        <v>162959</v>
      </c>
      <c r="F37" s="80">
        <v>15172843.670000007</v>
      </c>
      <c r="G37" s="80">
        <v>141774</v>
      </c>
      <c r="H37" s="80">
        <v>11822415.830000002</v>
      </c>
      <c r="I37" s="80">
        <v>145301</v>
      </c>
      <c r="J37" s="80">
        <v>12248562.320000004</v>
      </c>
      <c r="K37" s="80">
        <v>17364</v>
      </c>
      <c r="L37" s="80">
        <v>1620799.9100000001</v>
      </c>
      <c r="N37" s="15" t="s">
        <v>18</v>
      </c>
      <c r="O37" s="7">
        <v>6344</v>
      </c>
      <c r="P37" s="7">
        <v>442120.41999999993</v>
      </c>
      <c r="Q37" s="7">
        <v>3926</v>
      </c>
      <c r="R37" s="7">
        <v>602347.18999999959</v>
      </c>
      <c r="S37" s="7">
        <v>5586</v>
      </c>
      <c r="T37" s="7">
        <v>717342.01000000024</v>
      </c>
      <c r="U37" s="7">
        <v>1950</v>
      </c>
      <c r="V37" s="7">
        <v>611237.62000000023</v>
      </c>
      <c r="W37" s="7">
        <v>489</v>
      </c>
      <c r="X37" s="7">
        <v>110538.78000000001</v>
      </c>
    </row>
    <row r="38" spans="2:24" x14ac:dyDescent="0.25">
      <c r="B38" s="80" t="s">
        <v>24</v>
      </c>
      <c r="C38" s="80">
        <v>27204</v>
      </c>
      <c r="D38" s="80">
        <v>5143259.7300000004</v>
      </c>
      <c r="E38" s="80">
        <v>17005</v>
      </c>
      <c r="F38" s="80">
        <v>3081185.5699999989</v>
      </c>
      <c r="G38" s="80">
        <v>12034</v>
      </c>
      <c r="H38" s="80">
        <v>2281910.0300000003</v>
      </c>
      <c r="I38" s="80">
        <v>11558</v>
      </c>
      <c r="J38" s="80">
        <v>2054013.2000000007</v>
      </c>
      <c r="K38" s="80">
        <v>1749</v>
      </c>
      <c r="L38" s="80">
        <v>400880.57</v>
      </c>
      <c r="N38" s="15" t="s">
        <v>17</v>
      </c>
      <c r="O38" s="7">
        <v>4615</v>
      </c>
      <c r="P38" s="7">
        <v>683752.54999999993</v>
      </c>
      <c r="Q38" s="7">
        <v>2164</v>
      </c>
      <c r="R38" s="7">
        <v>263093.72000000003</v>
      </c>
      <c r="S38" s="7">
        <v>3403</v>
      </c>
      <c r="T38" s="7">
        <v>401683.04999999987</v>
      </c>
      <c r="U38" s="7">
        <v>11696</v>
      </c>
      <c r="V38" s="7">
        <v>325278.16999999993</v>
      </c>
      <c r="W38" s="7">
        <v>548</v>
      </c>
      <c r="X38" s="7">
        <v>98839.63</v>
      </c>
    </row>
    <row r="39" spans="2:24" x14ac:dyDescent="0.25">
      <c r="B39" s="80" t="s">
        <v>18</v>
      </c>
      <c r="C39" s="80">
        <v>8466</v>
      </c>
      <c r="D39" s="80">
        <v>1759816.6200000008</v>
      </c>
      <c r="E39" s="80">
        <v>8090</v>
      </c>
      <c r="F39" s="80">
        <v>1647400.1400000001</v>
      </c>
      <c r="G39" s="80">
        <v>4415</v>
      </c>
      <c r="H39" s="80">
        <v>1090177.04</v>
      </c>
      <c r="I39" s="80">
        <v>7685</v>
      </c>
      <c r="J39" s="80">
        <v>1273676.3299999998</v>
      </c>
      <c r="K39" s="80">
        <v>1411</v>
      </c>
      <c r="L39" s="80">
        <v>263321.58</v>
      </c>
      <c r="N39" s="15" t="s">
        <v>22</v>
      </c>
      <c r="O39" s="7">
        <v>1402</v>
      </c>
      <c r="P39" s="7">
        <v>2410.14</v>
      </c>
      <c r="Q39" s="7">
        <v>1070</v>
      </c>
      <c r="R39" s="7">
        <v>18060.439999999999</v>
      </c>
      <c r="S39" s="7">
        <v>3447</v>
      </c>
      <c r="T39" s="7">
        <v>31204.559999999998</v>
      </c>
      <c r="U39" s="7">
        <v>2980</v>
      </c>
      <c r="V39" s="7">
        <v>17653.249999999996</v>
      </c>
      <c r="W39" s="7">
        <v>1050</v>
      </c>
      <c r="X39" s="7">
        <v>14485.889999999998</v>
      </c>
    </row>
    <row r="40" spans="2:24" x14ac:dyDescent="0.25">
      <c r="B40" s="80" t="s">
        <v>17</v>
      </c>
      <c r="C40" s="80">
        <v>4813</v>
      </c>
      <c r="D40" s="80">
        <v>1076252.3000000003</v>
      </c>
      <c r="E40" s="80">
        <v>4931</v>
      </c>
      <c r="F40" s="80">
        <v>1041642.3599999996</v>
      </c>
      <c r="G40" s="80">
        <v>4138</v>
      </c>
      <c r="H40" s="80">
        <v>722964.61999999976</v>
      </c>
      <c r="I40" s="80">
        <v>4161</v>
      </c>
      <c r="J40" s="80">
        <v>805304.65000000037</v>
      </c>
      <c r="K40" s="80">
        <v>788</v>
      </c>
      <c r="L40" s="80">
        <v>169424.31999999998</v>
      </c>
      <c r="N40" s="15" t="s">
        <v>20</v>
      </c>
      <c r="O40" s="7">
        <v>11353</v>
      </c>
      <c r="P40" s="7">
        <v>123214.35999999999</v>
      </c>
      <c r="Q40" s="7">
        <v>14454</v>
      </c>
      <c r="R40" s="7">
        <v>164718.72</v>
      </c>
      <c r="S40" s="7">
        <v>10075</v>
      </c>
      <c r="T40" s="7">
        <v>333825.56000000006</v>
      </c>
      <c r="U40" s="7">
        <v>19926</v>
      </c>
      <c r="V40" s="7">
        <v>211315.77999999997</v>
      </c>
      <c r="W40" s="7">
        <v>209</v>
      </c>
      <c r="X40" s="7">
        <v>9476.35</v>
      </c>
    </row>
    <row r="41" spans="2:24" x14ac:dyDescent="0.25">
      <c r="B41" s="80" t="s">
        <v>22</v>
      </c>
      <c r="C41" s="80"/>
      <c r="D41" s="80"/>
      <c r="E41" s="80">
        <v>1</v>
      </c>
      <c r="F41" s="80">
        <v>925.91</v>
      </c>
      <c r="G41" s="80">
        <v>219</v>
      </c>
      <c r="H41" s="80">
        <v>84311.579999999987</v>
      </c>
      <c r="I41" s="80">
        <v>16</v>
      </c>
      <c r="J41" s="80">
        <v>9769.75</v>
      </c>
      <c r="K41" s="80">
        <v>800</v>
      </c>
      <c r="L41" s="80">
        <v>17458.57</v>
      </c>
      <c r="N41" s="15" t="s">
        <v>21</v>
      </c>
      <c r="O41" s="7">
        <v>12419</v>
      </c>
      <c r="P41" s="7">
        <v>178575.7</v>
      </c>
      <c r="Q41" s="7">
        <v>4</v>
      </c>
      <c r="R41" s="7">
        <v>998.90000000000009</v>
      </c>
      <c r="S41" s="7">
        <v>295</v>
      </c>
      <c r="T41" s="7">
        <v>8669.2799999999988</v>
      </c>
      <c r="U41" s="7">
        <v>80</v>
      </c>
      <c r="V41" s="7">
        <v>9681.6799999999985</v>
      </c>
      <c r="W41" s="7">
        <v>7240</v>
      </c>
      <c r="X41" s="7">
        <v>4258.63</v>
      </c>
    </row>
    <row r="42" spans="2:24" x14ac:dyDescent="0.25">
      <c r="B42" s="80" t="s">
        <v>19</v>
      </c>
      <c r="C42" s="80">
        <v>252</v>
      </c>
      <c r="D42" s="80">
        <v>293.38</v>
      </c>
      <c r="E42" s="80"/>
      <c r="F42" s="80"/>
      <c r="G42" s="80">
        <v>392</v>
      </c>
      <c r="H42" s="80">
        <v>34735.699999999997</v>
      </c>
      <c r="I42" s="80">
        <v>77</v>
      </c>
      <c r="J42" s="80">
        <v>11877.85</v>
      </c>
      <c r="K42" s="80">
        <v>2</v>
      </c>
      <c r="L42" s="80">
        <v>812.8</v>
      </c>
      <c r="N42" s="15" t="s">
        <v>23</v>
      </c>
      <c r="O42" s="7">
        <v>31</v>
      </c>
      <c r="P42" s="7">
        <v>10263.17</v>
      </c>
      <c r="Q42" s="7">
        <v>1422</v>
      </c>
      <c r="R42" s="7">
        <v>4010.34</v>
      </c>
      <c r="S42" s="7">
        <v>312</v>
      </c>
      <c r="T42" s="7">
        <v>612.38</v>
      </c>
      <c r="U42" s="7">
        <v>210</v>
      </c>
      <c r="V42" s="7">
        <v>89.949999999999989</v>
      </c>
      <c r="W42" s="7">
        <v>108</v>
      </c>
      <c r="X42" s="7">
        <v>292.20000000000005</v>
      </c>
    </row>
    <row r="43" spans="2:24" x14ac:dyDescent="0.25">
      <c r="B43" s="80" t="s">
        <v>23</v>
      </c>
      <c r="C43" s="80"/>
      <c r="D43" s="80"/>
      <c r="E43" s="80"/>
      <c r="F43" s="80"/>
      <c r="G43" s="80">
        <v>4</v>
      </c>
      <c r="H43" s="80">
        <v>901.93</v>
      </c>
      <c r="I43" s="80"/>
      <c r="J43" s="80"/>
      <c r="K43" s="80">
        <v>1</v>
      </c>
      <c r="L43" s="80">
        <v>80.22</v>
      </c>
      <c r="N43" s="15" t="s">
        <v>15</v>
      </c>
      <c r="O43" s="7">
        <v>912</v>
      </c>
      <c r="P43" s="7">
        <v>2598.4500000000003</v>
      </c>
      <c r="Q43" s="7">
        <v>24</v>
      </c>
      <c r="R43" s="7">
        <v>117.82</v>
      </c>
      <c r="S43" s="7"/>
      <c r="T43" s="7"/>
      <c r="U43" s="7">
        <v>84</v>
      </c>
      <c r="V43" s="7">
        <v>182.67</v>
      </c>
      <c r="W43" s="7">
        <v>48</v>
      </c>
      <c r="X43" s="7">
        <v>98.82</v>
      </c>
    </row>
    <row r="44" spans="2:24" x14ac:dyDescent="0.25">
      <c r="B44" s="80" t="s">
        <v>25</v>
      </c>
      <c r="C44" s="80">
        <v>108</v>
      </c>
      <c r="D44" s="80">
        <v>153.61000000000001</v>
      </c>
      <c r="E44" s="80">
        <v>750</v>
      </c>
      <c r="F44" s="80">
        <v>19332.349999999999</v>
      </c>
      <c r="G44" s="80">
        <v>593</v>
      </c>
      <c r="H44" s="80">
        <v>13438.87</v>
      </c>
      <c r="I44" s="80">
        <v>600</v>
      </c>
      <c r="J44" s="80">
        <v>14078.46</v>
      </c>
      <c r="K44" s="80"/>
      <c r="L44" s="80"/>
      <c r="N44" s="15" t="s">
        <v>24</v>
      </c>
      <c r="O44" s="7"/>
      <c r="P44" s="7"/>
      <c r="Q44" s="7">
        <v>179</v>
      </c>
      <c r="R44" s="7">
        <v>56072.679999999993</v>
      </c>
      <c r="S44" s="7">
        <v>198</v>
      </c>
      <c r="T44" s="7">
        <v>42152.130000000005</v>
      </c>
      <c r="U44" s="7"/>
      <c r="V44" s="7"/>
      <c r="W44" s="7"/>
      <c r="X44" s="7"/>
    </row>
    <row r="45" spans="2:24" x14ac:dyDescent="0.25">
      <c r="B45" s="80" t="s">
        <v>15</v>
      </c>
      <c r="C45" s="80">
        <v>18</v>
      </c>
      <c r="D45" s="80">
        <v>209.82999999999998</v>
      </c>
      <c r="E45" s="80"/>
      <c r="F45" s="80"/>
      <c r="G45" s="80"/>
      <c r="H45" s="80"/>
      <c r="I45" s="80"/>
      <c r="J45" s="80"/>
      <c r="K45" s="80"/>
      <c r="L45" s="80"/>
      <c r="N45" s="15" t="s">
        <v>26</v>
      </c>
      <c r="O45" s="7">
        <v>240</v>
      </c>
      <c r="P45" s="7">
        <v>2532.64</v>
      </c>
      <c r="Q45" s="7"/>
      <c r="R45" s="7"/>
      <c r="S45" s="7">
        <v>289</v>
      </c>
      <c r="T45" s="7">
        <v>1370.75</v>
      </c>
      <c r="U45" s="7"/>
      <c r="V45" s="7"/>
      <c r="W45" s="7"/>
      <c r="X45" s="7"/>
    </row>
    <row r="46" spans="2:24" x14ac:dyDescent="0.25">
      <c r="B46" s="80" t="s">
        <v>21</v>
      </c>
      <c r="C46" s="80">
        <v>1400</v>
      </c>
      <c r="D46" s="80">
        <v>76724.930000000008</v>
      </c>
      <c r="E46" s="80">
        <v>5</v>
      </c>
      <c r="F46" s="80">
        <v>4319.8799999999992</v>
      </c>
      <c r="G46" s="80">
        <v>8</v>
      </c>
      <c r="H46" s="80">
        <v>2475.67</v>
      </c>
      <c r="I46" s="80">
        <v>3066</v>
      </c>
      <c r="J46" s="80">
        <v>60655.58</v>
      </c>
      <c r="K46" s="80"/>
      <c r="L46" s="80"/>
      <c r="N46" s="15" t="s">
        <v>19</v>
      </c>
      <c r="O46" s="7">
        <v>1</v>
      </c>
      <c r="P46" s="7">
        <v>2008.29</v>
      </c>
      <c r="Q46" s="7"/>
      <c r="R46" s="7"/>
      <c r="S46" s="7"/>
      <c r="T46" s="7"/>
      <c r="U46" s="7">
        <v>5</v>
      </c>
      <c r="V46" s="7">
        <v>102.69</v>
      </c>
      <c r="W46" s="7"/>
      <c r="X46" s="7"/>
    </row>
    <row r="47" spans="2:24" x14ac:dyDescent="0.25">
      <c r="B47" s="110" t="s">
        <v>28</v>
      </c>
      <c r="C47" s="110">
        <f>SUM(C37:C46)</f>
        <v>192171</v>
      </c>
      <c r="D47" s="110">
        <f>SUM(D37:D46)</f>
        <v>22818801.019999992</v>
      </c>
      <c r="E47" s="110">
        <f t="shared" ref="E47:L47" si="1">SUM(E37:E46)</f>
        <v>193741</v>
      </c>
      <c r="F47" s="110">
        <f t="shared" si="1"/>
        <v>20967649.880000006</v>
      </c>
      <c r="G47" s="110">
        <f t="shared" si="1"/>
        <v>163577</v>
      </c>
      <c r="H47" s="110">
        <f t="shared" si="1"/>
        <v>16053331.27</v>
      </c>
      <c r="I47" s="110">
        <f t="shared" si="1"/>
        <v>172464</v>
      </c>
      <c r="J47" s="110">
        <f t="shared" si="1"/>
        <v>16477938.140000006</v>
      </c>
      <c r="K47" s="110">
        <f t="shared" si="1"/>
        <v>22115</v>
      </c>
      <c r="L47" s="110">
        <f t="shared" si="1"/>
        <v>2472777.9699999997</v>
      </c>
      <c r="N47" s="22" t="s">
        <v>28</v>
      </c>
      <c r="O47" s="5">
        <f>SUM(O37:O46)</f>
        <v>37317</v>
      </c>
      <c r="P47" s="5">
        <f t="shared" ref="P47:X47" si="2">SUM(P37:P46)</f>
        <v>1447475.7199999995</v>
      </c>
      <c r="Q47" s="5">
        <f t="shared" si="2"/>
        <v>23243</v>
      </c>
      <c r="R47" s="5">
        <f t="shared" si="2"/>
        <v>1109419.8099999996</v>
      </c>
      <c r="S47" s="5">
        <f t="shared" si="2"/>
        <v>23605</v>
      </c>
      <c r="T47" s="5">
        <f t="shared" si="2"/>
        <v>1536859.7200000002</v>
      </c>
      <c r="U47" s="5">
        <f t="shared" si="2"/>
        <v>36931</v>
      </c>
      <c r="V47" s="5">
        <f t="shared" si="2"/>
        <v>1175541.8099999998</v>
      </c>
      <c r="W47" s="5">
        <f t="shared" si="2"/>
        <v>9692</v>
      </c>
      <c r="X47" s="5">
        <f t="shared" si="2"/>
        <v>237990.30000000005</v>
      </c>
    </row>
    <row r="49" spans="2:19" x14ac:dyDescent="0.25">
      <c r="C49" s="2">
        <v>2014</v>
      </c>
      <c r="D49" s="2">
        <v>2015</v>
      </c>
      <c r="E49" s="2">
        <v>2016</v>
      </c>
      <c r="F49" s="2">
        <v>2017</v>
      </c>
      <c r="G49" s="2" t="s">
        <v>278</v>
      </c>
      <c r="O49" s="2">
        <v>2014</v>
      </c>
      <c r="P49" s="2">
        <v>2015</v>
      </c>
      <c r="Q49" s="2">
        <v>2016</v>
      </c>
      <c r="R49" s="2">
        <v>2017</v>
      </c>
      <c r="S49" s="2" t="s">
        <v>278</v>
      </c>
    </row>
    <row r="50" spans="2:19" x14ac:dyDescent="0.25">
      <c r="B50" s="105" t="str">
        <f t="shared" ref="B50:C54" si="3">+B37</f>
        <v>BUENAVENTURA</v>
      </c>
      <c r="C50" s="7">
        <f t="shared" si="3"/>
        <v>149910</v>
      </c>
      <c r="D50" s="7">
        <f>+E37</f>
        <v>162959</v>
      </c>
      <c r="E50" s="7">
        <f>+G37</f>
        <v>141774</v>
      </c>
      <c r="F50" s="7">
        <f>+I37</f>
        <v>145301</v>
      </c>
      <c r="G50" s="7">
        <f>+K37</f>
        <v>17364</v>
      </c>
      <c r="N50" s="15" t="str">
        <f t="shared" ref="N50:O53" si="4">+N37</f>
        <v>CARTAGENA</v>
      </c>
      <c r="O50" s="7">
        <f t="shared" si="4"/>
        <v>6344</v>
      </c>
      <c r="P50" s="7">
        <f>+Q37</f>
        <v>3926</v>
      </c>
      <c r="Q50" s="7">
        <f>+S37</f>
        <v>5586</v>
      </c>
      <c r="R50" s="7">
        <f>+U37</f>
        <v>1950</v>
      </c>
      <c r="S50" s="7">
        <f>+W37</f>
        <v>489</v>
      </c>
    </row>
    <row r="51" spans="2:19" x14ac:dyDescent="0.25">
      <c r="B51" s="105" t="str">
        <f t="shared" si="3"/>
        <v>IPIALES</v>
      </c>
      <c r="C51" s="7">
        <f t="shared" si="3"/>
        <v>27204</v>
      </c>
      <c r="D51" s="7">
        <f>+E38</f>
        <v>17005</v>
      </c>
      <c r="E51" s="7">
        <f>+G38</f>
        <v>12034</v>
      </c>
      <c r="F51" s="7">
        <f>+I38</f>
        <v>11558</v>
      </c>
      <c r="G51" s="7">
        <f>+K38</f>
        <v>1749</v>
      </c>
      <c r="N51" s="15" t="str">
        <f t="shared" si="4"/>
        <v>BOGOTÁ</v>
      </c>
      <c r="O51" s="7">
        <f t="shared" si="4"/>
        <v>4615</v>
      </c>
      <c r="P51" s="7">
        <f>+Q38</f>
        <v>2164</v>
      </c>
      <c r="Q51" s="7">
        <f>+S38</f>
        <v>3403</v>
      </c>
      <c r="R51" s="7">
        <f>+U38</f>
        <v>11696</v>
      </c>
      <c r="S51" s="7">
        <f>+W38</f>
        <v>548</v>
      </c>
    </row>
    <row r="52" spans="2:19" x14ac:dyDescent="0.25">
      <c r="B52" s="105" t="str">
        <f t="shared" si="3"/>
        <v>CARTAGENA</v>
      </c>
      <c r="C52" s="7">
        <f t="shared" si="3"/>
        <v>8466</v>
      </c>
      <c r="D52" s="7">
        <f>+E39</f>
        <v>8090</v>
      </c>
      <c r="E52" s="7">
        <f>+G39</f>
        <v>4415</v>
      </c>
      <c r="F52" s="7">
        <f>+I39</f>
        <v>7685</v>
      </c>
      <c r="G52" s="7">
        <f>+K39</f>
        <v>1411</v>
      </c>
      <c r="N52" s="15" t="str">
        <f t="shared" si="4"/>
        <v>BARRANQUILLA</v>
      </c>
      <c r="O52" s="7">
        <f t="shared" si="4"/>
        <v>1402</v>
      </c>
      <c r="P52" s="7">
        <f>+Q39</f>
        <v>1070</v>
      </c>
      <c r="Q52" s="7">
        <f>+S39</f>
        <v>3447</v>
      </c>
      <c r="R52" s="7">
        <f>+U39</f>
        <v>2980</v>
      </c>
      <c r="S52" s="7">
        <f>+W39</f>
        <v>1050</v>
      </c>
    </row>
    <row r="53" spans="2:19" x14ac:dyDescent="0.25">
      <c r="B53" s="105" t="str">
        <f t="shared" si="3"/>
        <v>BOGOTÁ</v>
      </c>
      <c r="C53" s="7">
        <f t="shared" si="3"/>
        <v>4813</v>
      </c>
      <c r="D53" s="7">
        <f>+E40</f>
        <v>4931</v>
      </c>
      <c r="E53" s="7">
        <f>+G40</f>
        <v>4138</v>
      </c>
      <c r="F53" s="7">
        <f>+I40</f>
        <v>4161</v>
      </c>
      <c r="G53" s="7">
        <f>+K40</f>
        <v>788</v>
      </c>
      <c r="N53" s="15" t="str">
        <f t="shared" si="4"/>
        <v>BUENAVENTURA</v>
      </c>
      <c r="O53" s="7">
        <f t="shared" si="4"/>
        <v>11353</v>
      </c>
      <c r="P53" s="7">
        <f>+Q40</f>
        <v>14454</v>
      </c>
      <c r="Q53" s="7">
        <f>+S40</f>
        <v>10075</v>
      </c>
      <c r="R53" s="7">
        <f>+U40</f>
        <v>19926</v>
      </c>
      <c r="S53" s="7">
        <f>+W40</f>
        <v>209</v>
      </c>
    </row>
    <row r="54" spans="2:19" x14ac:dyDescent="0.25">
      <c r="B54" s="105" t="str">
        <f t="shared" si="3"/>
        <v>BARRANQUILLA</v>
      </c>
      <c r="C54" s="7">
        <f t="shared" si="3"/>
        <v>0</v>
      </c>
      <c r="D54" s="7">
        <f>+E41</f>
        <v>1</v>
      </c>
      <c r="E54" s="7">
        <f>+G41</f>
        <v>219</v>
      </c>
      <c r="F54" s="7">
        <f>+I41</f>
        <v>16</v>
      </c>
      <c r="G54" s="7">
        <f>+K41</f>
        <v>800</v>
      </c>
      <c r="N54" s="15" t="s">
        <v>16</v>
      </c>
      <c r="O54" s="82">
        <f>+SUM(O41:O46)</f>
        <v>13603</v>
      </c>
      <c r="P54" s="82">
        <f>+SUM(Q41:Q46)</f>
        <v>1629</v>
      </c>
      <c r="Q54" s="82">
        <f>+SUM(S41:S46)</f>
        <v>1094</v>
      </c>
      <c r="R54" s="82">
        <f>+SUM(U42:U46)</f>
        <v>299</v>
      </c>
      <c r="S54" s="82">
        <f>+SUM(W41:W46)</f>
        <v>7396</v>
      </c>
    </row>
    <row r="55" spans="2:19" ht="15.75" customHeight="1" x14ac:dyDescent="0.25">
      <c r="B55" s="27" t="s">
        <v>16</v>
      </c>
      <c r="C55" s="82">
        <f>+SUM(C42:C46)</f>
        <v>1778</v>
      </c>
      <c r="D55" s="82">
        <f>+SUM(E42:E46)</f>
        <v>755</v>
      </c>
      <c r="E55" s="82">
        <f>+SUM(G42:G46)</f>
        <v>997</v>
      </c>
      <c r="F55" s="82">
        <f>+SUM(I42:I46)</f>
        <v>3743</v>
      </c>
      <c r="G55" s="82">
        <f>+SUM(K42:K46)</f>
        <v>3</v>
      </c>
    </row>
    <row r="56" spans="2:19" x14ac:dyDescent="0.25">
      <c r="O56" s="2">
        <v>2014</v>
      </c>
      <c r="P56" s="2">
        <v>2015</v>
      </c>
      <c r="Q56" s="2">
        <v>2016</v>
      </c>
      <c r="R56" s="2">
        <v>2017</v>
      </c>
      <c r="S56" s="2" t="s">
        <v>278</v>
      </c>
    </row>
    <row r="57" spans="2:19" x14ac:dyDescent="0.25">
      <c r="N57" s="15" t="str">
        <f>+N37</f>
        <v>CARTAGENA</v>
      </c>
      <c r="O57" s="7">
        <f>+P37</f>
        <v>442120.41999999993</v>
      </c>
      <c r="P57" s="7">
        <f>+R37</f>
        <v>602347.18999999959</v>
      </c>
      <c r="Q57" s="7">
        <f>+T37</f>
        <v>717342.01000000024</v>
      </c>
      <c r="R57" s="7">
        <f>+V37</f>
        <v>611237.62000000023</v>
      </c>
      <c r="S57" s="7">
        <f>+X37</f>
        <v>110538.78000000001</v>
      </c>
    </row>
    <row r="58" spans="2:19" x14ac:dyDescent="0.25">
      <c r="N58" s="15" t="str">
        <f>+N38</f>
        <v>BOGOTÁ</v>
      </c>
      <c r="O58" s="7">
        <f>+P38</f>
        <v>683752.54999999993</v>
      </c>
      <c r="P58" s="7">
        <f>+R38</f>
        <v>263093.72000000003</v>
      </c>
      <c r="Q58" s="7">
        <f>+T38</f>
        <v>401683.04999999987</v>
      </c>
      <c r="R58" s="7">
        <f>+V38</f>
        <v>325278.16999999993</v>
      </c>
      <c r="S58" s="7">
        <f>+X38</f>
        <v>98839.63</v>
      </c>
    </row>
    <row r="59" spans="2:19" x14ac:dyDescent="0.25">
      <c r="C59" s="2">
        <v>2014</v>
      </c>
      <c r="D59" s="2">
        <v>2015</v>
      </c>
      <c r="E59" s="2">
        <v>2016</v>
      </c>
      <c r="F59" s="2">
        <v>2017</v>
      </c>
      <c r="G59" s="2" t="s">
        <v>278</v>
      </c>
      <c r="N59" s="15" t="str">
        <f>+N39</f>
        <v>BARRANQUILLA</v>
      </c>
      <c r="O59" s="7">
        <f>+P39</f>
        <v>2410.14</v>
      </c>
      <c r="P59" s="7">
        <f>+R39</f>
        <v>18060.439999999999</v>
      </c>
      <c r="Q59" s="7">
        <f>+T39</f>
        <v>31204.559999999998</v>
      </c>
      <c r="R59" s="7">
        <f>+V39</f>
        <v>17653.249999999996</v>
      </c>
      <c r="S59" s="7">
        <f>+X39</f>
        <v>14485.889999999998</v>
      </c>
    </row>
    <row r="60" spans="2:19" x14ac:dyDescent="0.25">
      <c r="B60" s="105" t="str">
        <f>+B37</f>
        <v>BUENAVENTURA</v>
      </c>
      <c r="C60" s="7">
        <f>+D37</f>
        <v>14762090.619999994</v>
      </c>
      <c r="D60" s="7">
        <f>+F37</f>
        <v>15172843.670000007</v>
      </c>
      <c r="E60" s="7">
        <f>+H37</f>
        <v>11822415.830000002</v>
      </c>
      <c r="F60" s="7">
        <f>+J37</f>
        <v>12248562.320000004</v>
      </c>
      <c r="G60" s="7">
        <f>+L37</f>
        <v>1620799.9100000001</v>
      </c>
      <c r="N60" s="15" t="str">
        <f>+N40</f>
        <v>BUENAVENTURA</v>
      </c>
      <c r="O60" s="7">
        <f>+P40</f>
        <v>123214.35999999999</v>
      </c>
      <c r="P60" s="7">
        <f>+R40</f>
        <v>164718.72</v>
      </c>
      <c r="Q60" s="7">
        <f>+T40</f>
        <v>333825.56000000006</v>
      </c>
      <c r="R60" s="7">
        <f>+V40</f>
        <v>211315.77999999997</v>
      </c>
      <c r="S60" s="7">
        <f>+X40</f>
        <v>9476.35</v>
      </c>
    </row>
    <row r="61" spans="2:19" x14ac:dyDescent="0.25">
      <c r="B61" s="105" t="str">
        <f>+B38</f>
        <v>IPIALES</v>
      </c>
      <c r="C61" s="7">
        <f>+D38</f>
        <v>5143259.7300000004</v>
      </c>
      <c r="D61" s="7">
        <f>+F38</f>
        <v>3081185.5699999989</v>
      </c>
      <c r="E61" s="7">
        <f>+H38</f>
        <v>2281910.0300000003</v>
      </c>
      <c r="F61" s="7">
        <f>+J38</f>
        <v>2054013.2000000007</v>
      </c>
      <c r="G61" s="7">
        <f>+L38</f>
        <v>400880.57</v>
      </c>
      <c r="N61" s="15" t="s">
        <v>16</v>
      </c>
      <c r="O61" s="82">
        <f>+SUM(P41:P46)</f>
        <v>195978.25000000006</v>
      </c>
      <c r="P61" s="82">
        <f>+SUM(R41:R46)</f>
        <v>61199.739999999991</v>
      </c>
      <c r="Q61" s="82">
        <f>+SUM(T41:T46)</f>
        <v>52804.54</v>
      </c>
      <c r="R61" s="82">
        <f>+SUM(V41:V46)</f>
        <v>10056.99</v>
      </c>
      <c r="S61" s="82">
        <f>+SUM(X41:X46)</f>
        <v>4649.6499999999996</v>
      </c>
    </row>
    <row r="62" spans="2:19" x14ac:dyDescent="0.25">
      <c r="B62" s="105" t="str">
        <f>+B39</f>
        <v>CARTAGENA</v>
      </c>
      <c r="C62" s="7">
        <f>+D39</f>
        <v>1759816.6200000008</v>
      </c>
      <c r="D62" s="7">
        <f>+F39</f>
        <v>1647400.1400000001</v>
      </c>
      <c r="E62" s="7">
        <f>+H39</f>
        <v>1090177.04</v>
      </c>
      <c r="F62" s="7">
        <f>+J39</f>
        <v>1273676.3299999998</v>
      </c>
      <c r="G62" s="7">
        <f>+L39</f>
        <v>263321.58</v>
      </c>
    </row>
    <row r="63" spans="2:19" x14ac:dyDescent="0.25">
      <c r="B63" s="105" t="str">
        <f>+B40</f>
        <v>BOGOTÁ</v>
      </c>
      <c r="C63" s="7">
        <f>+D40</f>
        <v>1076252.3000000003</v>
      </c>
      <c r="D63" s="7">
        <f>+F40</f>
        <v>1041642.3599999996</v>
      </c>
      <c r="E63" s="7">
        <f>+H40</f>
        <v>722964.61999999976</v>
      </c>
      <c r="F63" s="7">
        <f>+J40</f>
        <v>805304.65000000037</v>
      </c>
      <c r="G63" s="7">
        <f>+L40</f>
        <v>169424.31999999998</v>
      </c>
    </row>
    <row r="64" spans="2:19" x14ac:dyDescent="0.25">
      <c r="B64" s="105" t="str">
        <f>+B41</f>
        <v>BARRANQUILLA</v>
      </c>
      <c r="C64" s="7">
        <f>+D41</f>
        <v>0</v>
      </c>
      <c r="D64" s="7">
        <f>+F41</f>
        <v>925.91</v>
      </c>
      <c r="E64" s="7">
        <f>+H41</f>
        <v>84311.579999999987</v>
      </c>
      <c r="F64" s="7">
        <f>+J41</f>
        <v>9769.75</v>
      </c>
      <c r="G64" s="7">
        <f>+L41</f>
        <v>17458.57</v>
      </c>
    </row>
    <row r="65" spans="2:7" x14ac:dyDescent="0.25">
      <c r="B65" s="27" t="s">
        <v>16</v>
      </c>
      <c r="C65" s="82">
        <f>+SUM(D42:D46)</f>
        <v>77381.750000000015</v>
      </c>
      <c r="D65" s="82">
        <f>+SUM(F42:F46)</f>
        <v>23652.229999999996</v>
      </c>
      <c r="E65" s="82">
        <f>+SUM(H42:H46)</f>
        <v>51552.17</v>
      </c>
      <c r="F65" s="82">
        <f>+SUM(J42:J46)</f>
        <v>86611.89</v>
      </c>
      <c r="G65" s="82">
        <f>+SUM(L42:L46)</f>
        <v>893.02</v>
      </c>
    </row>
    <row r="86" spans="2:25" ht="23.25" x14ac:dyDescent="0.35">
      <c r="B86" s="10" t="s">
        <v>32</v>
      </c>
    </row>
    <row r="87" spans="2:25" ht="23.25" x14ac:dyDescent="0.35">
      <c r="B87" s="10"/>
    </row>
    <row r="88" spans="2:25" ht="18.75" x14ac:dyDescent="0.25">
      <c r="B88" s="225" t="s">
        <v>40</v>
      </c>
      <c r="C88" s="226"/>
      <c r="D88" s="226"/>
      <c r="E88" s="226"/>
      <c r="F88" s="226"/>
      <c r="G88" s="226"/>
      <c r="H88" s="226"/>
      <c r="I88" s="226"/>
      <c r="J88" s="226"/>
      <c r="K88" s="226"/>
      <c r="L88" s="227"/>
      <c r="N88" s="225" t="s">
        <v>41</v>
      </c>
      <c r="O88" s="226"/>
      <c r="P88" s="226"/>
      <c r="Q88" s="226"/>
      <c r="R88" s="226"/>
      <c r="S88" s="226"/>
      <c r="T88" s="226"/>
      <c r="U88" s="226"/>
      <c r="V88" s="226"/>
      <c r="W88" s="226"/>
      <c r="X88" s="227"/>
    </row>
    <row r="89" spans="2:25" x14ac:dyDescent="0.25">
      <c r="B89" s="211" t="s">
        <v>45</v>
      </c>
      <c r="C89" s="201">
        <v>2014</v>
      </c>
      <c r="D89" s="201"/>
      <c r="E89" s="201">
        <v>2015</v>
      </c>
      <c r="F89" s="201"/>
      <c r="G89" s="201">
        <v>2016</v>
      </c>
      <c r="H89" s="201"/>
      <c r="I89" s="201">
        <v>2017</v>
      </c>
      <c r="J89" s="201"/>
      <c r="K89" s="201" t="s">
        <v>265</v>
      </c>
      <c r="L89" s="201"/>
      <c r="N89" s="211" t="s">
        <v>45</v>
      </c>
      <c r="O89" s="201">
        <v>2014</v>
      </c>
      <c r="P89" s="201"/>
      <c r="Q89" s="201">
        <v>2015</v>
      </c>
      <c r="R89" s="201"/>
      <c r="S89" s="201">
        <v>2016</v>
      </c>
      <c r="T89" s="201"/>
      <c r="U89" s="201">
        <v>2017</v>
      </c>
      <c r="V89" s="201"/>
      <c r="W89" s="201" t="s">
        <v>265</v>
      </c>
      <c r="X89" s="201"/>
    </row>
    <row r="90" spans="2:25" x14ac:dyDescent="0.25">
      <c r="B90" s="212"/>
      <c r="C90" s="21" t="s">
        <v>0</v>
      </c>
      <c r="D90" s="21" t="s">
        <v>154</v>
      </c>
      <c r="E90" s="21" t="s">
        <v>0</v>
      </c>
      <c r="F90" s="21" t="s">
        <v>154</v>
      </c>
      <c r="G90" s="21" t="s">
        <v>0</v>
      </c>
      <c r="H90" s="21" t="s">
        <v>154</v>
      </c>
      <c r="I90" s="21" t="s">
        <v>0</v>
      </c>
      <c r="J90" s="21" t="s">
        <v>154</v>
      </c>
      <c r="K90" s="21" t="s">
        <v>0</v>
      </c>
      <c r="L90" s="21" t="s">
        <v>154</v>
      </c>
      <c r="N90" s="212"/>
      <c r="O90" s="21" t="s">
        <v>0</v>
      </c>
      <c r="P90" s="21" t="s">
        <v>154</v>
      </c>
      <c r="Q90" s="21" t="s">
        <v>0</v>
      </c>
      <c r="R90" s="21" t="s">
        <v>154</v>
      </c>
      <c r="S90" s="21" t="s">
        <v>0</v>
      </c>
      <c r="T90" s="21" t="s">
        <v>154</v>
      </c>
      <c r="U90" s="21" t="s">
        <v>0</v>
      </c>
      <c r="V90" s="21" t="s">
        <v>154</v>
      </c>
      <c r="W90" s="21" t="s">
        <v>0</v>
      </c>
      <c r="X90" s="21" t="s">
        <v>154</v>
      </c>
    </row>
    <row r="91" spans="2:25" x14ac:dyDescent="0.25">
      <c r="B91" s="125" t="s">
        <v>42</v>
      </c>
      <c r="C91" s="125">
        <v>158154</v>
      </c>
      <c r="D91" s="125">
        <v>18414466.679999996</v>
      </c>
      <c r="E91" s="125">
        <v>162485</v>
      </c>
      <c r="F91" s="125">
        <v>16767978.300000004</v>
      </c>
      <c r="G91" s="125">
        <v>134321</v>
      </c>
      <c r="H91" s="125">
        <v>12720083.480000002</v>
      </c>
      <c r="I91" s="125">
        <v>113323</v>
      </c>
      <c r="J91" s="125">
        <v>10962716.41</v>
      </c>
      <c r="K91" s="125">
        <v>14700</v>
      </c>
      <c r="L91" s="125">
        <v>1599137.9899999998</v>
      </c>
      <c r="N91" s="80" t="s">
        <v>43</v>
      </c>
      <c r="O91" s="80">
        <v>4672</v>
      </c>
      <c r="P91" s="80">
        <v>894984.87999999989</v>
      </c>
      <c r="Q91" s="80">
        <v>1908</v>
      </c>
      <c r="R91" s="80">
        <v>515742.75999999983</v>
      </c>
      <c r="S91" s="80">
        <v>3212</v>
      </c>
      <c r="T91" s="80">
        <v>596006.82999999996</v>
      </c>
      <c r="U91" s="80">
        <v>2303</v>
      </c>
      <c r="V91" s="80">
        <v>483843.99</v>
      </c>
      <c r="W91" s="80">
        <v>795</v>
      </c>
      <c r="X91" s="80">
        <v>150821.22</v>
      </c>
      <c r="Y91" s="4"/>
    </row>
    <row r="92" spans="2:25" x14ac:dyDescent="0.25">
      <c r="B92" s="125" t="s">
        <v>6</v>
      </c>
      <c r="C92" s="125">
        <v>24846</v>
      </c>
      <c r="D92" s="125">
        <v>1971579.74</v>
      </c>
      <c r="E92" s="125">
        <v>20008</v>
      </c>
      <c r="F92" s="125">
        <v>1515289.0699999998</v>
      </c>
      <c r="G92" s="125">
        <v>21648</v>
      </c>
      <c r="H92" s="125">
        <v>1648169.66</v>
      </c>
      <c r="I92" s="125">
        <v>37954</v>
      </c>
      <c r="J92" s="125">
        <v>2763959.1</v>
      </c>
      <c r="K92" s="125">
        <v>4363</v>
      </c>
      <c r="L92" s="125">
        <v>330612.69000000006</v>
      </c>
      <c r="N92" s="80" t="s">
        <v>8</v>
      </c>
      <c r="O92" s="80">
        <v>311</v>
      </c>
      <c r="P92" s="80">
        <v>77044.070000000022</v>
      </c>
      <c r="Q92" s="80">
        <v>515</v>
      </c>
      <c r="R92" s="80">
        <v>88152.909999999989</v>
      </c>
      <c r="S92" s="80">
        <v>634</v>
      </c>
      <c r="T92" s="80">
        <v>79912.37999999999</v>
      </c>
      <c r="U92" s="80">
        <v>433</v>
      </c>
      <c r="V92" s="80">
        <v>251354.78999999995</v>
      </c>
      <c r="W92" s="80">
        <v>169</v>
      </c>
      <c r="X92" s="80">
        <v>30103.02</v>
      </c>
    </row>
    <row r="93" spans="2:25" x14ac:dyDescent="0.25">
      <c r="B93" s="125" t="s">
        <v>43</v>
      </c>
      <c r="C93" s="125">
        <v>4234</v>
      </c>
      <c r="D93" s="125">
        <v>978369.15000000014</v>
      </c>
      <c r="E93" s="125">
        <v>4739</v>
      </c>
      <c r="F93" s="125">
        <v>1084429.19</v>
      </c>
      <c r="G93" s="125">
        <v>5123</v>
      </c>
      <c r="H93" s="125">
        <v>931635.58</v>
      </c>
      <c r="I93" s="125">
        <v>3445</v>
      </c>
      <c r="J93" s="125">
        <v>566848.46000000008</v>
      </c>
      <c r="K93" s="125">
        <v>1500</v>
      </c>
      <c r="L93" s="125">
        <v>199932.62999999998</v>
      </c>
      <c r="N93" s="80" t="s">
        <v>6</v>
      </c>
      <c r="O93" s="80">
        <v>30764</v>
      </c>
      <c r="P93" s="80">
        <v>287464.25</v>
      </c>
      <c r="Q93" s="80">
        <v>19591</v>
      </c>
      <c r="R93" s="80">
        <v>201846.46000000002</v>
      </c>
      <c r="S93" s="80">
        <v>16856</v>
      </c>
      <c r="T93" s="80">
        <v>250535.00999999998</v>
      </c>
      <c r="U93" s="80">
        <v>33192</v>
      </c>
      <c r="V93" s="80">
        <v>220854.94999999998</v>
      </c>
      <c r="W93" s="80">
        <v>8670</v>
      </c>
      <c r="X93" s="80">
        <v>20406.559999999998</v>
      </c>
    </row>
    <row r="94" spans="2:25" x14ac:dyDescent="0.25">
      <c r="B94" s="125" t="s">
        <v>7</v>
      </c>
      <c r="C94" s="125">
        <v>847</v>
      </c>
      <c r="D94" s="125">
        <v>328805.5400000001</v>
      </c>
      <c r="E94" s="125">
        <v>1129</v>
      </c>
      <c r="F94" s="125">
        <v>408937.72</v>
      </c>
      <c r="G94" s="125">
        <v>156</v>
      </c>
      <c r="H94" s="125">
        <v>50879.750000000007</v>
      </c>
      <c r="I94" s="125">
        <v>1626</v>
      </c>
      <c r="J94" s="125">
        <v>365129.0400000001</v>
      </c>
      <c r="K94" s="125">
        <v>623</v>
      </c>
      <c r="L94" s="125">
        <v>146584.91</v>
      </c>
      <c r="N94" s="80" t="s">
        <v>44</v>
      </c>
      <c r="O94" s="80">
        <v>350</v>
      </c>
      <c r="P94" s="80">
        <v>152965.81</v>
      </c>
      <c r="Q94" s="80">
        <v>627</v>
      </c>
      <c r="R94" s="80">
        <v>185368.59000000005</v>
      </c>
      <c r="S94" s="80">
        <v>1179</v>
      </c>
      <c r="T94" s="80">
        <v>279532.17000000004</v>
      </c>
      <c r="U94" s="80">
        <v>172</v>
      </c>
      <c r="V94" s="80">
        <v>98375.120000000024</v>
      </c>
      <c r="W94" s="80">
        <v>34</v>
      </c>
      <c r="X94" s="80">
        <v>18071.170000000002</v>
      </c>
    </row>
    <row r="95" spans="2:25" x14ac:dyDescent="0.25">
      <c r="B95" s="71" t="s">
        <v>16</v>
      </c>
      <c r="C95" s="125">
        <v>4090</v>
      </c>
      <c r="D95" s="125">
        <v>1125579.9100000001</v>
      </c>
      <c r="E95" s="125">
        <v>5380</v>
      </c>
      <c r="F95" s="125">
        <v>1191015.5999999999</v>
      </c>
      <c r="G95" s="125">
        <v>2329</v>
      </c>
      <c r="H95" s="125">
        <v>702562.80000000098</v>
      </c>
      <c r="I95" s="125">
        <v>16116</v>
      </c>
      <c r="J95" s="125">
        <v>1819285.13</v>
      </c>
      <c r="K95" s="125">
        <v>929</v>
      </c>
      <c r="L95" s="125">
        <v>196509.74999999997</v>
      </c>
      <c r="N95" s="80" t="s">
        <v>246</v>
      </c>
      <c r="O95" s="80">
        <v>15</v>
      </c>
      <c r="P95" s="80">
        <v>2553.5100000000002</v>
      </c>
      <c r="Q95" s="80">
        <v>160</v>
      </c>
      <c r="R95" s="80">
        <v>37294.240000000005</v>
      </c>
      <c r="S95" s="80">
        <v>161</v>
      </c>
      <c r="T95" s="80">
        <v>25872.68</v>
      </c>
      <c r="U95" s="80">
        <v>256</v>
      </c>
      <c r="V95" s="80">
        <v>45852.890000000007</v>
      </c>
      <c r="W95" s="80">
        <v>19</v>
      </c>
      <c r="X95" s="80">
        <v>8744.91</v>
      </c>
    </row>
    <row r="96" spans="2:25" x14ac:dyDescent="0.25">
      <c r="B96" s="72" t="s">
        <v>28</v>
      </c>
      <c r="C96" s="173">
        <f t="shared" ref="C96:K96" si="5">SUM(C91:C95)</f>
        <v>192171</v>
      </c>
      <c r="D96" s="173">
        <f t="shared" si="5"/>
        <v>22818801.019999992</v>
      </c>
      <c r="E96" s="173">
        <f t="shared" si="5"/>
        <v>193741</v>
      </c>
      <c r="F96" s="173">
        <f t="shared" si="5"/>
        <v>20967649.880000006</v>
      </c>
      <c r="G96" s="173">
        <f t="shared" si="5"/>
        <v>163577</v>
      </c>
      <c r="H96" s="173">
        <f t="shared" si="5"/>
        <v>16053331.270000003</v>
      </c>
      <c r="I96" s="173">
        <f t="shared" si="5"/>
        <v>172464</v>
      </c>
      <c r="J96" s="173">
        <f t="shared" si="5"/>
        <v>16477938.140000001</v>
      </c>
      <c r="K96" s="173">
        <f t="shared" si="5"/>
        <v>22115</v>
      </c>
      <c r="L96" s="173">
        <f>SUM(L91:L95)</f>
        <v>2472777.9699999997</v>
      </c>
      <c r="N96" s="71" t="s">
        <v>46</v>
      </c>
      <c r="O96" s="7">
        <v>1205</v>
      </c>
      <c r="P96" s="7">
        <v>32463.200000000004</v>
      </c>
      <c r="Q96" s="7">
        <v>442</v>
      </c>
      <c r="R96" s="7">
        <v>81014.849999999991</v>
      </c>
      <c r="S96" s="7">
        <v>1563</v>
      </c>
      <c r="T96" s="7">
        <v>305000.65000000002</v>
      </c>
      <c r="U96" s="7">
        <v>575</v>
      </c>
      <c r="V96" s="7">
        <v>75260.070000000007</v>
      </c>
      <c r="W96" s="7">
        <v>5</v>
      </c>
      <c r="X96" s="7">
        <v>9843.42</v>
      </c>
    </row>
    <row r="97" spans="2:24" x14ac:dyDescent="0.25">
      <c r="N97" s="72" t="s">
        <v>28</v>
      </c>
      <c r="O97" s="5">
        <f t="shared" ref="O97:V97" si="6">SUM(O91:O96)</f>
        <v>37317</v>
      </c>
      <c r="P97" s="5">
        <f t="shared" si="6"/>
        <v>1447475.72</v>
      </c>
      <c r="Q97" s="5">
        <f t="shared" si="6"/>
        <v>23243</v>
      </c>
      <c r="R97" s="5">
        <f t="shared" si="6"/>
        <v>1109419.81</v>
      </c>
      <c r="S97" s="5">
        <f t="shared" si="6"/>
        <v>23605</v>
      </c>
      <c r="T97" s="5">
        <f t="shared" si="6"/>
        <v>1536859.7200000002</v>
      </c>
      <c r="U97" s="5">
        <f t="shared" si="6"/>
        <v>36931</v>
      </c>
      <c r="V97" s="5">
        <f t="shared" si="6"/>
        <v>1175541.8099999998</v>
      </c>
      <c r="W97" s="5">
        <f>SUM(W91:W96)</f>
        <v>9692</v>
      </c>
      <c r="X97" s="5">
        <f>SUM(X91:X96)</f>
        <v>237990.30000000002</v>
      </c>
    </row>
    <row r="98" spans="2:24" x14ac:dyDescent="0.25">
      <c r="C98" s="2">
        <v>2014</v>
      </c>
      <c r="D98" s="2">
        <v>2015</v>
      </c>
      <c r="E98" s="2">
        <v>2016</v>
      </c>
      <c r="F98" s="2">
        <v>2017</v>
      </c>
      <c r="G98" s="2" t="s">
        <v>278</v>
      </c>
    </row>
    <row r="99" spans="2:24" x14ac:dyDescent="0.25">
      <c r="B99" s="177" t="str">
        <f t="shared" ref="B99:C103" si="7">+B91</f>
        <v>ECUADOR</v>
      </c>
      <c r="C99" s="26">
        <f t="shared" si="7"/>
        <v>158154</v>
      </c>
      <c r="D99" s="26">
        <f>+E91</f>
        <v>162485</v>
      </c>
      <c r="E99" s="26">
        <f>+G91</f>
        <v>134321</v>
      </c>
      <c r="F99" s="26">
        <f>+I91</f>
        <v>113323</v>
      </c>
      <c r="G99" s="26">
        <f>+K91</f>
        <v>14700</v>
      </c>
      <c r="O99" s="2">
        <v>2014</v>
      </c>
      <c r="P99" s="2">
        <v>2015</v>
      </c>
      <c r="Q99" s="2">
        <v>2016</v>
      </c>
      <c r="R99" s="2">
        <v>2017</v>
      </c>
      <c r="S99" s="2" t="s">
        <v>278</v>
      </c>
    </row>
    <row r="100" spans="2:24" x14ac:dyDescent="0.25">
      <c r="B100" s="177" t="str">
        <f t="shared" si="7"/>
        <v>CHINA</v>
      </c>
      <c r="C100" s="26">
        <f t="shared" si="7"/>
        <v>24846</v>
      </c>
      <c r="D100" s="26">
        <f>+E92</f>
        <v>20008</v>
      </c>
      <c r="E100" s="26">
        <f>+G92</f>
        <v>21648</v>
      </c>
      <c r="F100" s="26">
        <f>+I92</f>
        <v>37954</v>
      </c>
      <c r="G100" s="26">
        <f>+K92</f>
        <v>4363</v>
      </c>
      <c r="N100" s="108" t="str">
        <f t="shared" ref="N100:N105" si="8">+N91</f>
        <v>ITALIA</v>
      </c>
      <c r="O100" s="7">
        <f t="shared" ref="O100:O105" si="9">+O91</f>
        <v>4672</v>
      </c>
      <c r="P100" s="7">
        <f t="shared" ref="P100:P105" si="10">+Q91</f>
        <v>1908</v>
      </c>
      <c r="Q100" s="7">
        <f t="shared" ref="Q100:Q105" si="11">+S91</f>
        <v>3212</v>
      </c>
      <c r="R100" s="7">
        <f t="shared" ref="R100:R105" si="12">+U91</f>
        <v>2303</v>
      </c>
      <c r="S100" s="7">
        <f t="shared" ref="S100:S105" si="13">+W91</f>
        <v>795</v>
      </c>
    </row>
    <row r="101" spans="2:24" x14ac:dyDescent="0.25">
      <c r="B101" s="177" t="str">
        <f t="shared" si="7"/>
        <v>ITALIA</v>
      </c>
      <c r="C101" s="26">
        <f t="shared" si="7"/>
        <v>4234</v>
      </c>
      <c r="D101" s="26">
        <f>+E93</f>
        <v>4739</v>
      </c>
      <c r="E101" s="26">
        <f>+G93</f>
        <v>5123</v>
      </c>
      <c r="F101" s="26">
        <f>+I93</f>
        <v>3445</v>
      </c>
      <c r="G101" s="26">
        <f>+K93</f>
        <v>1500</v>
      </c>
      <c r="N101" s="108" t="str">
        <f t="shared" si="8"/>
        <v>ESTADOS UNIDOS</v>
      </c>
      <c r="O101" s="7">
        <f t="shared" si="9"/>
        <v>311</v>
      </c>
      <c r="P101" s="7">
        <f t="shared" si="10"/>
        <v>515</v>
      </c>
      <c r="Q101" s="7">
        <f t="shared" si="11"/>
        <v>634</v>
      </c>
      <c r="R101" s="7">
        <f t="shared" si="12"/>
        <v>433</v>
      </c>
      <c r="S101" s="7">
        <f t="shared" si="13"/>
        <v>169</v>
      </c>
    </row>
    <row r="102" spans="2:24" x14ac:dyDescent="0.25">
      <c r="B102" s="177" t="str">
        <f t="shared" si="7"/>
        <v>MEXICO</v>
      </c>
      <c r="C102" s="26">
        <f t="shared" si="7"/>
        <v>847</v>
      </c>
      <c r="D102" s="26">
        <f>+E94</f>
        <v>1129</v>
      </c>
      <c r="E102" s="26">
        <f>+G94</f>
        <v>156</v>
      </c>
      <c r="F102" s="26">
        <f>+I94</f>
        <v>1626</v>
      </c>
      <c r="G102" s="26">
        <f>+K94</f>
        <v>623</v>
      </c>
      <c r="N102" s="108" t="str">
        <f t="shared" si="8"/>
        <v>CHINA</v>
      </c>
      <c r="O102" s="7">
        <f t="shared" si="9"/>
        <v>30764</v>
      </c>
      <c r="P102" s="7">
        <f t="shared" si="10"/>
        <v>19591</v>
      </c>
      <c r="Q102" s="7">
        <f t="shared" si="11"/>
        <v>16856</v>
      </c>
      <c r="R102" s="7">
        <f t="shared" si="12"/>
        <v>33192</v>
      </c>
      <c r="S102" s="7">
        <f t="shared" si="13"/>
        <v>8670</v>
      </c>
    </row>
    <row r="103" spans="2:24" x14ac:dyDescent="0.25">
      <c r="B103" s="177" t="str">
        <f t="shared" si="7"/>
        <v>OTROS</v>
      </c>
      <c r="C103" s="26">
        <f t="shared" si="7"/>
        <v>4090</v>
      </c>
      <c r="D103" s="26">
        <f>+E95</f>
        <v>5380</v>
      </c>
      <c r="E103" s="26">
        <f>+G95</f>
        <v>2329</v>
      </c>
      <c r="F103" s="26">
        <f>+I95</f>
        <v>16116</v>
      </c>
      <c r="G103" s="26">
        <f>+K95</f>
        <v>929</v>
      </c>
      <c r="N103" s="108" t="str">
        <f t="shared" si="8"/>
        <v>ESPA?A</v>
      </c>
      <c r="O103" s="7">
        <f t="shared" si="9"/>
        <v>350</v>
      </c>
      <c r="P103" s="7">
        <f t="shared" si="10"/>
        <v>627</v>
      </c>
      <c r="Q103" s="7">
        <f t="shared" si="11"/>
        <v>1179</v>
      </c>
      <c r="R103" s="7">
        <f t="shared" si="12"/>
        <v>172</v>
      </c>
      <c r="S103" s="7">
        <f t="shared" si="13"/>
        <v>34</v>
      </c>
    </row>
    <row r="104" spans="2:24" x14ac:dyDescent="0.25">
      <c r="N104" s="108" t="str">
        <f t="shared" si="8"/>
        <v>TURQUIA</v>
      </c>
      <c r="O104" s="7">
        <f t="shared" si="9"/>
        <v>15</v>
      </c>
      <c r="P104" s="7">
        <f t="shared" si="10"/>
        <v>160</v>
      </c>
      <c r="Q104" s="7">
        <f t="shared" si="11"/>
        <v>161</v>
      </c>
      <c r="R104" s="7">
        <f t="shared" si="12"/>
        <v>256</v>
      </c>
      <c r="S104" s="7">
        <f t="shared" si="13"/>
        <v>19</v>
      </c>
    </row>
    <row r="105" spans="2:24" x14ac:dyDescent="0.25">
      <c r="N105" s="108" t="str">
        <f t="shared" si="8"/>
        <v xml:space="preserve">OTROS </v>
      </c>
      <c r="O105" s="7">
        <f t="shared" si="9"/>
        <v>1205</v>
      </c>
      <c r="P105" s="7">
        <f t="shared" si="10"/>
        <v>442</v>
      </c>
      <c r="Q105" s="7">
        <f t="shared" si="11"/>
        <v>1563</v>
      </c>
      <c r="R105" s="7">
        <f t="shared" si="12"/>
        <v>575</v>
      </c>
      <c r="S105" s="7">
        <f t="shared" si="13"/>
        <v>5</v>
      </c>
    </row>
    <row r="106" spans="2:24" x14ac:dyDescent="0.25">
      <c r="C106" s="2">
        <v>2014</v>
      </c>
      <c r="D106" s="2">
        <v>2015</v>
      </c>
      <c r="E106" s="2">
        <v>2016</v>
      </c>
      <c r="F106" s="2">
        <v>2017</v>
      </c>
      <c r="G106" s="2" t="s">
        <v>278</v>
      </c>
    </row>
    <row r="107" spans="2:24" x14ac:dyDescent="0.25">
      <c r="B107" s="177" t="str">
        <f>+B91</f>
        <v>ECUADOR</v>
      </c>
      <c r="C107" s="26">
        <f>+D91</f>
        <v>18414466.679999996</v>
      </c>
      <c r="D107" s="26">
        <f>+F91</f>
        <v>16767978.300000004</v>
      </c>
      <c r="E107" s="26">
        <f>+H91</f>
        <v>12720083.480000002</v>
      </c>
      <c r="F107" s="26">
        <f>+J91</f>
        <v>10962716.41</v>
      </c>
      <c r="G107" s="26">
        <f>+L91</f>
        <v>1599137.9899999998</v>
      </c>
    </row>
    <row r="108" spans="2:24" x14ac:dyDescent="0.25">
      <c r="B108" s="177" t="str">
        <f>+B92</f>
        <v>CHINA</v>
      </c>
      <c r="C108" s="26">
        <f>+D92</f>
        <v>1971579.74</v>
      </c>
      <c r="D108" s="26">
        <f>+F92</f>
        <v>1515289.0699999998</v>
      </c>
      <c r="E108" s="26">
        <f>+H92</f>
        <v>1648169.66</v>
      </c>
      <c r="F108" s="26">
        <f>+J92</f>
        <v>2763959.1</v>
      </c>
      <c r="G108" s="26">
        <f>+L92</f>
        <v>330612.69000000006</v>
      </c>
    </row>
    <row r="109" spans="2:24" x14ac:dyDescent="0.25">
      <c r="B109" s="177" t="str">
        <f>+B93</f>
        <v>ITALIA</v>
      </c>
      <c r="C109" s="26">
        <f>+D93</f>
        <v>978369.15000000014</v>
      </c>
      <c r="D109" s="26">
        <f>+F93</f>
        <v>1084429.19</v>
      </c>
      <c r="E109" s="26">
        <f>+H93</f>
        <v>931635.58</v>
      </c>
      <c r="F109" s="26">
        <f>+J93</f>
        <v>566848.46000000008</v>
      </c>
      <c r="G109" s="26">
        <f>+L93</f>
        <v>199932.62999999998</v>
      </c>
    </row>
    <row r="110" spans="2:24" x14ac:dyDescent="0.25">
      <c r="B110" s="177" t="str">
        <f>+B94</f>
        <v>MEXICO</v>
      </c>
      <c r="C110" s="26">
        <f>+D94</f>
        <v>328805.5400000001</v>
      </c>
      <c r="D110" s="26">
        <f>+F94</f>
        <v>408937.72</v>
      </c>
      <c r="E110" s="26">
        <f>+H94</f>
        <v>50879.750000000007</v>
      </c>
      <c r="F110" s="26">
        <f>+J94</f>
        <v>365129.0400000001</v>
      </c>
      <c r="G110" s="26">
        <f>+L94</f>
        <v>146584.91</v>
      </c>
    </row>
    <row r="111" spans="2:24" x14ac:dyDescent="0.25">
      <c r="B111" s="177" t="str">
        <f>+B95</f>
        <v>OTROS</v>
      </c>
      <c r="C111" s="26">
        <f>+D95</f>
        <v>1125579.9100000001</v>
      </c>
      <c r="D111" s="26">
        <f>+F95</f>
        <v>1191015.5999999999</v>
      </c>
      <c r="E111" s="26">
        <f>+H95</f>
        <v>702562.80000000098</v>
      </c>
      <c r="F111" s="26">
        <f>+J95</f>
        <v>1819285.13</v>
      </c>
      <c r="G111" s="26">
        <f>+L95</f>
        <v>196509.74999999997</v>
      </c>
    </row>
    <row r="115" spans="14:19" x14ac:dyDescent="0.25">
      <c r="O115" s="2">
        <v>2014</v>
      </c>
      <c r="P115" s="2">
        <v>2015</v>
      </c>
      <c r="Q115" s="2">
        <v>2016</v>
      </c>
      <c r="R115" s="2">
        <v>2017</v>
      </c>
      <c r="S115" s="2" t="s">
        <v>278</v>
      </c>
    </row>
    <row r="116" spans="14:19" x14ac:dyDescent="0.25">
      <c r="N116" s="108" t="str">
        <f t="shared" ref="N116:N121" si="14">+N91</f>
        <v>ITALIA</v>
      </c>
      <c r="O116" s="7">
        <f t="shared" ref="O116:O121" si="15">+P91</f>
        <v>894984.87999999989</v>
      </c>
      <c r="P116" s="7">
        <f t="shared" ref="P116:P121" si="16">+R91</f>
        <v>515742.75999999983</v>
      </c>
      <c r="Q116" s="7">
        <f t="shared" ref="Q116:Q121" si="17">+T91</f>
        <v>596006.82999999996</v>
      </c>
      <c r="R116" s="7">
        <f t="shared" ref="R116:R121" si="18">+V91</f>
        <v>483843.99</v>
      </c>
      <c r="S116" s="7">
        <f t="shared" ref="S116:S121" si="19">+X91</f>
        <v>150821.22</v>
      </c>
    </row>
    <row r="117" spans="14:19" x14ac:dyDescent="0.25">
      <c r="N117" s="108" t="str">
        <f t="shared" si="14"/>
        <v>ESTADOS UNIDOS</v>
      </c>
      <c r="O117" s="7">
        <f t="shared" si="15"/>
        <v>77044.070000000022</v>
      </c>
      <c r="P117" s="7">
        <f t="shared" si="16"/>
        <v>88152.909999999989</v>
      </c>
      <c r="Q117" s="7">
        <f>+T92</f>
        <v>79912.37999999999</v>
      </c>
      <c r="R117" s="7">
        <f t="shared" si="18"/>
        <v>251354.78999999995</v>
      </c>
      <c r="S117" s="7">
        <f t="shared" si="19"/>
        <v>30103.02</v>
      </c>
    </row>
    <row r="118" spans="14:19" x14ac:dyDescent="0.25">
      <c r="N118" s="108" t="str">
        <f t="shared" si="14"/>
        <v>CHINA</v>
      </c>
      <c r="O118" s="7">
        <f t="shared" si="15"/>
        <v>287464.25</v>
      </c>
      <c r="P118" s="7">
        <f t="shared" si="16"/>
        <v>201846.46000000002</v>
      </c>
      <c r="Q118" s="7">
        <f t="shared" si="17"/>
        <v>250535.00999999998</v>
      </c>
      <c r="R118" s="7">
        <f t="shared" si="18"/>
        <v>220854.94999999998</v>
      </c>
      <c r="S118" s="7">
        <f t="shared" si="19"/>
        <v>20406.559999999998</v>
      </c>
    </row>
    <row r="119" spans="14:19" x14ac:dyDescent="0.25">
      <c r="N119" s="108" t="str">
        <f t="shared" si="14"/>
        <v>ESPA?A</v>
      </c>
      <c r="O119" s="7">
        <f t="shared" si="15"/>
        <v>152965.81</v>
      </c>
      <c r="P119" s="7">
        <f t="shared" si="16"/>
        <v>185368.59000000005</v>
      </c>
      <c r="Q119" s="7">
        <f t="shared" si="17"/>
        <v>279532.17000000004</v>
      </c>
      <c r="R119" s="7">
        <f t="shared" si="18"/>
        <v>98375.120000000024</v>
      </c>
      <c r="S119" s="7">
        <f t="shared" si="19"/>
        <v>18071.170000000002</v>
      </c>
    </row>
    <row r="120" spans="14:19" x14ac:dyDescent="0.25">
      <c r="N120" s="108" t="str">
        <f t="shared" si="14"/>
        <v>TURQUIA</v>
      </c>
      <c r="O120" s="7">
        <f t="shared" si="15"/>
        <v>2553.5100000000002</v>
      </c>
      <c r="P120" s="7">
        <f t="shared" si="16"/>
        <v>37294.240000000005</v>
      </c>
      <c r="Q120" s="7">
        <f t="shared" si="17"/>
        <v>25872.68</v>
      </c>
      <c r="R120" s="7">
        <f t="shared" si="18"/>
        <v>45852.890000000007</v>
      </c>
      <c r="S120" s="7">
        <f t="shared" si="19"/>
        <v>8744.91</v>
      </c>
    </row>
    <row r="121" spans="14:19" x14ac:dyDescent="0.25">
      <c r="N121" s="108" t="str">
        <f t="shared" si="14"/>
        <v xml:space="preserve">OTROS </v>
      </c>
      <c r="O121" s="7">
        <f t="shared" si="15"/>
        <v>32463.200000000004</v>
      </c>
      <c r="P121" s="7">
        <f t="shared" si="16"/>
        <v>81014.849999999991</v>
      </c>
      <c r="Q121" s="7">
        <f t="shared" si="17"/>
        <v>305000.65000000002</v>
      </c>
      <c r="R121" s="7">
        <f t="shared" si="18"/>
        <v>75260.070000000007</v>
      </c>
      <c r="S121" s="7">
        <f t="shared" si="19"/>
        <v>9843.42</v>
      </c>
    </row>
    <row r="130" spans="1:25" ht="23.25" x14ac:dyDescent="0.35">
      <c r="B130" s="10" t="s">
        <v>33</v>
      </c>
    </row>
    <row r="133" spans="1:25" ht="18.75" x14ac:dyDescent="0.25">
      <c r="A133" s="225" t="s">
        <v>40</v>
      </c>
      <c r="B133" s="226"/>
      <c r="C133" s="226"/>
      <c r="D133" s="226"/>
      <c r="E133" s="226"/>
      <c r="F133" s="226"/>
      <c r="G133" s="226"/>
      <c r="H133" s="226"/>
      <c r="I133" s="226"/>
      <c r="J133" s="226"/>
      <c r="K133" s="226"/>
      <c r="L133" s="227"/>
      <c r="N133" s="235" t="s">
        <v>41</v>
      </c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</row>
    <row r="134" spans="1:25" x14ac:dyDescent="0.25">
      <c r="A134" s="211" t="s">
        <v>48</v>
      </c>
      <c r="B134" s="211" t="s">
        <v>49</v>
      </c>
      <c r="C134" s="204">
        <v>2014</v>
      </c>
      <c r="D134" s="205"/>
      <c r="E134" s="204">
        <v>2015</v>
      </c>
      <c r="F134" s="205"/>
      <c r="G134" s="204">
        <v>2016</v>
      </c>
      <c r="H134" s="205"/>
      <c r="I134" s="204">
        <v>2017</v>
      </c>
      <c r="J134" s="205"/>
      <c r="K134" s="204" t="s">
        <v>265</v>
      </c>
      <c r="L134" s="205"/>
      <c r="N134" s="236" t="s">
        <v>48</v>
      </c>
      <c r="O134" s="236" t="s">
        <v>49</v>
      </c>
      <c r="P134" s="234">
        <v>2014</v>
      </c>
      <c r="Q134" s="234"/>
      <c r="R134" s="234">
        <v>2015</v>
      </c>
      <c r="S134" s="234"/>
      <c r="T134" s="234">
        <v>2016</v>
      </c>
      <c r="U134" s="234"/>
      <c r="V134" s="234">
        <v>2017</v>
      </c>
      <c r="W134" s="234"/>
      <c r="X134" s="234" t="s">
        <v>265</v>
      </c>
      <c r="Y134" s="234"/>
    </row>
    <row r="135" spans="1:25" x14ac:dyDescent="0.25">
      <c r="A135" s="212"/>
      <c r="B135" s="212"/>
      <c r="C135" s="123" t="s">
        <v>0</v>
      </c>
      <c r="D135" s="123" t="s">
        <v>154</v>
      </c>
      <c r="E135" s="123" t="s">
        <v>0</v>
      </c>
      <c r="F135" s="123" t="s">
        <v>154</v>
      </c>
      <c r="G135" s="123" t="s">
        <v>0</v>
      </c>
      <c r="H135" s="123" t="s">
        <v>154</v>
      </c>
      <c r="I135" s="123" t="s">
        <v>0</v>
      </c>
      <c r="J135" s="123" t="s">
        <v>154</v>
      </c>
      <c r="K135" s="123" t="s">
        <v>0</v>
      </c>
      <c r="L135" s="123" t="s">
        <v>154</v>
      </c>
      <c r="N135" s="212"/>
      <c r="O135" s="212"/>
      <c r="P135" s="21" t="s">
        <v>0</v>
      </c>
      <c r="Q135" s="21" t="s">
        <v>154</v>
      </c>
      <c r="R135" s="21" t="s">
        <v>0</v>
      </c>
      <c r="S135" s="21" t="s">
        <v>154</v>
      </c>
      <c r="T135" s="21" t="s">
        <v>0</v>
      </c>
      <c r="U135" s="21" t="s">
        <v>154</v>
      </c>
      <c r="V135" s="21" t="s">
        <v>0</v>
      </c>
      <c r="W135" s="21" t="s">
        <v>154</v>
      </c>
      <c r="X135" s="21" t="s">
        <v>0</v>
      </c>
      <c r="Y135" s="21" t="s">
        <v>154</v>
      </c>
    </row>
    <row r="136" spans="1:25" ht="45" x14ac:dyDescent="0.25">
      <c r="A136" s="60" t="str">
        <f>+A15</f>
        <v>7321111900</v>
      </c>
      <c r="B136" s="33" t="s">
        <v>53</v>
      </c>
      <c r="C136" s="18">
        <f>+C15</f>
        <v>144003</v>
      </c>
      <c r="D136" s="18">
        <f t="shared" ref="D136:K136" si="20">+D15</f>
        <v>17796713.759999998</v>
      </c>
      <c r="E136" s="18">
        <f t="shared" si="20"/>
        <v>142402</v>
      </c>
      <c r="F136" s="18">
        <f t="shared" si="20"/>
        <v>15738586.639999999</v>
      </c>
      <c r="G136" s="18">
        <f t="shared" si="20"/>
        <v>110851</v>
      </c>
      <c r="H136" s="18">
        <f t="shared" si="20"/>
        <v>11458441.459999997</v>
      </c>
      <c r="I136" s="18">
        <f t="shared" si="20"/>
        <v>103077</v>
      </c>
      <c r="J136" s="18">
        <f t="shared" si="20"/>
        <v>10748263.149999999</v>
      </c>
      <c r="K136" s="18">
        <f t="shared" si="20"/>
        <v>12613</v>
      </c>
      <c r="L136" s="18">
        <f>+L15</f>
        <v>1646017.9400000002</v>
      </c>
      <c r="N136" s="30" t="s">
        <v>50</v>
      </c>
      <c r="O136" s="28" t="s">
        <v>47</v>
      </c>
      <c r="P136" s="29">
        <f>+P17</f>
        <v>37317</v>
      </c>
      <c r="Q136" s="29">
        <f t="shared" ref="Q136:Y136" si="21">+Q17</f>
        <v>1447475.7200000004</v>
      </c>
      <c r="R136" s="29">
        <f t="shared" si="21"/>
        <v>23243</v>
      </c>
      <c r="S136" s="29">
        <f t="shared" si="21"/>
        <v>1109419.8099999998</v>
      </c>
      <c r="T136" s="29">
        <f t="shared" si="21"/>
        <v>23605</v>
      </c>
      <c r="U136" s="29">
        <f t="shared" si="21"/>
        <v>1536859.7199999997</v>
      </c>
      <c r="V136" s="29">
        <f>+V17</f>
        <v>36931</v>
      </c>
      <c r="W136" s="29">
        <f>+W17</f>
        <v>1175541.8100000005</v>
      </c>
      <c r="X136" s="29">
        <f t="shared" si="21"/>
        <v>9692</v>
      </c>
      <c r="Y136" s="29">
        <f t="shared" si="21"/>
        <v>237990.30000000005</v>
      </c>
    </row>
    <row r="137" spans="1:25" x14ac:dyDescent="0.25">
      <c r="A137" s="60" t="str">
        <f>+A16</f>
        <v>7321111100</v>
      </c>
      <c r="B137" s="33" t="s">
        <v>51</v>
      </c>
      <c r="C137" s="18">
        <f t="shared" ref="C137:L137" si="22">+C16</f>
        <v>48147</v>
      </c>
      <c r="D137" s="18">
        <f t="shared" si="22"/>
        <v>5019125.6999999974</v>
      </c>
      <c r="E137" s="18">
        <f t="shared" si="22"/>
        <v>49877</v>
      </c>
      <c r="F137" s="18">
        <f t="shared" si="22"/>
        <v>5164013.3899999987</v>
      </c>
      <c r="G137" s="18">
        <f t="shared" si="22"/>
        <v>51931</v>
      </c>
      <c r="H137" s="18">
        <f t="shared" si="22"/>
        <v>4563059.9299999988</v>
      </c>
      <c r="I137" s="18">
        <f t="shared" si="22"/>
        <v>68349</v>
      </c>
      <c r="J137" s="18">
        <f t="shared" si="22"/>
        <v>5672380.5699999947</v>
      </c>
      <c r="K137" s="18">
        <f t="shared" si="22"/>
        <v>8368</v>
      </c>
      <c r="L137" s="18">
        <f t="shared" si="22"/>
        <v>807663.28999999957</v>
      </c>
    </row>
    <row r="138" spans="1:25" x14ac:dyDescent="0.25">
      <c r="A138" s="60" t="str">
        <f>+A17</f>
        <v>7321111200</v>
      </c>
      <c r="B138" s="33" t="s">
        <v>52</v>
      </c>
      <c r="C138" s="18">
        <f t="shared" ref="C138:L138" si="23">+C17</f>
        <v>21</v>
      </c>
      <c r="D138" s="18">
        <f t="shared" si="23"/>
        <v>2961.5600000000004</v>
      </c>
      <c r="E138" s="18">
        <f t="shared" si="23"/>
        <v>1462</v>
      </c>
      <c r="F138" s="18">
        <f t="shared" si="23"/>
        <v>65049.849999999991</v>
      </c>
      <c r="G138" s="18">
        <f t="shared" si="23"/>
        <v>795</v>
      </c>
      <c r="H138" s="18">
        <f t="shared" si="23"/>
        <v>31829.88</v>
      </c>
      <c r="I138" s="18">
        <f t="shared" si="23"/>
        <v>1038</v>
      </c>
      <c r="J138" s="18">
        <f t="shared" si="23"/>
        <v>57294.420000000006</v>
      </c>
      <c r="K138" s="18">
        <f t="shared" si="23"/>
        <v>1134</v>
      </c>
      <c r="L138" s="18">
        <f t="shared" si="23"/>
        <v>19096.739999999998</v>
      </c>
      <c r="P138" s="2">
        <v>2014</v>
      </c>
      <c r="Q138" s="2">
        <v>2015</v>
      </c>
      <c r="R138" s="2">
        <v>2016</v>
      </c>
      <c r="S138" s="2">
        <v>2017</v>
      </c>
      <c r="T138" s="2" t="s">
        <v>278</v>
      </c>
    </row>
    <row r="139" spans="1:25" x14ac:dyDescent="0.25">
      <c r="A139" s="237" t="s">
        <v>28</v>
      </c>
      <c r="B139" s="238"/>
      <c r="C139" s="164">
        <f t="shared" ref="C139:K139" si="24">+C18</f>
        <v>192171</v>
      </c>
      <c r="D139" s="164">
        <f t="shared" si="24"/>
        <v>22818801.019999992</v>
      </c>
      <c r="E139" s="164">
        <f t="shared" si="24"/>
        <v>193741</v>
      </c>
      <c r="F139" s="164">
        <f t="shared" si="24"/>
        <v>20967649.879999999</v>
      </c>
      <c r="G139" s="164">
        <f t="shared" si="24"/>
        <v>163577</v>
      </c>
      <c r="H139" s="164">
        <f t="shared" si="24"/>
        <v>16053331.269999998</v>
      </c>
      <c r="I139" s="164">
        <f t="shared" si="24"/>
        <v>172464</v>
      </c>
      <c r="J139" s="164">
        <f t="shared" si="24"/>
        <v>16477938.139999993</v>
      </c>
      <c r="K139" s="164">
        <f t="shared" si="24"/>
        <v>22115</v>
      </c>
      <c r="L139" s="164">
        <f>+L18</f>
        <v>2472777.9699999997</v>
      </c>
      <c r="N139" s="30" t="s">
        <v>50</v>
      </c>
      <c r="O139" s="25" t="s">
        <v>47</v>
      </c>
      <c r="P139" s="7">
        <f>+Q136/P136</f>
        <v>38.78864110191067</v>
      </c>
      <c r="Q139" s="7">
        <f>+S136/R136</f>
        <v>47.731351804844465</v>
      </c>
      <c r="R139" s="7">
        <f>+U136/T136</f>
        <v>65.107380639694966</v>
      </c>
      <c r="S139" s="7">
        <f>+W136/V136</f>
        <v>31.830760336844399</v>
      </c>
      <c r="T139" s="7">
        <f>+Y136/X136</f>
        <v>24.555334296326873</v>
      </c>
    </row>
    <row r="141" spans="1:25" x14ac:dyDescent="0.25">
      <c r="A141" s="83"/>
      <c r="B141" s="83"/>
      <c r="C141" s="11">
        <v>2014</v>
      </c>
      <c r="D141" s="11">
        <v>2015</v>
      </c>
      <c r="E141" s="11">
        <v>2016</v>
      </c>
      <c r="F141" s="11">
        <v>2017</v>
      </c>
      <c r="G141" s="11" t="s">
        <v>278</v>
      </c>
    </row>
    <row r="142" spans="1:25" ht="30" x14ac:dyDescent="0.25">
      <c r="A142" s="60" t="str">
        <f>+A136</f>
        <v>7321111900</v>
      </c>
      <c r="B142" s="33" t="s">
        <v>53</v>
      </c>
      <c r="C142" s="7">
        <f>+D136/C136</f>
        <v>123.58571529759796</v>
      </c>
      <c r="D142" s="7">
        <f>+F136/E136</f>
        <v>110.52223030575412</v>
      </c>
      <c r="E142" s="7">
        <f>+H136/G136</f>
        <v>103.36795752857437</v>
      </c>
      <c r="F142" s="7">
        <f>+J136/I136</f>
        <v>104.27411692230079</v>
      </c>
      <c r="G142" s="7">
        <f>+L136/K136</f>
        <v>130.50169983350511</v>
      </c>
    </row>
    <row r="143" spans="1:25" x14ac:dyDescent="0.25">
      <c r="A143" s="60" t="str">
        <f>+A137</f>
        <v>7321111100</v>
      </c>
      <c r="B143" s="33" t="s">
        <v>51</v>
      </c>
      <c r="C143" s="7">
        <f>+D137/C137</f>
        <v>104.24586578603022</v>
      </c>
      <c r="D143" s="7">
        <f>+F137/E137</f>
        <v>103.53496381097497</v>
      </c>
      <c r="E143" s="7">
        <f>+H137/G137</f>
        <v>87.867746240203317</v>
      </c>
      <c r="F143" s="7">
        <f>+J137/I137</f>
        <v>82.99142006466802</v>
      </c>
      <c r="G143" s="7">
        <f>+L137/K137</f>
        <v>96.518079588910084</v>
      </c>
    </row>
    <row r="144" spans="1:25" x14ac:dyDescent="0.25">
      <c r="A144" s="60" t="str">
        <f>+A138</f>
        <v>7321111200</v>
      </c>
      <c r="B144" s="33" t="s">
        <v>52</v>
      </c>
      <c r="C144" s="7">
        <f>+D138/C138</f>
        <v>141.0266666666667</v>
      </c>
      <c r="D144" s="7">
        <f>+F138/E138</f>
        <v>44.493741450068391</v>
      </c>
      <c r="E144" s="7">
        <f>+H138/G138</f>
        <v>40.037584905660381</v>
      </c>
      <c r="F144" s="7">
        <f>+J138/I138</f>
        <v>55.196936416184975</v>
      </c>
      <c r="G144" s="7">
        <f>+L138/K138</f>
        <v>16.840158730158727</v>
      </c>
    </row>
    <row r="149" spans="2:2" x14ac:dyDescent="0.25">
      <c r="B149" s="107"/>
    </row>
    <row r="150" spans="2:2" x14ac:dyDescent="0.25">
      <c r="B150" s="83"/>
    </row>
    <row r="151" spans="2:2" x14ac:dyDescent="0.25">
      <c r="B151" s="83"/>
    </row>
    <row r="152" spans="2:2" x14ac:dyDescent="0.25">
      <c r="B152" s="107"/>
    </row>
    <row r="164" spans="2:24" ht="23.25" x14ac:dyDescent="0.35">
      <c r="B164" s="10" t="s">
        <v>240</v>
      </c>
    </row>
    <row r="166" spans="2:24" ht="18.75" x14ac:dyDescent="0.25">
      <c r="B166" s="225" t="s">
        <v>40</v>
      </c>
      <c r="C166" s="226"/>
      <c r="D166" s="226"/>
      <c r="E166" s="226"/>
      <c r="F166" s="226"/>
      <c r="G166" s="226"/>
      <c r="H166" s="226"/>
      <c r="I166" s="226"/>
      <c r="J166" s="226"/>
      <c r="K166" s="226"/>
      <c r="L166" s="227"/>
      <c r="N166" s="225" t="s">
        <v>41</v>
      </c>
      <c r="O166" s="226"/>
      <c r="P166" s="226"/>
      <c r="Q166" s="226"/>
      <c r="R166" s="226"/>
      <c r="S166" s="226"/>
      <c r="T166" s="226"/>
      <c r="U166" s="226"/>
      <c r="V166" s="226"/>
      <c r="W166" s="226"/>
      <c r="X166" s="227"/>
    </row>
    <row r="167" spans="2:24" x14ac:dyDescent="0.25">
      <c r="B167" s="211" t="s">
        <v>58</v>
      </c>
      <c r="C167" s="201">
        <v>2014</v>
      </c>
      <c r="D167" s="201"/>
      <c r="E167" s="201">
        <v>2015</v>
      </c>
      <c r="F167" s="201"/>
      <c r="G167" s="201">
        <v>2016</v>
      </c>
      <c r="H167" s="201"/>
      <c r="I167" s="201">
        <v>2017</v>
      </c>
      <c r="J167" s="201"/>
      <c r="K167" s="201" t="s">
        <v>265</v>
      </c>
      <c r="L167" s="201"/>
      <c r="N167" s="211" t="s">
        <v>58</v>
      </c>
      <c r="O167" s="201">
        <v>2014</v>
      </c>
      <c r="P167" s="201"/>
      <c r="Q167" s="201">
        <v>2015</v>
      </c>
      <c r="R167" s="201"/>
      <c r="S167" s="201">
        <v>2016</v>
      </c>
      <c r="T167" s="201"/>
      <c r="U167" s="201">
        <v>2017</v>
      </c>
      <c r="V167" s="201"/>
      <c r="W167" s="201" t="s">
        <v>265</v>
      </c>
      <c r="X167" s="201"/>
    </row>
    <row r="168" spans="2:24" x14ac:dyDescent="0.25">
      <c r="B168" s="212"/>
      <c r="C168" s="146" t="s">
        <v>0</v>
      </c>
      <c r="D168" s="146" t="s">
        <v>154</v>
      </c>
      <c r="E168" s="146" t="s">
        <v>0</v>
      </c>
      <c r="F168" s="146" t="s">
        <v>154</v>
      </c>
      <c r="G168" s="146" t="s">
        <v>0</v>
      </c>
      <c r="H168" s="146" t="s">
        <v>154</v>
      </c>
      <c r="I168" s="146" t="s">
        <v>0</v>
      </c>
      <c r="J168" s="146" t="s">
        <v>154</v>
      </c>
      <c r="K168" s="146" t="s">
        <v>0</v>
      </c>
      <c r="L168" s="146" t="s">
        <v>154</v>
      </c>
      <c r="N168" s="212"/>
      <c r="O168" s="21" t="s">
        <v>0</v>
      </c>
      <c r="P168" s="21" t="s">
        <v>154</v>
      </c>
      <c r="Q168" s="21" t="s">
        <v>0</v>
      </c>
      <c r="R168" s="21" t="s">
        <v>154</v>
      </c>
      <c r="S168" s="21" t="s">
        <v>0</v>
      </c>
      <c r="T168" s="21" t="s">
        <v>154</v>
      </c>
      <c r="U168" s="21" t="s">
        <v>0</v>
      </c>
      <c r="V168" s="21" t="s">
        <v>154</v>
      </c>
      <c r="W168" s="21" t="s">
        <v>0</v>
      </c>
      <c r="X168" s="21" t="s">
        <v>154</v>
      </c>
    </row>
    <row r="169" spans="2:24" x14ac:dyDescent="0.25">
      <c r="B169" s="151" t="s">
        <v>54</v>
      </c>
      <c r="C169" s="105">
        <v>134695</v>
      </c>
      <c r="D169" s="105">
        <v>13023494.399999999</v>
      </c>
      <c r="E169" s="105">
        <v>150640</v>
      </c>
      <c r="F169" s="105">
        <v>14087549.660000006</v>
      </c>
      <c r="G169" s="105">
        <v>132253</v>
      </c>
      <c r="H169" s="105">
        <v>11061880.470000003</v>
      </c>
      <c r="I169" s="105">
        <v>118757</v>
      </c>
      <c r="J169" s="105">
        <v>10369663.750000002</v>
      </c>
      <c r="K169" s="105">
        <v>15818</v>
      </c>
      <c r="L169" s="105">
        <v>1490781.6500000001</v>
      </c>
      <c r="N169" s="181" t="s">
        <v>174</v>
      </c>
      <c r="O169" s="7">
        <v>2334</v>
      </c>
      <c r="P169" s="7">
        <v>437351.46</v>
      </c>
      <c r="Q169" s="7">
        <v>275</v>
      </c>
      <c r="R169" s="7">
        <v>30453.4</v>
      </c>
      <c r="S169" s="7">
        <v>1323</v>
      </c>
      <c r="T169" s="7">
        <v>167610.93</v>
      </c>
      <c r="U169" s="7">
        <v>665</v>
      </c>
      <c r="V169" s="7">
        <v>78187.47</v>
      </c>
      <c r="W169" s="7">
        <v>504</v>
      </c>
      <c r="X169" s="7">
        <v>76218.559999999998</v>
      </c>
    </row>
    <row r="170" spans="2:24" ht="30" x14ac:dyDescent="0.25">
      <c r="B170" s="151" t="s">
        <v>55</v>
      </c>
      <c r="C170" s="105">
        <v>12037</v>
      </c>
      <c r="D170" s="105">
        <v>2274498.9400000009</v>
      </c>
      <c r="E170" s="105">
        <v>9504</v>
      </c>
      <c r="F170" s="105">
        <v>1722242.06</v>
      </c>
      <c r="G170" s="105">
        <v>6157</v>
      </c>
      <c r="H170" s="105">
        <v>1095458.49</v>
      </c>
      <c r="I170" s="105">
        <v>4565</v>
      </c>
      <c r="J170" s="105">
        <v>834657.62000000023</v>
      </c>
      <c r="K170" s="105">
        <v>1041</v>
      </c>
      <c r="L170" s="105">
        <v>178501.87999999998</v>
      </c>
      <c r="N170" s="181" t="s">
        <v>55</v>
      </c>
      <c r="O170" s="7">
        <v>738</v>
      </c>
      <c r="P170" s="7">
        <v>150972.43000000002</v>
      </c>
      <c r="Q170" s="7">
        <v>628</v>
      </c>
      <c r="R170" s="7">
        <v>193006.1</v>
      </c>
      <c r="S170" s="7">
        <v>1965</v>
      </c>
      <c r="T170" s="7">
        <v>380858.29</v>
      </c>
      <c r="U170" s="7">
        <v>921</v>
      </c>
      <c r="V170" s="7">
        <v>265278.02999999997</v>
      </c>
      <c r="W170" s="7">
        <v>363</v>
      </c>
      <c r="X170" s="7">
        <v>71773.52</v>
      </c>
    </row>
    <row r="171" spans="2:24" ht="30" x14ac:dyDescent="0.25">
      <c r="B171" s="151" t="s">
        <v>181</v>
      </c>
      <c r="C171" s="105"/>
      <c r="D171" s="105"/>
      <c r="E171" s="105"/>
      <c r="F171" s="105"/>
      <c r="G171" s="105"/>
      <c r="H171" s="105"/>
      <c r="I171" s="105">
        <v>1951</v>
      </c>
      <c r="J171" s="105">
        <v>476356.73999999993</v>
      </c>
      <c r="K171" s="105">
        <v>681</v>
      </c>
      <c r="L171" s="105">
        <v>162068.6</v>
      </c>
      <c r="N171" s="181" t="s">
        <v>182</v>
      </c>
      <c r="O171" s="7">
        <v>367</v>
      </c>
      <c r="P171" s="7">
        <v>170678.71</v>
      </c>
      <c r="Q171" s="7">
        <v>504</v>
      </c>
      <c r="R171" s="7">
        <v>194796.27000000002</v>
      </c>
      <c r="S171" s="7">
        <v>284</v>
      </c>
      <c r="T171" s="7">
        <v>121000.33999999997</v>
      </c>
      <c r="U171" s="7">
        <v>219</v>
      </c>
      <c r="V171" s="7">
        <v>152100.07</v>
      </c>
      <c r="W171" s="7">
        <v>44</v>
      </c>
      <c r="X171" s="7">
        <v>36000.75</v>
      </c>
    </row>
    <row r="172" spans="2:24" ht="30" x14ac:dyDescent="0.25">
      <c r="B172" s="150" t="s">
        <v>279</v>
      </c>
      <c r="C172" s="105"/>
      <c r="D172" s="105"/>
      <c r="E172" s="105"/>
      <c r="F172" s="105"/>
      <c r="G172" s="105"/>
      <c r="H172" s="105"/>
      <c r="I172" s="105">
        <v>435</v>
      </c>
      <c r="J172" s="105">
        <v>100726</v>
      </c>
      <c r="K172" s="105">
        <v>605</v>
      </c>
      <c r="L172" s="105">
        <v>135952</v>
      </c>
      <c r="N172" s="181" t="s">
        <v>186</v>
      </c>
      <c r="O172" s="7">
        <v>1</v>
      </c>
      <c r="P172" s="7">
        <v>910.73</v>
      </c>
      <c r="Q172" s="7">
        <v>192</v>
      </c>
      <c r="R172" s="7">
        <v>17602.96</v>
      </c>
      <c r="S172" s="7"/>
      <c r="T172" s="7"/>
      <c r="U172" s="7">
        <v>288</v>
      </c>
      <c r="V172" s="7">
        <v>10166.620000000001</v>
      </c>
      <c r="W172" s="7">
        <v>420</v>
      </c>
      <c r="X172" s="7">
        <v>13494.91</v>
      </c>
    </row>
    <row r="173" spans="2:24" ht="45" x14ac:dyDescent="0.25">
      <c r="B173" s="151" t="s">
        <v>174</v>
      </c>
      <c r="C173" s="105">
        <v>1606</v>
      </c>
      <c r="D173" s="105">
        <v>320488.20000000007</v>
      </c>
      <c r="E173" s="105">
        <v>2314</v>
      </c>
      <c r="F173" s="105">
        <v>303272.94</v>
      </c>
      <c r="G173" s="105">
        <v>2178</v>
      </c>
      <c r="H173" s="105">
        <v>296046.97999999992</v>
      </c>
      <c r="I173" s="105">
        <v>2268</v>
      </c>
      <c r="J173" s="105">
        <v>309165.38</v>
      </c>
      <c r="K173" s="105">
        <v>658</v>
      </c>
      <c r="L173" s="105">
        <v>107378.02</v>
      </c>
      <c r="N173" s="181" t="s">
        <v>280</v>
      </c>
      <c r="O173" s="7"/>
      <c r="P173" s="7"/>
      <c r="Q173" s="7"/>
      <c r="R173" s="7"/>
      <c r="S173" s="7"/>
      <c r="T173" s="7"/>
      <c r="U173" s="7">
        <v>2</v>
      </c>
      <c r="V173" s="7">
        <v>628.76</v>
      </c>
      <c r="W173" s="7">
        <v>30</v>
      </c>
      <c r="X173" s="7">
        <v>10897.45</v>
      </c>
    </row>
    <row r="174" spans="2:24" ht="30" x14ac:dyDescent="0.25">
      <c r="B174" s="150" t="s">
        <v>280</v>
      </c>
      <c r="C174" s="105"/>
      <c r="D174" s="105"/>
      <c r="E174" s="105"/>
      <c r="F174" s="105"/>
      <c r="G174" s="105"/>
      <c r="H174" s="105"/>
      <c r="I174" s="105">
        <v>1187</v>
      </c>
      <c r="J174" s="105">
        <v>157880.97</v>
      </c>
      <c r="K174" s="105">
        <v>598</v>
      </c>
      <c r="L174" s="105">
        <v>85428.59</v>
      </c>
      <c r="N174" s="181" t="s">
        <v>54</v>
      </c>
      <c r="O174" s="7">
        <v>241</v>
      </c>
      <c r="P174" s="7">
        <v>60255.55000000001</v>
      </c>
      <c r="Q174" s="7">
        <v>162</v>
      </c>
      <c r="R174" s="7">
        <v>47627.329999999994</v>
      </c>
      <c r="S174" s="7">
        <v>477</v>
      </c>
      <c r="T174" s="7">
        <v>86731.44</v>
      </c>
      <c r="U174" s="7">
        <v>587</v>
      </c>
      <c r="V174" s="7">
        <v>82882.36</v>
      </c>
      <c r="W174" s="7">
        <v>61</v>
      </c>
      <c r="X174" s="7">
        <v>9400.83</v>
      </c>
    </row>
    <row r="175" spans="2:24" ht="45" x14ac:dyDescent="0.25">
      <c r="B175" s="150" t="s">
        <v>182</v>
      </c>
      <c r="C175" s="105">
        <v>1262</v>
      </c>
      <c r="D175" s="105">
        <v>500287.52000000008</v>
      </c>
      <c r="E175" s="105">
        <v>742</v>
      </c>
      <c r="F175" s="105">
        <v>364548.83999999997</v>
      </c>
      <c r="G175" s="105">
        <v>849</v>
      </c>
      <c r="H175" s="105">
        <v>322559.29000000021</v>
      </c>
      <c r="I175" s="105">
        <v>874</v>
      </c>
      <c r="J175" s="105">
        <v>360762.38000000006</v>
      </c>
      <c r="K175" s="105">
        <v>105</v>
      </c>
      <c r="L175" s="105">
        <v>77944.829999999987</v>
      </c>
      <c r="N175" s="181" t="s">
        <v>282</v>
      </c>
      <c r="O175" s="7"/>
      <c r="P175" s="7"/>
      <c r="Q175" s="7"/>
      <c r="R175" s="7"/>
      <c r="S175" s="7"/>
      <c r="T175" s="7"/>
      <c r="U175" s="7">
        <v>3</v>
      </c>
      <c r="V175" s="7">
        <v>5055.76</v>
      </c>
      <c r="W175" s="7">
        <v>4</v>
      </c>
      <c r="X175" s="7">
        <v>8658.64</v>
      </c>
    </row>
    <row r="176" spans="2:24" ht="45" x14ac:dyDescent="0.25">
      <c r="B176" s="151" t="s">
        <v>281</v>
      </c>
      <c r="C176" s="105"/>
      <c r="D176" s="105"/>
      <c r="E176" s="105"/>
      <c r="F176" s="105"/>
      <c r="G176" s="105">
        <v>928</v>
      </c>
      <c r="H176" s="105">
        <v>194544.93000000002</v>
      </c>
      <c r="I176" s="105">
        <v>1279</v>
      </c>
      <c r="J176" s="105">
        <v>258280.8</v>
      </c>
      <c r="K176" s="105">
        <v>239</v>
      </c>
      <c r="L176" s="105">
        <v>51003.97</v>
      </c>
      <c r="N176" s="181" t="s">
        <v>283</v>
      </c>
      <c r="O176" s="7"/>
      <c r="P176" s="7"/>
      <c r="Q176" s="7"/>
      <c r="R176" s="7"/>
      <c r="S176" s="7">
        <v>264</v>
      </c>
      <c r="T176" s="7">
        <v>170.49</v>
      </c>
      <c r="U176" s="7"/>
      <c r="V176" s="7"/>
      <c r="W176" s="7">
        <v>7240</v>
      </c>
      <c r="X176" s="7">
        <v>4258.63</v>
      </c>
    </row>
    <row r="177" spans="2:24" ht="30" x14ac:dyDescent="0.25">
      <c r="B177" s="151" t="s">
        <v>16</v>
      </c>
      <c r="C177" s="78">
        <v>42571</v>
      </c>
      <c r="D177" s="78">
        <v>6700031.9600000009</v>
      </c>
      <c r="E177" s="78">
        <v>30541</v>
      </c>
      <c r="F177" s="78">
        <v>4490036.379999999</v>
      </c>
      <c r="G177" s="78">
        <v>21212</v>
      </c>
      <c r="H177" s="78">
        <v>3082841.1100000003</v>
      </c>
      <c r="I177" s="78">
        <v>41148</v>
      </c>
      <c r="J177" s="78">
        <v>3610444.4999999995</v>
      </c>
      <c r="K177" s="78">
        <v>2370</v>
      </c>
      <c r="L177" s="78">
        <v>183718.42999999996</v>
      </c>
      <c r="M177" s="78"/>
      <c r="N177" s="181" t="s">
        <v>284</v>
      </c>
      <c r="O177" s="7">
        <v>109</v>
      </c>
      <c r="P177" s="7">
        <v>19483.12</v>
      </c>
      <c r="Q177" s="7">
        <v>153</v>
      </c>
      <c r="R177" s="7">
        <v>31307.300000000003</v>
      </c>
      <c r="S177" s="7">
        <v>164</v>
      </c>
      <c r="T177" s="7">
        <v>41884.94</v>
      </c>
      <c r="U177" s="7">
        <v>134</v>
      </c>
      <c r="V177" s="7">
        <v>28862.959999999995</v>
      </c>
      <c r="W177" s="7">
        <v>10</v>
      </c>
      <c r="X177" s="7">
        <v>2538.73</v>
      </c>
    </row>
    <row r="178" spans="2:24" x14ac:dyDescent="0.25">
      <c r="B178" s="124" t="s">
        <v>28</v>
      </c>
      <c r="C178" s="106">
        <f t="shared" ref="C178:K178" si="25">SUM(C169:C177)</f>
        <v>192171</v>
      </c>
      <c r="D178" s="106">
        <f t="shared" si="25"/>
        <v>22818801.02</v>
      </c>
      <c r="E178" s="106">
        <f t="shared" si="25"/>
        <v>193741</v>
      </c>
      <c r="F178" s="106">
        <f t="shared" si="25"/>
        <v>20967649.880000003</v>
      </c>
      <c r="G178" s="106">
        <f t="shared" si="25"/>
        <v>163577</v>
      </c>
      <c r="H178" s="106">
        <f t="shared" si="25"/>
        <v>16053331.270000003</v>
      </c>
      <c r="I178" s="106">
        <f t="shared" si="25"/>
        <v>172464</v>
      </c>
      <c r="J178" s="106">
        <f t="shared" si="25"/>
        <v>16477938.140000006</v>
      </c>
      <c r="K178" s="106">
        <f t="shared" si="25"/>
        <v>22115</v>
      </c>
      <c r="L178" s="106">
        <f>SUM(L169:L177)</f>
        <v>2472777.9700000007</v>
      </c>
      <c r="N178" s="181" t="s">
        <v>16</v>
      </c>
      <c r="O178" s="7">
        <v>33527</v>
      </c>
      <c r="P178" s="7">
        <v>607823.72</v>
      </c>
      <c r="Q178" s="7">
        <v>21329</v>
      </c>
      <c r="R178" s="7">
        <v>594626.44999999995</v>
      </c>
      <c r="S178" s="7">
        <v>19128</v>
      </c>
      <c r="T178" s="7">
        <v>738603.28999999992</v>
      </c>
      <c r="U178" s="7">
        <v>34112</v>
      </c>
      <c r="V178" s="7">
        <v>552379.78000000014</v>
      </c>
      <c r="W178" s="7">
        <v>1016</v>
      </c>
      <c r="X178" s="7">
        <v>4748.28</v>
      </c>
    </row>
    <row r="179" spans="2:24" x14ac:dyDescent="0.25">
      <c r="N179" s="22" t="s">
        <v>28</v>
      </c>
      <c r="O179" s="5">
        <f t="shared" ref="O179:W179" si="26">SUM(O169:O178)</f>
        <v>37317</v>
      </c>
      <c r="P179" s="5">
        <f t="shared" si="26"/>
        <v>1447475.72</v>
      </c>
      <c r="Q179" s="5">
        <f t="shared" si="26"/>
        <v>23243</v>
      </c>
      <c r="R179" s="5">
        <f t="shared" si="26"/>
        <v>1109419.81</v>
      </c>
      <c r="S179" s="5">
        <f t="shared" si="26"/>
        <v>23605</v>
      </c>
      <c r="T179" s="5">
        <f t="shared" si="26"/>
        <v>1536859.7199999997</v>
      </c>
      <c r="U179" s="5">
        <f t="shared" si="26"/>
        <v>36931</v>
      </c>
      <c r="V179" s="5">
        <f t="shared" si="26"/>
        <v>1175541.81</v>
      </c>
      <c r="W179" s="5">
        <f t="shared" si="26"/>
        <v>9692</v>
      </c>
      <c r="X179" s="5">
        <f>SUM(X169:X178)</f>
        <v>237990.30000000005</v>
      </c>
    </row>
    <row r="182" spans="2:24" x14ac:dyDescent="0.25">
      <c r="C182" s="40">
        <v>2014</v>
      </c>
      <c r="D182" s="40">
        <v>2015</v>
      </c>
      <c r="E182" s="40">
        <v>2016</v>
      </c>
      <c r="F182" s="40">
        <v>2017</v>
      </c>
      <c r="G182" s="40" t="s">
        <v>257</v>
      </c>
      <c r="O182" s="40">
        <v>2014</v>
      </c>
      <c r="P182" s="40">
        <v>2015</v>
      </c>
      <c r="Q182" s="40">
        <v>2016</v>
      </c>
      <c r="R182" s="40">
        <v>2017</v>
      </c>
      <c r="S182" s="40" t="s">
        <v>257</v>
      </c>
    </row>
    <row r="183" spans="2:24" x14ac:dyDescent="0.25">
      <c r="B183" s="71" t="str">
        <f>+B169</f>
        <v>MABE COLOMBIA S.A.S</v>
      </c>
      <c r="C183" s="7">
        <f>+C169</f>
        <v>134695</v>
      </c>
      <c r="D183" s="7">
        <f>+E169</f>
        <v>150640</v>
      </c>
      <c r="E183" s="7">
        <f>+G169</f>
        <v>132253</v>
      </c>
      <c r="F183" s="7">
        <f>+I169</f>
        <v>118757</v>
      </c>
      <c r="G183" s="7">
        <f>+K169</f>
        <v>15818</v>
      </c>
      <c r="N183" s="122" t="str">
        <f>+N169</f>
        <v>CHALLENGER S A S</v>
      </c>
      <c r="O183" s="7">
        <f>+O169</f>
        <v>2334</v>
      </c>
      <c r="P183" s="7">
        <f>+Q169</f>
        <v>275</v>
      </c>
      <c r="Q183" s="7">
        <f>+S169</f>
        <v>1323</v>
      </c>
      <c r="R183" s="7">
        <f>+U169</f>
        <v>665</v>
      </c>
      <c r="S183" s="7">
        <f>+W169</f>
        <v>504</v>
      </c>
    </row>
    <row r="184" spans="2:24" x14ac:dyDescent="0.25">
      <c r="B184" s="176" t="str">
        <f t="shared" ref="B184:B191" si="27">+B170</f>
        <v>WHIRLPOOL COLOMBIA   S.A. S</v>
      </c>
      <c r="C184" s="7">
        <f t="shared" ref="C184:C191" si="28">+C170</f>
        <v>12037</v>
      </c>
      <c r="D184" s="7">
        <f t="shared" ref="D184:D191" si="29">+E170</f>
        <v>9504</v>
      </c>
      <c r="E184" s="7">
        <f t="shared" ref="E184:E191" si="30">+G170</f>
        <v>6157</v>
      </c>
      <c r="F184" s="7">
        <f t="shared" ref="F184:F191" si="31">+I170</f>
        <v>4565</v>
      </c>
      <c r="G184" s="7">
        <f t="shared" ref="G184:G191" si="32">+K170</f>
        <v>1041</v>
      </c>
      <c r="N184" s="165" t="str">
        <f t="shared" ref="N184:N191" si="33">+N170</f>
        <v>WHIRLPOOL COLOMBIA   S.A. S</v>
      </c>
      <c r="O184" s="7">
        <f t="shared" ref="O184:O191" si="34">+O170</f>
        <v>738</v>
      </c>
      <c r="P184" s="7">
        <f t="shared" ref="P184:P192" si="35">+Q170</f>
        <v>628</v>
      </c>
      <c r="Q184" s="7">
        <f>+S170</f>
        <v>1965</v>
      </c>
      <c r="R184" s="7">
        <f t="shared" ref="R184:R191" si="36">+U170</f>
        <v>921</v>
      </c>
      <c r="S184" s="7">
        <f t="shared" ref="S184:S192" si="37">+W170</f>
        <v>363</v>
      </c>
    </row>
    <row r="185" spans="2:24" x14ac:dyDescent="0.25">
      <c r="B185" s="176" t="str">
        <f t="shared" si="27"/>
        <v>INVERSIONES INNOVAR DE COLOMBIA  S.A.</v>
      </c>
      <c r="C185" s="7">
        <f t="shared" si="28"/>
        <v>0</v>
      </c>
      <c r="D185" s="7">
        <f t="shared" si="29"/>
        <v>0</v>
      </c>
      <c r="E185" s="7">
        <f t="shared" si="30"/>
        <v>0</v>
      </c>
      <c r="F185" s="7">
        <f t="shared" si="31"/>
        <v>1951</v>
      </c>
      <c r="G185" s="7">
        <f>+K171</f>
        <v>681</v>
      </c>
      <c r="N185" s="165" t="str">
        <f t="shared" si="33"/>
        <v>L.C.I. DISTRIBUTORS COLOMBIA S.A.S</v>
      </c>
      <c r="O185" s="7">
        <f t="shared" si="34"/>
        <v>367</v>
      </c>
      <c r="P185" s="7">
        <f t="shared" si="35"/>
        <v>504</v>
      </c>
      <c r="Q185" s="7">
        <f t="shared" ref="Q185:Q192" si="38">+S171</f>
        <v>284</v>
      </c>
      <c r="R185" s="7">
        <f t="shared" si="36"/>
        <v>219</v>
      </c>
      <c r="S185" s="7">
        <f t="shared" si="37"/>
        <v>44</v>
      </c>
    </row>
    <row r="186" spans="2:24" x14ac:dyDescent="0.25">
      <c r="B186" s="176" t="str">
        <f t="shared" si="27"/>
        <v>DISTRIBUIDORA ELECTROJAPONES S.  A.</v>
      </c>
      <c r="C186" s="7">
        <f t="shared" si="28"/>
        <v>0</v>
      </c>
      <c r="D186" s="7">
        <f t="shared" si="29"/>
        <v>0</v>
      </c>
      <c r="E186" s="7">
        <f t="shared" si="30"/>
        <v>0</v>
      </c>
      <c r="F186" s="7">
        <f t="shared" si="31"/>
        <v>435</v>
      </c>
      <c r="G186" s="7">
        <f t="shared" si="32"/>
        <v>605</v>
      </c>
      <c r="N186" s="165" t="str">
        <f t="shared" si="33"/>
        <v>PRICESMART COLOMBIA S.A.S.</v>
      </c>
      <c r="O186" s="7">
        <f t="shared" si="34"/>
        <v>1</v>
      </c>
      <c r="P186" s="7">
        <f t="shared" si="35"/>
        <v>192</v>
      </c>
      <c r="Q186" s="7">
        <f t="shared" si="38"/>
        <v>0</v>
      </c>
      <c r="R186" s="7">
        <f t="shared" si="36"/>
        <v>288</v>
      </c>
      <c r="S186" s="7">
        <f t="shared" si="37"/>
        <v>420</v>
      </c>
    </row>
    <row r="187" spans="2:24" x14ac:dyDescent="0.25">
      <c r="B187" s="176" t="str">
        <f t="shared" si="27"/>
        <v>CHALLENGER S A S</v>
      </c>
      <c r="C187" s="7">
        <f>+C173</f>
        <v>1606</v>
      </c>
      <c r="D187" s="7">
        <f t="shared" si="29"/>
        <v>2314</v>
      </c>
      <c r="E187" s="7">
        <f t="shared" si="30"/>
        <v>2178</v>
      </c>
      <c r="F187" s="7">
        <f t="shared" si="31"/>
        <v>2268</v>
      </c>
      <c r="G187" s="7">
        <f>+K173</f>
        <v>658</v>
      </c>
      <c r="N187" s="165" t="str">
        <f t="shared" si="33"/>
        <v>BSH ELECTRODOMESTICOS SAS</v>
      </c>
      <c r="O187" s="7">
        <f t="shared" si="34"/>
        <v>0</v>
      </c>
      <c r="P187" s="7">
        <f t="shared" si="35"/>
        <v>0</v>
      </c>
      <c r="Q187" s="7">
        <f>+S173</f>
        <v>0</v>
      </c>
      <c r="R187" s="7">
        <f t="shared" si="36"/>
        <v>2</v>
      </c>
      <c r="S187" s="7">
        <f t="shared" si="37"/>
        <v>30</v>
      </c>
    </row>
    <row r="188" spans="2:24" x14ac:dyDescent="0.25">
      <c r="B188" s="176" t="str">
        <f t="shared" si="27"/>
        <v>BSH ELECTRODOMESTICOS SAS</v>
      </c>
      <c r="C188" s="7">
        <f t="shared" si="28"/>
        <v>0</v>
      </c>
      <c r="D188" s="7">
        <f t="shared" si="29"/>
        <v>0</v>
      </c>
      <c r="E188" s="7">
        <f t="shared" si="30"/>
        <v>0</v>
      </c>
      <c r="F188" s="7">
        <f t="shared" si="31"/>
        <v>1187</v>
      </c>
      <c r="G188" s="7">
        <f t="shared" si="32"/>
        <v>598</v>
      </c>
      <c r="N188" s="165" t="str">
        <f t="shared" si="33"/>
        <v>MABE COLOMBIA S.A.S</v>
      </c>
      <c r="O188" s="7">
        <f t="shared" si="34"/>
        <v>241</v>
      </c>
      <c r="P188" s="7">
        <f t="shared" si="35"/>
        <v>162</v>
      </c>
      <c r="Q188" s="7">
        <f t="shared" si="38"/>
        <v>477</v>
      </c>
      <c r="R188" s="7">
        <f t="shared" si="36"/>
        <v>587</v>
      </c>
      <c r="S188" s="7">
        <f t="shared" si="37"/>
        <v>61</v>
      </c>
    </row>
    <row r="189" spans="2:24" x14ac:dyDescent="0.25">
      <c r="B189" s="176" t="str">
        <f t="shared" si="27"/>
        <v>L.C.I. DISTRIBUTORS COLOMBIA S.A.S</v>
      </c>
      <c r="C189" s="7">
        <f t="shared" si="28"/>
        <v>1262</v>
      </c>
      <c r="D189" s="7">
        <f t="shared" si="29"/>
        <v>742</v>
      </c>
      <c r="E189" s="7">
        <f t="shared" si="30"/>
        <v>849</v>
      </c>
      <c r="F189" s="7">
        <f t="shared" si="31"/>
        <v>874</v>
      </c>
      <c r="G189" s="7">
        <f t="shared" si="32"/>
        <v>105</v>
      </c>
      <c r="N189" s="165" t="str">
        <f t="shared" si="33"/>
        <v>PRODUCTOS ARQUITECTONICOS S.A.</v>
      </c>
      <c r="O189" s="7">
        <f t="shared" si="34"/>
        <v>0</v>
      </c>
      <c r="P189" s="7">
        <f t="shared" si="35"/>
        <v>0</v>
      </c>
      <c r="Q189" s="7">
        <f t="shared" si="38"/>
        <v>0</v>
      </c>
      <c r="R189" s="7">
        <f t="shared" si="36"/>
        <v>3</v>
      </c>
      <c r="S189" s="7">
        <f>+W175</f>
        <v>4</v>
      </c>
    </row>
    <row r="190" spans="2:24" x14ac:dyDescent="0.25">
      <c r="B190" s="176" t="str">
        <f t="shared" si="27"/>
        <v>PRODISUR S.A.</v>
      </c>
      <c r="C190" s="7">
        <f t="shared" si="28"/>
        <v>0</v>
      </c>
      <c r="D190" s="7">
        <f t="shared" si="29"/>
        <v>0</v>
      </c>
      <c r="E190" s="7">
        <f t="shared" si="30"/>
        <v>928</v>
      </c>
      <c r="F190" s="7">
        <f t="shared" si="31"/>
        <v>1279</v>
      </c>
      <c r="G190" s="7">
        <f t="shared" si="32"/>
        <v>239</v>
      </c>
      <c r="N190" s="165" t="str">
        <f t="shared" si="33"/>
        <v>EFYG IMPORTACIONES S.A.S</v>
      </c>
      <c r="O190" s="7">
        <f t="shared" si="34"/>
        <v>0</v>
      </c>
      <c r="P190" s="7">
        <f t="shared" si="35"/>
        <v>0</v>
      </c>
      <c r="Q190" s="7">
        <f t="shared" si="38"/>
        <v>264</v>
      </c>
      <c r="R190" s="7">
        <f t="shared" si="36"/>
        <v>0</v>
      </c>
      <c r="S190" s="7">
        <f t="shared" si="37"/>
        <v>7240</v>
      </c>
    </row>
    <row r="191" spans="2:24" x14ac:dyDescent="0.25">
      <c r="B191" s="176" t="str">
        <f t="shared" si="27"/>
        <v>OTROS</v>
      </c>
      <c r="C191" s="7">
        <f t="shared" si="28"/>
        <v>42571</v>
      </c>
      <c r="D191" s="7">
        <f t="shared" si="29"/>
        <v>30541</v>
      </c>
      <c r="E191" s="7">
        <f t="shared" si="30"/>
        <v>21212</v>
      </c>
      <c r="F191" s="7">
        <f t="shared" si="31"/>
        <v>41148</v>
      </c>
      <c r="G191" s="7">
        <f t="shared" si="32"/>
        <v>2370</v>
      </c>
      <c r="N191" s="165" t="str">
        <f t="shared" si="33"/>
        <v>IDEA COLOMBIA S A S</v>
      </c>
      <c r="O191" s="7">
        <f t="shared" si="34"/>
        <v>109</v>
      </c>
      <c r="P191" s="7">
        <f t="shared" si="35"/>
        <v>153</v>
      </c>
      <c r="Q191" s="7">
        <f t="shared" si="38"/>
        <v>164</v>
      </c>
      <c r="R191" s="7">
        <f t="shared" si="36"/>
        <v>134</v>
      </c>
      <c r="S191" s="7">
        <f>+W177</f>
        <v>10</v>
      </c>
    </row>
    <row r="192" spans="2:24" x14ac:dyDescent="0.25">
      <c r="N192" s="71" t="s">
        <v>16</v>
      </c>
      <c r="O192" s="7">
        <f>+O178</f>
        <v>33527</v>
      </c>
      <c r="P192" s="7">
        <f t="shared" si="35"/>
        <v>21329</v>
      </c>
      <c r="Q192" s="7">
        <f t="shared" si="38"/>
        <v>19128</v>
      </c>
      <c r="R192" s="7">
        <f>+U178</f>
        <v>34112</v>
      </c>
      <c r="S192" s="7">
        <f t="shared" si="37"/>
        <v>1016</v>
      </c>
    </row>
    <row r="197" spans="2:19" x14ac:dyDescent="0.25">
      <c r="O197" s="40">
        <v>2014</v>
      </c>
      <c r="P197" s="40">
        <v>2015</v>
      </c>
      <c r="Q197" s="40">
        <v>2016</v>
      </c>
      <c r="R197" s="40">
        <v>2017</v>
      </c>
      <c r="S197" s="40" t="s">
        <v>257</v>
      </c>
    </row>
    <row r="198" spans="2:19" x14ac:dyDescent="0.25">
      <c r="C198" s="40">
        <v>2014</v>
      </c>
      <c r="D198" s="40">
        <v>2015</v>
      </c>
      <c r="E198" s="40">
        <v>2016</v>
      </c>
      <c r="F198" s="40">
        <v>2017</v>
      </c>
      <c r="G198" s="40" t="s">
        <v>257</v>
      </c>
      <c r="N198" s="122" t="str">
        <f>+N169</f>
        <v>CHALLENGER S A S</v>
      </c>
      <c r="O198" s="7">
        <f>+P169</f>
        <v>437351.46</v>
      </c>
      <c r="P198" s="7">
        <f>+R169</f>
        <v>30453.4</v>
      </c>
      <c r="Q198" s="7">
        <f>+T169</f>
        <v>167610.93</v>
      </c>
      <c r="R198" s="7">
        <f>+V169</f>
        <v>78187.47</v>
      </c>
      <c r="S198" s="7">
        <f>+X169</f>
        <v>76218.559999999998</v>
      </c>
    </row>
    <row r="199" spans="2:19" x14ac:dyDescent="0.25">
      <c r="B199" s="71" t="str">
        <f>+B169</f>
        <v>MABE COLOMBIA S.A.S</v>
      </c>
      <c r="C199" s="7">
        <f>+D169</f>
        <v>13023494.399999999</v>
      </c>
      <c r="D199" s="7">
        <f>+F169</f>
        <v>14087549.660000006</v>
      </c>
      <c r="E199" s="7">
        <f>+H169</f>
        <v>11061880.470000003</v>
      </c>
      <c r="F199" s="7">
        <f>+J169</f>
        <v>10369663.750000002</v>
      </c>
      <c r="G199" s="7">
        <f>+L169</f>
        <v>1490781.6500000001</v>
      </c>
      <c r="N199" s="165" t="str">
        <f t="shared" ref="N199:N206" si="39">+N170</f>
        <v>WHIRLPOOL COLOMBIA   S.A. S</v>
      </c>
      <c r="O199" s="7">
        <f t="shared" ref="O199:O207" si="40">+P170</f>
        <v>150972.43000000002</v>
      </c>
      <c r="P199" s="7">
        <f t="shared" ref="P199:P207" si="41">+R170</f>
        <v>193006.1</v>
      </c>
      <c r="Q199" s="7">
        <f t="shared" ref="Q199:Q207" si="42">+T170</f>
        <v>380858.29</v>
      </c>
      <c r="R199" s="7">
        <f t="shared" ref="R199:R206" si="43">+V170</f>
        <v>265278.02999999997</v>
      </c>
      <c r="S199" s="7">
        <f t="shared" ref="S199:S207" si="44">+X170</f>
        <v>71773.52</v>
      </c>
    </row>
    <row r="200" spans="2:19" x14ac:dyDescent="0.25">
      <c r="B200" s="176" t="str">
        <f t="shared" ref="B200:B207" si="45">+B170</f>
        <v>WHIRLPOOL COLOMBIA   S.A. S</v>
      </c>
      <c r="C200" s="7">
        <f t="shared" ref="C200:C207" si="46">+D170</f>
        <v>2274498.9400000009</v>
      </c>
      <c r="D200" s="7">
        <f t="shared" ref="D200:D207" si="47">+F170</f>
        <v>1722242.06</v>
      </c>
      <c r="E200" s="7">
        <f t="shared" ref="E200:E207" si="48">+H170</f>
        <v>1095458.49</v>
      </c>
      <c r="F200" s="7">
        <f t="shared" ref="F200:F207" si="49">+J170</f>
        <v>834657.62000000023</v>
      </c>
      <c r="G200" s="7">
        <f t="shared" ref="G200:G206" si="50">+L170</f>
        <v>178501.87999999998</v>
      </c>
      <c r="N200" s="165" t="str">
        <f t="shared" si="39"/>
        <v>L.C.I. DISTRIBUTORS COLOMBIA S.A.S</v>
      </c>
      <c r="O200" s="7">
        <f t="shared" si="40"/>
        <v>170678.71</v>
      </c>
      <c r="P200" s="7">
        <f t="shared" si="41"/>
        <v>194796.27000000002</v>
      </c>
      <c r="Q200" s="7">
        <f t="shared" si="42"/>
        <v>121000.33999999997</v>
      </c>
      <c r="R200" s="7">
        <f t="shared" si="43"/>
        <v>152100.07</v>
      </c>
      <c r="S200" s="7">
        <f t="shared" si="44"/>
        <v>36000.75</v>
      </c>
    </row>
    <row r="201" spans="2:19" x14ac:dyDescent="0.25">
      <c r="B201" s="176" t="str">
        <f t="shared" si="45"/>
        <v>INVERSIONES INNOVAR DE COLOMBIA  S.A.</v>
      </c>
      <c r="C201" s="7">
        <f t="shared" si="46"/>
        <v>0</v>
      </c>
      <c r="D201" s="7">
        <f t="shared" si="47"/>
        <v>0</v>
      </c>
      <c r="E201" s="7">
        <f t="shared" si="48"/>
        <v>0</v>
      </c>
      <c r="F201" s="7">
        <f t="shared" si="49"/>
        <v>476356.73999999993</v>
      </c>
      <c r="G201" s="7">
        <f>+L171</f>
        <v>162068.6</v>
      </c>
      <c r="N201" s="165" t="str">
        <f t="shared" si="39"/>
        <v>PRICESMART COLOMBIA S.A.S.</v>
      </c>
      <c r="O201" s="7">
        <f t="shared" si="40"/>
        <v>910.73</v>
      </c>
      <c r="P201" s="7">
        <f t="shared" si="41"/>
        <v>17602.96</v>
      </c>
      <c r="Q201" s="7">
        <f>+T172</f>
        <v>0</v>
      </c>
      <c r="R201" s="7">
        <f>+V172</f>
        <v>10166.620000000001</v>
      </c>
      <c r="S201" s="7">
        <f t="shared" si="44"/>
        <v>13494.91</v>
      </c>
    </row>
    <row r="202" spans="2:19" x14ac:dyDescent="0.25">
      <c r="B202" s="176" t="str">
        <f t="shared" si="45"/>
        <v>DISTRIBUIDORA ELECTROJAPONES S.  A.</v>
      </c>
      <c r="C202" s="7">
        <f t="shared" si="46"/>
        <v>0</v>
      </c>
      <c r="D202" s="7">
        <f t="shared" si="47"/>
        <v>0</v>
      </c>
      <c r="E202" s="7">
        <f t="shared" si="48"/>
        <v>0</v>
      </c>
      <c r="F202" s="7">
        <f t="shared" si="49"/>
        <v>100726</v>
      </c>
      <c r="G202" s="7">
        <f t="shared" si="50"/>
        <v>135952</v>
      </c>
      <c r="N202" s="165" t="str">
        <f t="shared" si="39"/>
        <v>BSH ELECTRODOMESTICOS SAS</v>
      </c>
      <c r="O202" s="7">
        <f t="shared" si="40"/>
        <v>0</v>
      </c>
      <c r="P202" s="7">
        <f t="shared" si="41"/>
        <v>0</v>
      </c>
      <c r="Q202" s="7">
        <f t="shared" si="42"/>
        <v>0</v>
      </c>
      <c r="R202" s="7">
        <f>+V173</f>
        <v>628.76</v>
      </c>
      <c r="S202" s="7">
        <f>+X173</f>
        <v>10897.45</v>
      </c>
    </row>
    <row r="203" spans="2:19" x14ac:dyDescent="0.25">
      <c r="B203" s="176" t="str">
        <f t="shared" si="45"/>
        <v>CHALLENGER S A S</v>
      </c>
      <c r="C203" s="7">
        <f t="shared" si="46"/>
        <v>320488.20000000007</v>
      </c>
      <c r="D203" s="7">
        <f t="shared" si="47"/>
        <v>303272.94</v>
      </c>
      <c r="E203" s="7">
        <f t="shared" si="48"/>
        <v>296046.97999999992</v>
      </c>
      <c r="F203" s="7">
        <f t="shared" si="49"/>
        <v>309165.38</v>
      </c>
      <c r="G203" s="7">
        <f>+L173</f>
        <v>107378.02</v>
      </c>
      <c r="N203" s="165" t="str">
        <f t="shared" si="39"/>
        <v>MABE COLOMBIA S.A.S</v>
      </c>
      <c r="O203" s="7">
        <f t="shared" si="40"/>
        <v>60255.55000000001</v>
      </c>
      <c r="P203" s="7">
        <f t="shared" si="41"/>
        <v>47627.329999999994</v>
      </c>
      <c r="Q203" s="7">
        <f t="shared" si="42"/>
        <v>86731.44</v>
      </c>
      <c r="R203" s="7">
        <f t="shared" si="43"/>
        <v>82882.36</v>
      </c>
      <c r="S203" s="7">
        <f t="shared" si="44"/>
        <v>9400.83</v>
      </c>
    </row>
    <row r="204" spans="2:19" x14ac:dyDescent="0.25">
      <c r="B204" s="176" t="str">
        <f t="shared" si="45"/>
        <v>BSH ELECTRODOMESTICOS SAS</v>
      </c>
      <c r="C204" s="7">
        <f t="shared" si="46"/>
        <v>0</v>
      </c>
      <c r="D204" s="7">
        <f t="shared" si="47"/>
        <v>0</v>
      </c>
      <c r="E204" s="7">
        <f t="shared" si="48"/>
        <v>0</v>
      </c>
      <c r="F204" s="7">
        <f t="shared" si="49"/>
        <v>157880.97</v>
      </c>
      <c r="G204" s="7">
        <f t="shared" si="50"/>
        <v>85428.59</v>
      </c>
      <c r="N204" s="165" t="str">
        <f t="shared" si="39"/>
        <v>PRODUCTOS ARQUITECTONICOS S.A.</v>
      </c>
      <c r="O204" s="7">
        <f t="shared" si="40"/>
        <v>0</v>
      </c>
      <c r="P204" s="7">
        <f t="shared" si="41"/>
        <v>0</v>
      </c>
      <c r="Q204" s="7">
        <f t="shared" si="42"/>
        <v>0</v>
      </c>
      <c r="R204" s="7">
        <f t="shared" si="43"/>
        <v>5055.76</v>
      </c>
      <c r="S204" s="7">
        <f t="shared" si="44"/>
        <v>8658.64</v>
      </c>
    </row>
    <row r="205" spans="2:19" x14ac:dyDescent="0.25">
      <c r="B205" s="176" t="str">
        <f t="shared" si="45"/>
        <v>L.C.I. DISTRIBUTORS COLOMBIA S.A.S</v>
      </c>
      <c r="C205" s="7">
        <f t="shared" si="46"/>
        <v>500287.52000000008</v>
      </c>
      <c r="D205" s="7">
        <f t="shared" si="47"/>
        <v>364548.83999999997</v>
      </c>
      <c r="E205" s="7">
        <f t="shared" si="48"/>
        <v>322559.29000000021</v>
      </c>
      <c r="F205" s="7">
        <f t="shared" si="49"/>
        <v>360762.38000000006</v>
      </c>
      <c r="G205" s="7">
        <f t="shared" si="50"/>
        <v>77944.829999999987</v>
      </c>
      <c r="N205" s="165" t="str">
        <f t="shared" si="39"/>
        <v>EFYG IMPORTACIONES S.A.S</v>
      </c>
      <c r="O205" s="7">
        <f t="shared" si="40"/>
        <v>0</v>
      </c>
      <c r="P205" s="7">
        <f t="shared" si="41"/>
        <v>0</v>
      </c>
      <c r="Q205" s="7">
        <f t="shared" si="42"/>
        <v>170.49</v>
      </c>
      <c r="R205" s="7">
        <f t="shared" si="43"/>
        <v>0</v>
      </c>
      <c r="S205" s="7">
        <f t="shared" si="44"/>
        <v>4258.63</v>
      </c>
    </row>
    <row r="206" spans="2:19" x14ac:dyDescent="0.25">
      <c r="B206" s="176" t="str">
        <f t="shared" si="45"/>
        <v>PRODISUR S.A.</v>
      </c>
      <c r="C206" s="7">
        <f t="shared" si="46"/>
        <v>0</v>
      </c>
      <c r="D206" s="7">
        <f t="shared" si="47"/>
        <v>0</v>
      </c>
      <c r="E206" s="7">
        <f t="shared" si="48"/>
        <v>194544.93000000002</v>
      </c>
      <c r="F206" s="7">
        <f t="shared" si="49"/>
        <v>258280.8</v>
      </c>
      <c r="G206" s="7">
        <f t="shared" si="50"/>
        <v>51003.97</v>
      </c>
      <c r="N206" s="165" t="str">
        <f t="shared" si="39"/>
        <v>IDEA COLOMBIA S A S</v>
      </c>
      <c r="O206" s="7">
        <f t="shared" si="40"/>
        <v>19483.12</v>
      </c>
      <c r="P206" s="7">
        <f t="shared" si="41"/>
        <v>31307.300000000003</v>
      </c>
      <c r="Q206" s="7">
        <f t="shared" si="42"/>
        <v>41884.94</v>
      </c>
      <c r="R206" s="7">
        <f t="shared" si="43"/>
        <v>28862.959999999995</v>
      </c>
      <c r="S206" s="7">
        <f t="shared" si="44"/>
        <v>2538.73</v>
      </c>
    </row>
    <row r="207" spans="2:19" x14ac:dyDescent="0.25">
      <c r="B207" s="176" t="str">
        <f t="shared" si="45"/>
        <v>OTROS</v>
      </c>
      <c r="C207" s="7">
        <f t="shared" si="46"/>
        <v>6700031.9600000009</v>
      </c>
      <c r="D207" s="7">
        <f t="shared" si="47"/>
        <v>4490036.379999999</v>
      </c>
      <c r="E207" s="7">
        <f t="shared" si="48"/>
        <v>3082841.1100000003</v>
      </c>
      <c r="F207" s="7">
        <f t="shared" si="49"/>
        <v>3610444.4999999995</v>
      </c>
      <c r="G207" s="7">
        <f>+L177</f>
        <v>183718.42999999996</v>
      </c>
      <c r="N207" s="71" t="s">
        <v>16</v>
      </c>
      <c r="O207" s="7">
        <f t="shared" si="40"/>
        <v>607823.72</v>
      </c>
      <c r="P207" s="7">
        <f t="shared" si="41"/>
        <v>594626.44999999995</v>
      </c>
      <c r="Q207" s="7">
        <f t="shared" si="42"/>
        <v>738603.28999999992</v>
      </c>
      <c r="R207" s="7">
        <f>+V178</f>
        <v>552379.78000000014</v>
      </c>
      <c r="S207" s="7">
        <f t="shared" si="44"/>
        <v>4748.28</v>
      </c>
    </row>
    <row r="219" spans="1:1" ht="21" x14ac:dyDescent="0.35">
      <c r="A219" s="20" t="s">
        <v>37</v>
      </c>
    </row>
    <row r="220" spans="1:1" ht="21" x14ac:dyDescent="0.35">
      <c r="A220" s="20" t="s">
        <v>59</v>
      </c>
    </row>
    <row r="221" spans="1:1" ht="21" x14ac:dyDescent="0.35">
      <c r="A221" s="20" t="s">
        <v>60</v>
      </c>
    </row>
  </sheetData>
  <mergeCells count="71">
    <mergeCell ref="N166:X166"/>
    <mergeCell ref="N167:N168"/>
    <mergeCell ref="O167:P167"/>
    <mergeCell ref="Q167:R167"/>
    <mergeCell ref="S167:T167"/>
    <mergeCell ref="U167:V167"/>
    <mergeCell ref="W167:X167"/>
    <mergeCell ref="A139:B139"/>
    <mergeCell ref="B166:L166"/>
    <mergeCell ref="B167:B168"/>
    <mergeCell ref="C167:D167"/>
    <mergeCell ref="E167:F167"/>
    <mergeCell ref="G167:H167"/>
    <mergeCell ref="I167:J167"/>
    <mergeCell ref="K167:L167"/>
    <mergeCell ref="A133:L133"/>
    <mergeCell ref="A134:A135"/>
    <mergeCell ref="B134:B135"/>
    <mergeCell ref="C134:D134"/>
    <mergeCell ref="E134:F134"/>
    <mergeCell ref="G134:H134"/>
    <mergeCell ref="I134:J134"/>
    <mergeCell ref="K134:L134"/>
    <mergeCell ref="X134:Y134"/>
    <mergeCell ref="N133:Y133"/>
    <mergeCell ref="O134:O135"/>
    <mergeCell ref="N88:X88"/>
    <mergeCell ref="N89:N90"/>
    <mergeCell ref="O89:P89"/>
    <mergeCell ref="Q89:R89"/>
    <mergeCell ref="S89:T89"/>
    <mergeCell ref="U89:V89"/>
    <mergeCell ref="W89:X89"/>
    <mergeCell ref="N134:N135"/>
    <mergeCell ref="P134:Q134"/>
    <mergeCell ref="R134:S134"/>
    <mergeCell ref="T134:U134"/>
    <mergeCell ref="V134:W134"/>
    <mergeCell ref="B88:L88"/>
    <mergeCell ref="B89:B90"/>
    <mergeCell ref="C89:D89"/>
    <mergeCell ref="E89:F89"/>
    <mergeCell ref="G89:H89"/>
    <mergeCell ref="I89:J89"/>
    <mergeCell ref="K89:L89"/>
    <mergeCell ref="W35:X35"/>
    <mergeCell ref="B35:B36"/>
    <mergeCell ref="C35:D35"/>
    <mergeCell ref="E35:F35"/>
    <mergeCell ref="G35:H35"/>
    <mergeCell ref="I35:J35"/>
    <mergeCell ref="K35:L35"/>
    <mergeCell ref="N35:N36"/>
    <mergeCell ref="O35:P35"/>
    <mergeCell ref="Q35:R35"/>
    <mergeCell ref="S35:T35"/>
    <mergeCell ref="U35:V35"/>
    <mergeCell ref="A12:L12"/>
    <mergeCell ref="I13:J13"/>
    <mergeCell ref="K13:L13"/>
    <mergeCell ref="B34:L34"/>
    <mergeCell ref="N34:X34"/>
    <mergeCell ref="N14:Y14"/>
    <mergeCell ref="C13:D13"/>
    <mergeCell ref="E13:F13"/>
    <mergeCell ref="G13:H13"/>
    <mergeCell ref="P15:Q15"/>
    <mergeCell ref="R15:S15"/>
    <mergeCell ref="T15:U15"/>
    <mergeCell ref="V15:W15"/>
    <mergeCell ref="X15:Y1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0:AA139"/>
  <sheetViews>
    <sheetView zoomScale="70" zoomScaleNormal="70" zoomScalePageLayoutView="70" workbookViewId="0">
      <selection activeCell="H9" sqref="H9"/>
    </sheetView>
  </sheetViews>
  <sheetFormatPr baseColWidth="10" defaultColWidth="10.85546875" defaultRowHeight="15" x14ac:dyDescent="0.25"/>
  <cols>
    <col min="1" max="1" width="15.7109375" style="2" customWidth="1"/>
    <col min="2" max="2" width="15.28515625" style="2" customWidth="1"/>
    <col min="3" max="3" width="14.7109375" style="2" customWidth="1"/>
    <col min="4" max="4" width="15.85546875" style="2" bestFit="1" customWidth="1"/>
    <col min="5" max="5" width="14.7109375" style="2" customWidth="1"/>
    <col min="6" max="6" width="15.42578125" style="2" bestFit="1" customWidth="1"/>
    <col min="7" max="7" width="20.28515625" style="2" bestFit="1" customWidth="1"/>
    <col min="8" max="8" width="28.28515625" style="2" bestFit="1" customWidth="1"/>
    <col min="9" max="9" width="14.7109375" style="2" customWidth="1"/>
    <col min="10" max="10" width="15.85546875" style="2" bestFit="1" customWidth="1"/>
    <col min="11" max="11" width="14.7109375" style="2" customWidth="1"/>
    <col min="12" max="12" width="15.42578125" style="2" bestFit="1" customWidth="1"/>
    <col min="13" max="15" width="10.85546875" style="2"/>
    <col min="16" max="16" width="23.7109375" style="2" customWidth="1"/>
    <col min="17" max="17" width="16.42578125" style="2" customWidth="1"/>
    <col min="18" max="18" width="14.7109375" style="2" customWidth="1"/>
    <col min="19" max="19" width="13.85546875" style="2" customWidth="1"/>
    <col min="20" max="20" width="15.7109375" style="2" customWidth="1"/>
    <col min="21" max="25" width="13.85546875" style="2" customWidth="1"/>
    <col min="26" max="26" width="14.5703125" style="2" bestFit="1" customWidth="1"/>
    <col min="27" max="27" width="13.7109375" style="2" customWidth="1"/>
    <col min="28" max="16384" width="10.85546875" style="2"/>
  </cols>
  <sheetData>
    <row r="10" spans="1:27" ht="23.25" x14ac:dyDescent="0.35">
      <c r="B10" s="10" t="s">
        <v>89</v>
      </c>
      <c r="P10" s="10" t="s">
        <v>89</v>
      </c>
    </row>
    <row r="12" spans="1:27" ht="18.75" x14ac:dyDescent="0.25">
      <c r="A12" s="239" t="s">
        <v>40</v>
      </c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1"/>
    </row>
    <row r="13" spans="1:27" ht="18.75" x14ac:dyDescent="0.25">
      <c r="A13" s="45" t="s">
        <v>48</v>
      </c>
      <c r="B13" s="45" t="s">
        <v>49</v>
      </c>
      <c r="C13" s="204">
        <v>2014</v>
      </c>
      <c r="D13" s="205"/>
      <c r="E13" s="204">
        <v>2015</v>
      </c>
      <c r="F13" s="205"/>
      <c r="G13" s="204">
        <v>2016</v>
      </c>
      <c r="H13" s="205"/>
      <c r="I13" s="204">
        <v>2017</v>
      </c>
      <c r="J13" s="205"/>
      <c r="K13" s="204" t="s">
        <v>265</v>
      </c>
      <c r="L13" s="205"/>
      <c r="P13" s="239" t="s">
        <v>41</v>
      </c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1"/>
    </row>
    <row r="14" spans="1:27" x14ac:dyDescent="0.25">
      <c r="A14" s="39"/>
      <c r="B14" s="39"/>
      <c r="C14" s="40" t="s">
        <v>0</v>
      </c>
      <c r="D14" s="40" t="s">
        <v>154</v>
      </c>
      <c r="E14" s="40" t="s">
        <v>0</v>
      </c>
      <c r="F14" s="40" t="s">
        <v>154</v>
      </c>
      <c r="G14" s="40" t="s">
        <v>0</v>
      </c>
      <c r="H14" s="40" t="s">
        <v>154</v>
      </c>
      <c r="I14" s="40" t="s">
        <v>0</v>
      </c>
      <c r="J14" s="40" t="s">
        <v>154</v>
      </c>
      <c r="K14" s="40" t="s">
        <v>0</v>
      </c>
      <c r="L14" s="40" t="s">
        <v>154</v>
      </c>
      <c r="P14" s="211" t="s">
        <v>48</v>
      </c>
      <c r="Q14" s="211" t="s">
        <v>49</v>
      </c>
      <c r="R14" s="204">
        <v>2014</v>
      </c>
      <c r="S14" s="205"/>
      <c r="T14" s="204">
        <v>2015</v>
      </c>
      <c r="U14" s="205"/>
      <c r="V14" s="204">
        <v>2016</v>
      </c>
      <c r="W14" s="205"/>
      <c r="X14" s="204">
        <v>2017</v>
      </c>
      <c r="Y14" s="205"/>
      <c r="Z14" s="204" t="s">
        <v>265</v>
      </c>
      <c r="AA14" s="205"/>
    </row>
    <row r="15" spans="1:27" ht="60" customHeight="1" x14ac:dyDescent="0.25">
      <c r="A15" s="32" t="s">
        <v>177</v>
      </c>
      <c r="B15" s="33" t="s">
        <v>178</v>
      </c>
      <c r="C15" s="18">
        <v>93078</v>
      </c>
      <c r="D15" s="18">
        <v>1258490.2599999998</v>
      </c>
      <c r="E15" s="18">
        <v>19461</v>
      </c>
      <c r="F15" s="18">
        <v>300891.75</v>
      </c>
      <c r="G15" s="18">
        <v>17190</v>
      </c>
      <c r="H15" s="18">
        <v>231719.87</v>
      </c>
      <c r="I15" s="18">
        <v>36364</v>
      </c>
      <c r="J15" s="18">
        <v>530539.30999999994</v>
      </c>
      <c r="K15" s="18">
        <v>8885</v>
      </c>
      <c r="L15" s="18">
        <v>108143.38</v>
      </c>
      <c r="P15" s="212"/>
      <c r="Q15" s="212"/>
      <c r="R15" s="40" t="s">
        <v>0</v>
      </c>
      <c r="S15" s="40" t="s">
        <v>154</v>
      </c>
      <c r="T15" s="40" t="s">
        <v>0</v>
      </c>
      <c r="U15" s="40" t="s">
        <v>154</v>
      </c>
      <c r="V15" s="40" t="s">
        <v>0</v>
      </c>
      <c r="W15" s="40" t="s">
        <v>154</v>
      </c>
      <c r="X15" s="40" t="s">
        <v>0</v>
      </c>
      <c r="Y15" s="40" t="s">
        <v>154</v>
      </c>
      <c r="Z15" s="40" t="s">
        <v>0</v>
      </c>
      <c r="AA15" s="40" t="s">
        <v>154</v>
      </c>
    </row>
    <row r="16" spans="1:27" ht="55.5" customHeight="1" x14ac:dyDescent="0.25">
      <c r="A16" s="32" t="s">
        <v>245</v>
      </c>
      <c r="B16" s="33" t="s">
        <v>176</v>
      </c>
      <c r="C16" s="18">
        <v>18817</v>
      </c>
      <c r="D16" s="18">
        <v>1845005.7000000004</v>
      </c>
      <c r="E16" s="18">
        <v>16559</v>
      </c>
      <c r="F16" s="18">
        <v>1419015.6200000003</v>
      </c>
      <c r="G16" s="18">
        <v>13489</v>
      </c>
      <c r="H16" s="18">
        <v>827183.93</v>
      </c>
      <c r="I16" s="18">
        <v>36612</v>
      </c>
      <c r="J16" s="18">
        <v>975856.74</v>
      </c>
      <c r="K16" s="18">
        <v>1099</v>
      </c>
      <c r="L16" s="18">
        <v>97740.04</v>
      </c>
      <c r="P16" s="119" t="s">
        <v>241</v>
      </c>
      <c r="Q16" s="120" t="s">
        <v>47</v>
      </c>
      <c r="R16" s="121">
        <v>63406</v>
      </c>
      <c r="S16" s="121">
        <v>1939525.1700000002</v>
      </c>
      <c r="T16" s="121">
        <v>75426</v>
      </c>
      <c r="U16" s="121">
        <v>2771010.4099999997</v>
      </c>
      <c r="V16" s="121">
        <v>43985</v>
      </c>
      <c r="W16" s="121">
        <v>989834.01999999967</v>
      </c>
      <c r="X16" s="121">
        <v>71492</v>
      </c>
      <c r="Y16" s="121">
        <v>1495511.5000000005</v>
      </c>
      <c r="Z16" s="121">
        <v>9672</v>
      </c>
      <c r="AA16" s="121">
        <v>179807.33000000002</v>
      </c>
    </row>
    <row r="17" spans="1:27" ht="52.5" customHeight="1" x14ac:dyDescent="0.25">
      <c r="A17" s="32" t="s">
        <v>179</v>
      </c>
      <c r="B17" s="33" t="s">
        <v>180</v>
      </c>
      <c r="C17" s="18">
        <v>13899</v>
      </c>
      <c r="D17" s="18">
        <v>2468363.3899999997</v>
      </c>
      <c r="E17" s="18">
        <v>12434</v>
      </c>
      <c r="F17" s="18">
        <v>2072687.68</v>
      </c>
      <c r="G17" s="18">
        <v>26394</v>
      </c>
      <c r="H17" s="18">
        <v>1228328.82</v>
      </c>
      <c r="I17" s="18">
        <v>106840</v>
      </c>
      <c r="J17" s="18">
        <v>976016.27999999991</v>
      </c>
      <c r="K17" s="18">
        <v>10695</v>
      </c>
      <c r="L17" s="18">
        <v>89273</v>
      </c>
    </row>
    <row r="18" spans="1:27" x14ac:dyDescent="0.25">
      <c r="A18" s="154" t="s">
        <v>28</v>
      </c>
      <c r="B18" s="153"/>
      <c r="C18" s="31">
        <f>SUM(C15:C17)</f>
        <v>125794</v>
      </c>
      <c r="D18" s="31">
        <f t="shared" ref="D18:L18" si="0">SUM(D15:D17)</f>
        <v>5571859.3499999996</v>
      </c>
      <c r="E18" s="31">
        <f t="shared" si="0"/>
        <v>48454</v>
      </c>
      <c r="F18" s="31">
        <f t="shared" si="0"/>
        <v>3792595.0500000003</v>
      </c>
      <c r="G18" s="31">
        <f t="shared" si="0"/>
        <v>57073</v>
      </c>
      <c r="H18" s="31">
        <f t="shared" si="0"/>
        <v>2287232.62</v>
      </c>
      <c r="I18" s="31">
        <f t="shared" si="0"/>
        <v>179816</v>
      </c>
      <c r="J18" s="31">
        <f t="shared" si="0"/>
        <v>2482412.3299999996</v>
      </c>
      <c r="K18" s="31">
        <f t="shared" si="0"/>
        <v>20679</v>
      </c>
      <c r="L18" s="31">
        <f t="shared" si="0"/>
        <v>295156.42</v>
      </c>
    </row>
    <row r="21" spans="1:27" x14ac:dyDescent="0.25">
      <c r="B21" s="40">
        <v>2014</v>
      </c>
      <c r="C21" s="40">
        <v>2015</v>
      </c>
      <c r="D21" s="40">
        <v>2016</v>
      </c>
      <c r="E21" s="40">
        <v>2017</v>
      </c>
      <c r="F21" s="40" t="s">
        <v>257</v>
      </c>
      <c r="H21" s="40">
        <v>2014</v>
      </c>
      <c r="I21" s="40">
        <v>2015</v>
      </c>
      <c r="J21" s="40">
        <v>2016</v>
      </c>
      <c r="K21" s="40">
        <v>2017</v>
      </c>
      <c r="L21" s="40" t="s">
        <v>257</v>
      </c>
      <c r="Q21" s="40">
        <v>2014</v>
      </c>
      <c r="R21" s="40">
        <v>2015</v>
      </c>
      <c r="S21" s="40">
        <v>2016</v>
      </c>
      <c r="T21" s="40">
        <v>2017</v>
      </c>
      <c r="U21" s="40" t="s">
        <v>257</v>
      </c>
      <c r="W21" s="40">
        <v>2014</v>
      </c>
      <c r="X21" s="40">
        <v>2015</v>
      </c>
      <c r="Y21" s="40">
        <v>2016</v>
      </c>
      <c r="Z21" s="40">
        <v>2017</v>
      </c>
      <c r="AA21" s="40" t="s">
        <v>257</v>
      </c>
    </row>
    <row r="22" spans="1:27" ht="31.5" customHeight="1" x14ac:dyDescent="0.25">
      <c r="A22" s="33" t="s">
        <v>211</v>
      </c>
      <c r="B22" s="18">
        <f>+C15</f>
        <v>93078</v>
      </c>
      <c r="C22" s="18">
        <f>+E15</f>
        <v>19461</v>
      </c>
      <c r="D22" s="18">
        <f>+G15</f>
        <v>17190</v>
      </c>
      <c r="E22" s="18">
        <f>+I15</f>
        <v>36364</v>
      </c>
      <c r="F22" s="18">
        <f>+K15</f>
        <v>8885</v>
      </c>
      <c r="G22" s="33" t="s">
        <v>51</v>
      </c>
      <c r="H22" s="18">
        <f>+D15</f>
        <v>1258490.2599999998</v>
      </c>
      <c r="I22" s="18">
        <f>+F15</f>
        <v>300891.75</v>
      </c>
      <c r="J22" s="18">
        <f>+H15</f>
        <v>231719.87</v>
      </c>
      <c r="K22" s="18">
        <f>+J15</f>
        <v>530539.30999999994</v>
      </c>
      <c r="L22" s="18">
        <f>+L15</f>
        <v>108143.38</v>
      </c>
      <c r="P22" s="28" t="s">
        <v>47</v>
      </c>
      <c r="Q22" s="29">
        <f>+R16</f>
        <v>63406</v>
      </c>
      <c r="R22" s="29">
        <f>+T16</f>
        <v>75426</v>
      </c>
      <c r="S22" s="29">
        <f>+V16</f>
        <v>43985</v>
      </c>
      <c r="T22" s="29">
        <f>+X16</f>
        <v>71492</v>
      </c>
      <c r="U22" s="29">
        <f>+Z16</f>
        <v>9672</v>
      </c>
      <c r="V22" s="28" t="s">
        <v>47</v>
      </c>
      <c r="W22" s="29">
        <f>+S16</f>
        <v>1939525.1700000002</v>
      </c>
      <c r="X22" s="29">
        <f>+U16</f>
        <v>2771010.4099999997</v>
      </c>
      <c r="Y22" s="29">
        <f>+W16</f>
        <v>989834.01999999967</v>
      </c>
      <c r="Z22" s="29">
        <f>+Y16</f>
        <v>1495511.5000000005</v>
      </c>
      <c r="AA22" s="29">
        <f>+AA16</f>
        <v>179807.33000000002</v>
      </c>
    </row>
    <row r="23" spans="1:27" ht="30" x14ac:dyDescent="0.25">
      <c r="A23" s="33" t="s">
        <v>51</v>
      </c>
      <c r="B23" s="18">
        <f>+C16</f>
        <v>18817</v>
      </c>
      <c r="C23" s="18">
        <f>+E16</f>
        <v>16559</v>
      </c>
      <c r="D23" s="18">
        <f>+G16</f>
        <v>13489</v>
      </c>
      <c r="E23" s="18">
        <f>+I16</f>
        <v>36612</v>
      </c>
      <c r="F23" s="18">
        <f>+K16</f>
        <v>1099</v>
      </c>
      <c r="G23" s="33" t="s">
        <v>52</v>
      </c>
      <c r="H23" s="18">
        <f>+D16</f>
        <v>1845005.7000000004</v>
      </c>
      <c r="I23" s="18">
        <f>+F16</f>
        <v>1419015.6200000003</v>
      </c>
      <c r="J23" s="18">
        <f>+H16</f>
        <v>827183.93</v>
      </c>
      <c r="K23" s="18">
        <f>+J16</f>
        <v>975856.74</v>
      </c>
      <c r="L23" s="18">
        <f>+L16</f>
        <v>97740.04</v>
      </c>
    </row>
    <row r="24" spans="1:27" ht="30" x14ac:dyDescent="0.25">
      <c r="A24" s="33" t="s">
        <v>52</v>
      </c>
      <c r="B24" s="18">
        <f>+C17</f>
        <v>13899</v>
      </c>
      <c r="C24" s="18">
        <f>+E17</f>
        <v>12434</v>
      </c>
      <c r="D24" s="18">
        <f>+G17</f>
        <v>26394</v>
      </c>
      <c r="E24" s="18">
        <f>+I17</f>
        <v>106840</v>
      </c>
      <c r="F24" s="18">
        <f>+K17</f>
        <v>10695</v>
      </c>
      <c r="G24" s="33" t="s">
        <v>53</v>
      </c>
      <c r="H24" s="18">
        <f>+D17</f>
        <v>2468363.3899999997</v>
      </c>
      <c r="I24" s="18">
        <f>+F17</f>
        <v>2072687.68</v>
      </c>
      <c r="J24" s="18">
        <f>+H17</f>
        <v>1228328.82</v>
      </c>
      <c r="K24" s="18">
        <f>+J17</f>
        <v>976016.27999999991</v>
      </c>
      <c r="L24" s="18">
        <f>+L17</f>
        <v>89273</v>
      </c>
    </row>
    <row r="34" spans="2:26" ht="23.25" x14ac:dyDescent="0.35">
      <c r="B34" s="10" t="s">
        <v>90</v>
      </c>
      <c r="P34" s="10" t="s">
        <v>90</v>
      </c>
    </row>
    <row r="36" spans="2:26" ht="18.75" x14ac:dyDescent="0.3">
      <c r="B36" s="242" t="s">
        <v>40</v>
      </c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P36" s="242" t="s">
        <v>41</v>
      </c>
      <c r="Q36" s="242"/>
      <c r="R36" s="242"/>
      <c r="S36" s="242"/>
      <c r="T36" s="242"/>
      <c r="U36" s="242"/>
      <c r="V36" s="242"/>
      <c r="W36" s="242"/>
      <c r="X36" s="242"/>
      <c r="Y36" s="242"/>
      <c r="Z36" s="242"/>
    </row>
    <row r="37" spans="2:26" x14ac:dyDescent="0.25">
      <c r="B37" s="211" t="s">
        <v>87</v>
      </c>
      <c r="C37" s="204">
        <v>2014</v>
      </c>
      <c r="D37" s="205"/>
      <c r="E37" s="204">
        <v>2015</v>
      </c>
      <c r="F37" s="205"/>
      <c r="G37" s="204">
        <v>2016</v>
      </c>
      <c r="H37" s="205"/>
      <c r="I37" s="204">
        <v>2017</v>
      </c>
      <c r="J37" s="205"/>
      <c r="K37" s="201" t="s">
        <v>265</v>
      </c>
      <c r="L37" s="201"/>
      <c r="P37" s="211" t="s">
        <v>87</v>
      </c>
      <c r="Q37" s="204" t="s">
        <v>2</v>
      </c>
      <c r="R37" s="205"/>
      <c r="S37" s="204" t="s">
        <v>3</v>
      </c>
      <c r="T37" s="205"/>
      <c r="U37" s="204" t="s">
        <v>4</v>
      </c>
      <c r="V37" s="205"/>
      <c r="W37" s="204" t="s">
        <v>5</v>
      </c>
      <c r="X37" s="205"/>
      <c r="Y37" s="201" t="s">
        <v>264</v>
      </c>
      <c r="Z37" s="201"/>
    </row>
    <row r="38" spans="2:26" x14ac:dyDescent="0.25">
      <c r="B38" s="212"/>
      <c r="C38" s="40" t="s">
        <v>0</v>
      </c>
      <c r="D38" s="40" t="s">
        <v>154</v>
      </c>
      <c r="E38" s="40" t="s">
        <v>0</v>
      </c>
      <c r="F38" s="40" t="s">
        <v>154</v>
      </c>
      <c r="G38" s="40" t="s">
        <v>0</v>
      </c>
      <c r="H38" s="40" t="s">
        <v>154</v>
      </c>
      <c r="I38" s="40" t="s">
        <v>0</v>
      </c>
      <c r="J38" s="40" t="s">
        <v>154</v>
      </c>
      <c r="K38" s="40" t="s">
        <v>0</v>
      </c>
      <c r="L38" s="40" t="s">
        <v>154</v>
      </c>
      <c r="P38" s="212"/>
      <c r="Q38" s="40" t="s">
        <v>0</v>
      </c>
      <c r="R38" s="40" t="s">
        <v>154</v>
      </c>
      <c r="S38" s="40" t="s">
        <v>0</v>
      </c>
      <c r="T38" s="40" t="s">
        <v>154</v>
      </c>
      <c r="U38" s="40" t="s">
        <v>0</v>
      </c>
      <c r="V38" s="40" t="s">
        <v>154</v>
      </c>
      <c r="W38" s="40" t="s">
        <v>0</v>
      </c>
      <c r="X38" s="40" t="s">
        <v>154</v>
      </c>
      <c r="Y38" s="40" t="s">
        <v>0</v>
      </c>
      <c r="Z38" s="40" t="s">
        <v>154</v>
      </c>
    </row>
    <row r="39" spans="2:26" x14ac:dyDescent="0.25">
      <c r="B39" s="113" t="s">
        <v>74</v>
      </c>
      <c r="C39" s="80">
        <v>12854</v>
      </c>
      <c r="D39" s="80">
        <v>303210.46999999997</v>
      </c>
      <c r="E39" s="80">
        <v>14549</v>
      </c>
      <c r="F39" s="80">
        <v>568946.22</v>
      </c>
      <c r="G39" s="80">
        <v>9789</v>
      </c>
      <c r="H39" s="80">
        <v>341078.16999999993</v>
      </c>
      <c r="I39" s="80">
        <v>18830</v>
      </c>
      <c r="J39" s="80">
        <v>464431.51</v>
      </c>
      <c r="K39" s="80">
        <v>4172</v>
      </c>
      <c r="L39" s="80">
        <v>91847.709999999992</v>
      </c>
      <c r="P39" s="41" t="s">
        <v>74</v>
      </c>
      <c r="Q39" s="7">
        <v>40154</v>
      </c>
      <c r="R39" s="7">
        <v>783536.70000000007</v>
      </c>
      <c r="S39" s="7">
        <v>55819</v>
      </c>
      <c r="T39" s="7">
        <v>1026944.5199999999</v>
      </c>
      <c r="U39" s="7">
        <v>41011</v>
      </c>
      <c r="V39" s="7">
        <v>772089.52999999991</v>
      </c>
      <c r="W39" s="7">
        <v>67575</v>
      </c>
      <c r="X39" s="7">
        <v>1248266.3100000003</v>
      </c>
      <c r="Y39" s="7">
        <v>9314</v>
      </c>
      <c r="Z39" s="7">
        <v>164408.19</v>
      </c>
    </row>
    <row r="40" spans="2:26" x14ac:dyDescent="0.25">
      <c r="B40" s="113" t="s">
        <v>42</v>
      </c>
      <c r="C40" s="80">
        <v>1846</v>
      </c>
      <c r="D40" s="80">
        <v>217102.81000000003</v>
      </c>
      <c r="E40" s="80">
        <v>985</v>
      </c>
      <c r="F40" s="80">
        <v>108615</v>
      </c>
      <c r="G40" s="80">
        <v>1055</v>
      </c>
      <c r="H40" s="80">
        <v>117028</v>
      </c>
      <c r="I40" s="80">
        <v>2362</v>
      </c>
      <c r="J40" s="80">
        <v>245888.8</v>
      </c>
      <c r="K40" s="80">
        <v>460</v>
      </c>
      <c r="L40" s="80">
        <v>52285.9</v>
      </c>
      <c r="P40" s="41" t="s">
        <v>75</v>
      </c>
      <c r="Q40" s="7">
        <v>2622</v>
      </c>
      <c r="R40" s="7">
        <v>143835.83000000002</v>
      </c>
      <c r="S40" s="7">
        <v>2603</v>
      </c>
      <c r="T40" s="7">
        <v>120053.90000000001</v>
      </c>
      <c r="U40" s="7">
        <v>2215</v>
      </c>
      <c r="V40" s="7">
        <v>174119.13</v>
      </c>
      <c r="W40" s="7">
        <v>2095</v>
      </c>
      <c r="X40" s="7">
        <v>192974.93999999994</v>
      </c>
      <c r="Y40" s="7">
        <v>289</v>
      </c>
      <c r="Z40" s="7">
        <v>13096</v>
      </c>
    </row>
    <row r="41" spans="2:26" x14ac:dyDescent="0.25">
      <c r="B41" s="113" t="s">
        <v>78</v>
      </c>
      <c r="C41" s="80">
        <v>4685</v>
      </c>
      <c r="D41" s="80">
        <v>225616.40999999997</v>
      </c>
      <c r="E41" s="80">
        <v>4030</v>
      </c>
      <c r="F41" s="80">
        <v>115369.7</v>
      </c>
      <c r="G41" s="80">
        <v>5408</v>
      </c>
      <c r="H41" s="80">
        <v>139033.26</v>
      </c>
      <c r="I41" s="80">
        <v>5350</v>
      </c>
      <c r="J41" s="80">
        <v>224471.87</v>
      </c>
      <c r="K41" s="80">
        <v>1251</v>
      </c>
      <c r="L41" s="80">
        <v>40034.07</v>
      </c>
      <c r="P41" s="41" t="s">
        <v>78</v>
      </c>
      <c r="Q41" s="7">
        <v>75</v>
      </c>
      <c r="R41" s="7">
        <v>10290.049999999999</v>
      </c>
      <c r="S41" s="7">
        <v>334</v>
      </c>
      <c r="T41" s="7">
        <v>28118.71</v>
      </c>
      <c r="U41" s="7">
        <v>258</v>
      </c>
      <c r="V41" s="7">
        <v>18999.66</v>
      </c>
      <c r="W41" s="7">
        <v>255</v>
      </c>
      <c r="X41" s="7">
        <v>6089.08</v>
      </c>
      <c r="Y41" s="7">
        <v>50</v>
      </c>
      <c r="Z41" s="7">
        <v>992.04</v>
      </c>
    </row>
    <row r="42" spans="2:26" x14ac:dyDescent="0.25">
      <c r="B42" s="113" t="s">
        <v>70</v>
      </c>
      <c r="C42" s="80">
        <v>19698</v>
      </c>
      <c r="D42" s="80">
        <v>400338.26</v>
      </c>
      <c r="E42" s="80">
        <v>1353</v>
      </c>
      <c r="F42" s="80">
        <v>175457.08</v>
      </c>
      <c r="G42" s="80">
        <v>40</v>
      </c>
      <c r="H42" s="80">
        <v>3309.36</v>
      </c>
      <c r="I42" s="80">
        <v>4576</v>
      </c>
      <c r="J42" s="80">
        <v>68940.800000000003</v>
      </c>
      <c r="K42" s="80">
        <v>2800</v>
      </c>
      <c r="L42" s="80">
        <v>30240</v>
      </c>
      <c r="P42" s="41" t="s">
        <v>16</v>
      </c>
      <c r="Q42" s="7">
        <v>20555</v>
      </c>
      <c r="R42" s="7">
        <v>1001862.5900000001</v>
      </c>
      <c r="S42" s="7">
        <v>16670</v>
      </c>
      <c r="T42" s="7">
        <v>1595893.28</v>
      </c>
      <c r="U42" s="7">
        <v>501</v>
      </c>
      <c r="V42" s="7">
        <v>24625.7</v>
      </c>
      <c r="W42" s="7">
        <v>1567</v>
      </c>
      <c r="X42" s="7">
        <v>48181.169999999991</v>
      </c>
      <c r="Y42" s="7">
        <v>19</v>
      </c>
      <c r="Z42" s="7">
        <v>1311.1</v>
      </c>
    </row>
    <row r="43" spans="2:26" x14ac:dyDescent="0.25">
      <c r="B43" s="113" t="s">
        <v>252</v>
      </c>
      <c r="C43" s="80"/>
      <c r="D43" s="80"/>
      <c r="E43" s="80"/>
      <c r="F43" s="80"/>
      <c r="G43" s="80"/>
      <c r="H43" s="80"/>
      <c r="I43" s="80">
        <v>24799</v>
      </c>
      <c r="J43" s="80">
        <v>241593.95</v>
      </c>
      <c r="K43" s="80">
        <v>880</v>
      </c>
      <c r="L43" s="80">
        <v>20630</v>
      </c>
      <c r="P43" s="42" t="s">
        <v>28</v>
      </c>
      <c r="Q43" s="55">
        <f>SUM(Q39:Q42)</f>
        <v>63406</v>
      </c>
      <c r="R43" s="55">
        <f t="shared" ref="R43:X43" si="1">SUM(R39:R42)</f>
        <v>1939525.1700000002</v>
      </c>
      <c r="S43" s="55">
        <f t="shared" si="1"/>
        <v>75426</v>
      </c>
      <c r="T43" s="55">
        <f t="shared" si="1"/>
        <v>2771010.41</v>
      </c>
      <c r="U43" s="55">
        <f t="shared" si="1"/>
        <v>43985</v>
      </c>
      <c r="V43" s="55">
        <f t="shared" si="1"/>
        <v>989834.0199999999</v>
      </c>
      <c r="W43" s="55">
        <f t="shared" si="1"/>
        <v>71492</v>
      </c>
      <c r="X43" s="55">
        <f t="shared" si="1"/>
        <v>1495511.5000000002</v>
      </c>
      <c r="Y43" s="55">
        <f>SUM(Y39:Y42)</f>
        <v>9672</v>
      </c>
      <c r="Z43" s="55">
        <f>SUM(Z39:Z42)</f>
        <v>179807.33000000002</v>
      </c>
    </row>
    <row r="44" spans="2:26" x14ac:dyDescent="0.25">
      <c r="B44" s="113" t="s">
        <v>9</v>
      </c>
      <c r="C44" s="80">
        <v>2650</v>
      </c>
      <c r="D44" s="80">
        <v>36929</v>
      </c>
      <c r="E44" s="80">
        <v>2803</v>
      </c>
      <c r="F44" s="80">
        <v>53835.260000000009</v>
      </c>
      <c r="G44" s="80">
        <v>3213</v>
      </c>
      <c r="H44" s="80">
        <v>110102.15</v>
      </c>
      <c r="I44" s="80">
        <v>1322</v>
      </c>
      <c r="J44" s="80">
        <v>17932</v>
      </c>
      <c r="K44" s="80">
        <v>1334</v>
      </c>
      <c r="L44" s="80">
        <v>17786</v>
      </c>
    </row>
    <row r="45" spans="2:26" x14ac:dyDescent="0.25">
      <c r="B45" s="113" t="s">
        <v>80</v>
      </c>
      <c r="C45" s="80"/>
      <c r="D45" s="80"/>
      <c r="E45" s="80"/>
      <c r="F45" s="80"/>
      <c r="G45" s="80">
        <v>12544</v>
      </c>
      <c r="H45" s="80">
        <v>9969.1</v>
      </c>
      <c r="I45" s="80">
        <v>97266</v>
      </c>
      <c r="J45" s="80">
        <v>117815.93999999999</v>
      </c>
      <c r="K45" s="80">
        <v>9479</v>
      </c>
      <c r="L45" s="80">
        <v>15274.32</v>
      </c>
    </row>
    <row r="46" spans="2:26" x14ac:dyDescent="0.25">
      <c r="B46" s="113" t="s">
        <v>75</v>
      </c>
      <c r="C46" s="80">
        <v>2440</v>
      </c>
      <c r="D46" s="80">
        <v>114624.70999999999</v>
      </c>
      <c r="E46" s="80">
        <v>1750</v>
      </c>
      <c r="F46" s="80">
        <v>96940</v>
      </c>
      <c r="G46" s="80">
        <v>1851</v>
      </c>
      <c r="H46" s="80">
        <v>110430.28000000001</v>
      </c>
      <c r="I46" s="80">
        <v>1241</v>
      </c>
      <c r="J46" s="80">
        <v>60002.530000000006</v>
      </c>
      <c r="K46" s="80">
        <v>182</v>
      </c>
      <c r="L46" s="80">
        <v>13035.23</v>
      </c>
    </row>
    <row r="47" spans="2:26" x14ac:dyDescent="0.25">
      <c r="B47" s="113" t="s">
        <v>258</v>
      </c>
      <c r="C47" s="80"/>
      <c r="D47" s="80"/>
      <c r="E47" s="80">
        <v>266</v>
      </c>
      <c r="F47" s="80">
        <v>29805</v>
      </c>
      <c r="G47" s="80">
        <v>202</v>
      </c>
      <c r="H47" s="80">
        <v>21350</v>
      </c>
      <c r="I47" s="80">
        <v>254</v>
      </c>
      <c r="J47" s="80">
        <v>25612</v>
      </c>
      <c r="K47" s="80">
        <v>76</v>
      </c>
      <c r="L47" s="80">
        <v>6737.63</v>
      </c>
    </row>
    <row r="48" spans="2:26" x14ac:dyDescent="0.25">
      <c r="B48" s="113" t="s">
        <v>259</v>
      </c>
      <c r="C48" s="80">
        <v>107</v>
      </c>
      <c r="D48" s="80">
        <v>17003</v>
      </c>
      <c r="E48" s="80">
        <v>160</v>
      </c>
      <c r="F48" s="80">
        <v>20487</v>
      </c>
      <c r="G48" s="80">
        <v>118</v>
      </c>
      <c r="H48" s="80">
        <v>14372</v>
      </c>
      <c r="I48" s="80">
        <v>498</v>
      </c>
      <c r="J48" s="80">
        <v>55594.8</v>
      </c>
      <c r="K48" s="80">
        <v>26</v>
      </c>
      <c r="L48" s="80">
        <v>5475</v>
      </c>
    </row>
    <row r="49" spans="2:27" x14ac:dyDescent="0.25">
      <c r="B49" s="113" t="s">
        <v>71</v>
      </c>
      <c r="C49" s="80">
        <v>669</v>
      </c>
      <c r="D49" s="80">
        <v>100983.4</v>
      </c>
      <c r="E49" s="80">
        <v>339</v>
      </c>
      <c r="F49" s="80">
        <v>41068.139999999992</v>
      </c>
      <c r="G49" s="80">
        <v>3925</v>
      </c>
      <c r="H49" s="80">
        <v>138691.94</v>
      </c>
      <c r="I49" s="80">
        <v>12606</v>
      </c>
      <c r="J49" s="80">
        <v>316900.03000000009</v>
      </c>
      <c r="K49" s="80">
        <v>6</v>
      </c>
      <c r="L49" s="80">
        <v>702.91</v>
      </c>
    </row>
    <row r="50" spans="2:27" x14ac:dyDescent="0.25">
      <c r="B50" s="41" t="s">
        <v>16</v>
      </c>
      <c r="C50" s="7">
        <v>80845</v>
      </c>
      <c r="D50" s="7">
        <v>4156051.29</v>
      </c>
      <c r="E50" s="7">
        <v>22219</v>
      </c>
      <c r="F50" s="7">
        <v>2582071.6500000004</v>
      </c>
      <c r="G50" s="7">
        <v>18928</v>
      </c>
      <c r="H50" s="7">
        <v>1281868.3599999999</v>
      </c>
      <c r="I50" s="7">
        <v>10712</v>
      </c>
      <c r="J50" s="7">
        <v>643228.1</v>
      </c>
      <c r="K50" s="7">
        <v>13</v>
      </c>
      <c r="L50" s="7">
        <v>1107.6500000000001</v>
      </c>
    </row>
    <row r="51" spans="2:27" x14ac:dyDescent="0.25">
      <c r="B51" s="42" t="s">
        <v>28</v>
      </c>
      <c r="C51" s="5">
        <f>SUM(C39:C50)</f>
        <v>125794</v>
      </c>
      <c r="D51" s="5">
        <f t="shared" ref="D51:J51" si="2">SUM(D39:D50)</f>
        <v>5571859.3499999996</v>
      </c>
      <c r="E51" s="5">
        <f t="shared" si="2"/>
        <v>48454</v>
      </c>
      <c r="F51" s="5">
        <f t="shared" si="2"/>
        <v>3792595.05</v>
      </c>
      <c r="G51" s="5">
        <f t="shared" si="2"/>
        <v>57073</v>
      </c>
      <c r="H51" s="5">
        <f t="shared" si="2"/>
        <v>2287232.62</v>
      </c>
      <c r="I51" s="5">
        <f t="shared" si="2"/>
        <v>179816</v>
      </c>
      <c r="J51" s="5">
        <f t="shared" si="2"/>
        <v>2482412.33</v>
      </c>
      <c r="K51" s="5">
        <f>SUM(K39:K50)</f>
        <v>20679</v>
      </c>
      <c r="L51" s="5">
        <f>SUM(L39:L50)</f>
        <v>295156.42</v>
      </c>
    </row>
    <row r="52" spans="2:27" x14ac:dyDescent="0.25">
      <c r="B52" s="13"/>
      <c r="D52" s="14"/>
      <c r="E52" s="14"/>
      <c r="F52" s="14"/>
      <c r="G52" s="14"/>
      <c r="H52" s="14"/>
      <c r="I52" s="14"/>
      <c r="J52" s="14"/>
      <c r="K52" s="14"/>
      <c r="L52" s="14"/>
    </row>
    <row r="53" spans="2:27" x14ac:dyDescent="0.25">
      <c r="B53" s="13"/>
      <c r="D53" s="14"/>
      <c r="E53" s="14"/>
      <c r="F53" s="14"/>
      <c r="G53" s="14"/>
      <c r="H53" s="14"/>
      <c r="I53" s="14"/>
      <c r="J53" s="14"/>
      <c r="K53" s="14"/>
      <c r="L53" s="14"/>
    </row>
    <row r="54" spans="2:27" x14ac:dyDescent="0.25">
      <c r="C54" s="40">
        <v>2014</v>
      </c>
      <c r="D54" s="40">
        <v>2015</v>
      </c>
      <c r="E54" s="40">
        <v>2016</v>
      </c>
      <c r="F54" s="40">
        <v>2017</v>
      </c>
      <c r="G54" s="40" t="s">
        <v>257</v>
      </c>
      <c r="I54" s="40">
        <v>2014</v>
      </c>
      <c r="J54" s="40">
        <v>2015</v>
      </c>
      <c r="K54" s="40">
        <v>2016</v>
      </c>
      <c r="L54" s="40">
        <v>2017</v>
      </c>
      <c r="M54" s="40" t="s">
        <v>257</v>
      </c>
      <c r="N54" s="19"/>
    </row>
    <row r="55" spans="2:27" x14ac:dyDescent="0.25">
      <c r="B55" s="113" t="str">
        <f>+B39</f>
        <v>HONDURAS</v>
      </c>
      <c r="C55" s="7">
        <f>+C39</f>
        <v>12854</v>
      </c>
      <c r="D55" s="7">
        <f>+E39</f>
        <v>14549</v>
      </c>
      <c r="E55" s="7">
        <f>+G39</f>
        <v>9789</v>
      </c>
      <c r="F55" s="7">
        <f>+I39</f>
        <v>18830</v>
      </c>
      <c r="G55" s="7">
        <f>+K39</f>
        <v>4172</v>
      </c>
      <c r="H55" s="113" t="str">
        <f>+B39</f>
        <v>HONDURAS</v>
      </c>
      <c r="I55" s="7">
        <f>+D39</f>
        <v>303210.46999999997</v>
      </c>
      <c r="J55" s="7">
        <f>+F39</f>
        <v>568946.22</v>
      </c>
      <c r="K55" s="7">
        <f>+H39</f>
        <v>341078.16999999993</v>
      </c>
      <c r="L55" s="7">
        <f>+J39</f>
        <v>464431.51</v>
      </c>
      <c r="M55" s="7">
        <f t="shared" ref="M55:M66" si="3">+L39</f>
        <v>91847.709999999992</v>
      </c>
      <c r="N55" s="127"/>
    </row>
    <row r="56" spans="2:27" x14ac:dyDescent="0.25">
      <c r="B56" s="113" t="str">
        <f t="shared" ref="B56:B65" si="4">+B40</f>
        <v>ECUADOR</v>
      </c>
      <c r="C56" s="7">
        <f t="shared" ref="C56:C66" si="5">+C40</f>
        <v>1846</v>
      </c>
      <c r="D56" s="7">
        <f t="shared" ref="D56:D66" si="6">+E40</f>
        <v>985</v>
      </c>
      <c r="E56" s="7">
        <f t="shared" ref="E56:E66" si="7">+G40</f>
        <v>1055</v>
      </c>
      <c r="F56" s="7">
        <f t="shared" ref="F56:F66" si="8">+I40</f>
        <v>2362</v>
      </c>
      <c r="G56" s="7">
        <f t="shared" ref="G56:G66" si="9">+K40</f>
        <v>460</v>
      </c>
      <c r="H56" s="113" t="str">
        <f t="shared" ref="H56:H65" si="10">+B40</f>
        <v>ECUADOR</v>
      </c>
      <c r="I56" s="7">
        <f t="shared" ref="I56:I66" si="11">+D40</f>
        <v>217102.81000000003</v>
      </c>
      <c r="J56" s="7">
        <f t="shared" ref="J56:J66" si="12">+F40</f>
        <v>108615</v>
      </c>
      <c r="K56" s="7">
        <f t="shared" ref="K56:K66" si="13">+H40</f>
        <v>117028</v>
      </c>
      <c r="L56" s="7">
        <f t="shared" ref="L56:L66" si="14">+J40</f>
        <v>245888.8</v>
      </c>
      <c r="M56" s="7">
        <f t="shared" si="3"/>
        <v>52285.9</v>
      </c>
      <c r="N56" s="127"/>
    </row>
    <row r="57" spans="2:27" x14ac:dyDescent="0.25">
      <c r="B57" s="113" t="str">
        <f t="shared" si="4"/>
        <v>PANAMA</v>
      </c>
      <c r="C57" s="7">
        <f t="shared" si="5"/>
        <v>4685</v>
      </c>
      <c r="D57" s="7">
        <f t="shared" si="6"/>
        <v>4030</v>
      </c>
      <c r="E57" s="7">
        <f t="shared" si="7"/>
        <v>5408</v>
      </c>
      <c r="F57" s="7">
        <f t="shared" si="8"/>
        <v>5350</v>
      </c>
      <c r="G57" s="7">
        <f t="shared" si="9"/>
        <v>1251</v>
      </c>
      <c r="H57" s="113" t="str">
        <f t="shared" si="10"/>
        <v>PANAMA</v>
      </c>
      <c r="I57" s="7">
        <f t="shared" si="11"/>
        <v>225616.40999999997</v>
      </c>
      <c r="J57" s="7">
        <f t="shared" si="12"/>
        <v>115369.7</v>
      </c>
      <c r="K57" s="7">
        <f t="shared" si="13"/>
        <v>139033.26</v>
      </c>
      <c r="L57" s="7">
        <f t="shared" si="14"/>
        <v>224471.87</v>
      </c>
      <c r="M57" s="7">
        <f t="shared" si="3"/>
        <v>40034.07</v>
      </c>
      <c r="N57" s="127"/>
      <c r="Q57" s="40">
        <v>2014</v>
      </c>
      <c r="R57" s="40">
        <v>2015</v>
      </c>
      <c r="S57" s="40">
        <v>2016</v>
      </c>
      <c r="T57" s="40">
        <v>2017</v>
      </c>
      <c r="U57" s="40" t="s">
        <v>257</v>
      </c>
      <c r="W57" s="40">
        <v>2014</v>
      </c>
      <c r="X57" s="40">
        <v>2015</v>
      </c>
      <c r="Y57" s="40">
        <v>2016</v>
      </c>
      <c r="Z57" s="40">
        <v>2017</v>
      </c>
      <c r="AA57" s="40" t="s">
        <v>257</v>
      </c>
    </row>
    <row r="58" spans="2:27" x14ac:dyDescent="0.25">
      <c r="B58" s="113" t="str">
        <f t="shared" si="4"/>
        <v>PERU</v>
      </c>
      <c r="C58" s="7">
        <f t="shared" si="5"/>
        <v>19698</v>
      </c>
      <c r="D58" s="7">
        <f t="shared" si="6"/>
        <v>1353</v>
      </c>
      <c r="E58" s="7">
        <f t="shared" si="7"/>
        <v>40</v>
      </c>
      <c r="F58" s="7">
        <f t="shared" si="8"/>
        <v>4576</v>
      </c>
      <c r="G58" s="7">
        <f t="shared" si="9"/>
        <v>2800</v>
      </c>
      <c r="H58" s="113" t="str">
        <f t="shared" si="10"/>
        <v>PERU</v>
      </c>
      <c r="I58" s="7">
        <f t="shared" si="11"/>
        <v>400338.26</v>
      </c>
      <c r="J58" s="7">
        <f t="shared" si="12"/>
        <v>175457.08</v>
      </c>
      <c r="K58" s="7">
        <f t="shared" si="13"/>
        <v>3309.36</v>
      </c>
      <c r="L58" s="7">
        <f t="shared" si="14"/>
        <v>68940.800000000003</v>
      </c>
      <c r="M58" s="7">
        <f t="shared" si="3"/>
        <v>30240</v>
      </c>
      <c r="N58" s="127"/>
      <c r="P58" s="76" t="str">
        <f t="shared" ref="P58:Q61" si="15">+P39</f>
        <v>HONDURAS</v>
      </c>
      <c r="Q58" s="7">
        <f t="shared" si="15"/>
        <v>40154</v>
      </c>
      <c r="R58" s="7">
        <f>+S39</f>
        <v>55819</v>
      </c>
      <c r="S58" s="7">
        <f>+U39</f>
        <v>41011</v>
      </c>
      <c r="T58" s="7">
        <f>+W39</f>
        <v>67575</v>
      </c>
      <c r="U58" s="7">
        <f>+Y39</f>
        <v>9314</v>
      </c>
      <c r="V58" s="76" t="str">
        <f>+P39</f>
        <v>HONDURAS</v>
      </c>
      <c r="W58" s="7">
        <f>+R39</f>
        <v>783536.70000000007</v>
      </c>
      <c r="X58" s="7">
        <f>+T39</f>
        <v>1026944.5199999999</v>
      </c>
      <c r="Y58" s="7">
        <f>+V39</f>
        <v>772089.52999999991</v>
      </c>
      <c r="Z58" s="7">
        <f>+X39</f>
        <v>1248266.3100000003</v>
      </c>
      <c r="AA58" s="7">
        <f>+Z39</f>
        <v>164408.19</v>
      </c>
    </row>
    <row r="59" spans="2:27" x14ac:dyDescent="0.25">
      <c r="B59" s="113" t="str">
        <f t="shared" si="4"/>
        <v>PUERTO RICO</v>
      </c>
      <c r="C59" s="7">
        <f t="shared" si="5"/>
        <v>0</v>
      </c>
      <c r="D59" s="7">
        <f t="shared" si="6"/>
        <v>0</v>
      </c>
      <c r="E59" s="7">
        <f t="shared" si="7"/>
        <v>0</v>
      </c>
      <c r="F59" s="7">
        <f t="shared" si="8"/>
        <v>24799</v>
      </c>
      <c r="G59" s="7">
        <f t="shared" si="9"/>
        <v>880</v>
      </c>
      <c r="H59" s="113" t="str">
        <f t="shared" si="10"/>
        <v>PUERTO RICO</v>
      </c>
      <c r="I59" s="7">
        <f t="shared" si="11"/>
        <v>0</v>
      </c>
      <c r="J59" s="7">
        <f t="shared" si="12"/>
        <v>0</v>
      </c>
      <c r="K59" s="7">
        <f t="shared" si="13"/>
        <v>0</v>
      </c>
      <c r="L59" s="7">
        <f t="shared" si="14"/>
        <v>241593.95</v>
      </c>
      <c r="M59" s="7">
        <f t="shared" si="3"/>
        <v>20630</v>
      </c>
      <c r="N59" s="127"/>
      <c r="P59" s="165" t="str">
        <f t="shared" si="15"/>
        <v>COSTA RICA</v>
      </c>
      <c r="Q59" s="7">
        <f t="shared" si="15"/>
        <v>2622</v>
      </c>
      <c r="R59" s="7">
        <f>+S40</f>
        <v>2603</v>
      </c>
      <c r="S59" s="7">
        <f>+U40</f>
        <v>2215</v>
      </c>
      <c r="T59" s="7">
        <f>+W40</f>
        <v>2095</v>
      </c>
      <c r="U59" s="7">
        <f>+Y40</f>
        <v>289</v>
      </c>
      <c r="V59" s="165" t="str">
        <f>+P40</f>
        <v>COSTA RICA</v>
      </c>
      <c r="W59" s="7">
        <f>+R40</f>
        <v>143835.83000000002</v>
      </c>
      <c r="X59" s="7">
        <f>+T40</f>
        <v>120053.90000000001</v>
      </c>
      <c r="Y59" s="7">
        <f>+V40</f>
        <v>174119.13</v>
      </c>
      <c r="Z59" s="7">
        <f>+X40</f>
        <v>192974.93999999994</v>
      </c>
      <c r="AA59" s="7">
        <f>+Z40</f>
        <v>13096</v>
      </c>
    </row>
    <row r="60" spans="2:27" x14ac:dyDescent="0.25">
      <c r="B60" s="113" t="str">
        <f t="shared" si="4"/>
        <v>CHILE</v>
      </c>
      <c r="C60" s="7">
        <f t="shared" si="5"/>
        <v>2650</v>
      </c>
      <c r="D60" s="7">
        <f t="shared" si="6"/>
        <v>2803</v>
      </c>
      <c r="E60" s="7">
        <f t="shared" si="7"/>
        <v>3213</v>
      </c>
      <c r="F60" s="7">
        <f t="shared" si="8"/>
        <v>1322</v>
      </c>
      <c r="G60" s="7">
        <f t="shared" si="9"/>
        <v>1334</v>
      </c>
      <c r="H60" s="113" t="str">
        <f t="shared" si="10"/>
        <v>CHILE</v>
      </c>
      <c r="I60" s="7">
        <f t="shared" si="11"/>
        <v>36929</v>
      </c>
      <c r="J60" s="7">
        <f t="shared" si="12"/>
        <v>53835.260000000009</v>
      </c>
      <c r="K60" s="7">
        <f t="shared" si="13"/>
        <v>110102.15</v>
      </c>
      <c r="L60" s="7">
        <f t="shared" si="14"/>
        <v>17932</v>
      </c>
      <c r="M60" s="7">
        <f t="shared" si="3"/>
        <v>17786</v>
      </c>
      <c r="N60" s="127"/>
      <c r="P60" s="165" t="str">
        <f t="shared" si="15"/>
        <v>PANAMA</v>
      </c>
      <c r="Q60" s="7">
        <f t="shared" si="15"/>
        <v>75</v>
      </c>
      <c r="R60" s="7">
        <f>+S41</f>
        <v>334</v>
      </c>
      <c r="S60" s="7">
        <f>+U41</f>
        <v>258</v>
      </c>
      <c r="T60" s="7">
        <f>+W41</f>
        <v>255</v>
      </c>
      <c r="U60" s="7">
        <f>+Y41</f>
        <v>50</v>
      </c>
      <c r="V60" s="165" t="str">
        <f>+P41</f>
        <v>PANAMA</v>
      </c>
      <c r="W60" s="7">
        <f>+R41</f>
        <v>10290.049999999999</v>
      </c>
      <c r="X60" s="7">
        <f>+T41</f>
        <v>28118.71</v>
      </c>
      <c r="Y60" s="7">
        <f>+V41</f>
        <v>18999.66</v>
      </c>
      <c r="Z60" s="7">
        <f>+X41</f>
        <v>6089.08</v>
      </c>
      <c r="AA60" s="7">
        <f>+Z41</f>
        <v>992.04</v>
      </c>
    </row>
    <row r="61" spans="2:27" x14ac:dyDescent="0.25">
      <c r="B61" s="113" t="str">
        <f t="shared" si="4"/>
        <v>ARGENTINA</v>
      </c>
      <c r="C61" s="7">
        <f t="shared" si="5"/>
        <v>0</v>
      </c>
      <c r="D61" s="7">
        <f t="shared" si="6"/>
        <v>0</v>
      </c>
      <c r="E61" s="7">
        <f t="shared" si="7"/>
        <v>12544</v>
      </c>
      <c r="F61" s="7">
        <f t="shared" si="8"/>
        <v>97266</v>
      </c>
      <c r="G61" s="7">
        <f t="shared" si="9"/>
        <v>9479</v>
      </c>
      <c r="H61" s="113" t="str">
        <f t="shared" si="10"/>
        <v>ARGENTINA</v>
      </c>
      <c r="I61" s="7">
        <f t="shared" si="11"/>
        <v>0</v>
      </c>
      <c r="J61" s="7">
        <f t="shared" si="12"/>
        <v>0</v>
      </c>
      <c r="K61" s="7">
        <f t="shared" si="13"/>
        <v>9969.1</v>
      </c>
      <c r="L61" s="7">
        <f t="shared" si="14"/>
        <v>117815.93999999999</v>
      </c>
      <c r="M61" s="7">
        <f t="shared" si="3"/>
        <v>15274.32</v>
      </c>
      <c r="N61" s="127"/>
      <c r="P61" s="165" t="str">
        <f t="shared" si="15"/>
        <v>OTROS</v>
      </c>
      <c r="Q61" s="7">
        <f t="shared" si="15"/>
        <v>20555</v>
      </c>
      <c r="R61" s="7">
        <f>+S42</f>
        <v>16670</v>
      </c>
      <c r="S61" s="7">
        <f>+U42</f>
        <v>501</v>
      </c>
      <c r="T61" s="7">
        <f>+W42</f>
        <v>1567</v>
      </c>
      <c r="U61" s="7">
        <f>+Y42</f>
        <v>19</v>
      </c>
      <c r="V61" s="165" t="str">
        <f>+P42</f>
        <v>OTROS</v>
      </c>
      <c r="W61" s="7">
        <f>+R42</f>
        <v>1001862.5900000001</v>
      </c>
      <c r="X61" s="7">
        <f>+T42</f>
        <v>1595893.28</v>
      </c>
      <c r="Y61" s="7">
        <f>+V42</f>
        <v>24625.7</v>
      </c>
      <c r="Z61" s="7">
        <f>+X42</f>
        <v>48181.169999999991</v>
      </c>
      <c r="AA61" s="7">
        <f>+Z42</f>
        <v>1311.1</v>
      </c>
    </row>
    <row r="62" spans="2:27" x14ac:dyDescent="0.25">
      <c r="B62" s="113" t="str">
        <f t="shared" si="4"/>
        <v>COSTA RICA</v>
      </c>
      <c r="C62" s="7">
        <f t="shared" si="5"/>
        <v>2440</v>
      </c>
      <c r="D62" s="7">
        <f t="shared" si="6"/>
        <v>1750</v>
      </c>
      <c r="E62" s="7">
        <f t="shared" si="7"/>
        <v>1851</v>
      </c>
      <c r="F62" s="7">
        <f t="shared" si="8"/>
        <v>1241</v>
      </c>
      <c r="G62" s="7">
        <f t="shared" si="9"/>
        <v>182</v>
      </c>
      <c r="H62" s="113" t="str">
        <f t="shared" si="10"/>
        <v>COSTA RICA</v>
      </c>
      <c r="I62" s="7">
        <f t="shared" si="11"/>
        <v>114624.70999999999</v>
      </c>
      <c r="J62" s="7">
        <f t="shared" si="12"/>
        <v>96940</v>
      </c>
      <c r="K62" s="7">
        <f t="shared" si="13"/>
        <v>110430.28000000001</v>
      </c>
      <c r="L62" s="7">
        <f t="shared" si="14"/>
        <v>60002.530000000006</v>
      </c>
      <c r="M62" s="7">
        <f t="shared" si="3"/>
        <v>13035.23</v>
      </c>
      <c r="N62" s="127"/>
    </row>
    <row r="63" spans="2:27" x14ac:dyDescent="0.25">
      <c r="B63" s="113" t="str">
        <f t="shared" si="4"/>
        <v>CURAZAO</v>
      </c>
      <c r="C63" s="7">
        <f t="shared" si="5"/>
        <v>0</v>
      </c>
      <c r="D63" s="7">
        <f t="shared" si="6"/>
        <v>266</v>
      </c>
      <c r="E63" s="7">
        <f t="shared" si="7"/>
        <v>202</v>
      </c>
      <c r="F63" s="7">
        <f t="shared" si="8"/>
        <v>254</v>
      </c>
      <c r="G63" s="7">
        <f t="shared" si="9"/>
        <v>76</v>
      </c>
      <c r="H63" s="113" t="str">
        <f t="shared" si="10"/>
        <v>CURAZAO</v>
      </c>
      <c r="I63" s="7">
        <f t="shared" si="11"/>
        <v>0</v>
      </c>
      <c r="J63" s="7">
        <f t="shared" si="12"/>
        <v>29805</v>
      </c>
      <c r="K63" s="7">
        <f t="shared" si="13"/>
        <v>21350</v>
      </c>
      <c r="L63" s="7">
        <f t="shared" si="14"/>
        <v>25612</v>
      </c>
      <c r="M63" s="7">
        <f t="shared" si="3"/>
        <v>6737.63</v>
      </c>
      <c r="N63" s="127"/>
    </row>
    <row r="64" spans="2:27" x14ac:dyDescent="0.25">
      <c r="B64" s="113" t="str">
        <f t="shared" si="4"/>
        <v>ARUBA</v>
      </c>
      <c r="C64" s="7">
        <f t="shared" si="5"/>
        <v>107</v>
      </c>
      <c r="D64" s="7">
        <f t="shared" si="6"/>
        <v>160</v>
      </c>
      <c r="E64" s="7">
        <f t="shared" si="7"/>
        <v>118</v>
      </c>
      <c r="F64" s="7">
        <f t="shared" si="8"/>
        <v>498</v>
      </c>
      <c r="G64" s="7">
        <f t="shared" si="9"/>
        <v>26</v>
      </c>
      <c r="H64" s="113" t="str">
        <f t="shared" si="10"/>
        <v>ARUBA</v>
      </c>
      <c r="I64" s="7">
        <f t="shared" si="11"/>
        <v>17003</v>
      </c>
      <c r="J64" s="7">
        <f t="shared" si="12"/>
        <v>20487</v>
      </c>
      <c r="K64" s="7">
        <f t="shared" si="13"/>
        <v>14372</v>
      </c>
      <c r="L64" s="7">
        <f t="shared" si="14"/>
        <v>55594.8</v>
      </c>
      <c r="M64" s="7">
        <f t="shared" si="3"/>
        <v>5475</v>
      </c>
      <c r="N64" s="127"/>
    </row>
    <row r="65" spans="2:14" x14ac:dyDescent="0.25">
      <c r="B65" s="113" t="str">
        <f t="shared" si="4"/>
        <v>REPUBLICA DOMINICANA</v>
      </c>
      <c r="C65" s="7">
        <f t="shared" si="5"/>
        <v>669</v>
      </c>
      <c r="D65" s="7">
        <f t="shared" si="6"/>
        <v>339</v>
      </c>
      <c r="E65" s="7">
        <f t="shared" si="7"/>
        <v>3925</v>
      </c>
      <c r="F65" s="7">
        <f t="shared" si="8"/>
        <v>12606</v>
      </c>
      <c r="G65" s="7">
        <f t="shared" si="9"/>
        <v>6</v>
      </c>
      <c r="H65" s="113" t="str">
        <f t="shared" si="10"/>
        <v>REPUBLICA DOMINICANA</v>
      </c>
      <c r="I65" s="7">
        <f t="shared" si="11"/>
        <v>100983.4</v>
      </c>
      <c r="J65" s="7">
        <f t="shared" si="12"/>
        <v>41068.139999999992</v>
      </c>
      <c r="K65" s="7">
        <f t="shared" si="13"/>
        <v>138691.94</v>
      </c>
      <c r="L65" s="7">
        <f t="shared" si="14"/>
        <v>316900.03000000009</v>
      </c>
      <c r="M65" s="7">
        <f t="shared" si="3"/>
        <v>702.91</v>
      </c>
      <c r="N65" s="127"/>
    </row>
    <row r="66" spans="2:14" x14ac:dyDescent="0.25">
      <c r="B66" s="76" t="s">
        <v>16</v>
      </c>
      <c r="C66" s="7">
        <f t="shared" si="5"/>
        <v>80845</v>
      </c>
      <c r="D66" s="7">
        <f t="shared" si="6"/>
        <v>22219</v>
      </c>
      <c r="E66" s="7">
        <f t="shared" si="7"/>
        <v>18928</v>
      </c>
      <c r="F66" s="7">
        <f t="shared" si="8"/>
        <v>10712</v>
      </c>
      <c r="G66" s="7">
        <f t="shared" si="9"/>
        <v>13</v>
      </c>
      <c r="H66" s="76" t="s">
        <v>16</v>
      </c>
      <c r="I66" s="7">
        <f t="shared" si="11"/>
        <v>4156051.29</v>
      </c>
      <c r="J66" s="7">
        <f t="shared" si="12"/>
        <v>2582071.6500000004</v>
      </c>
      <c r="K66" s="7">
        <f t="shared" si="13"/>
        <v>1281868.3599999999</v>
      </c>
      <c r="L66" s="7">
        <f t="shared" si="14"/>
        <v>643228.1</v>
      </c>
      <c r="M66" s="7">
        <f t="shared" si="3"/>
        <v>1107.6500000000001</v>
      </c>
      <c r="N66" s="127"/>
    </row>
    <row r="93" spans="2:26" ht="23.25" x14ac:dyDescent="0.35">
      <c r="P93" s="10" t="s">
        <v>244</v>
      </c>
    </row>
    <row r="94" spans="2:26" ht="23.25" x14ac:dyDescent="0.35">
      <c r="B94" s="10" t="s">
        <v>244</v>
      </c>
    </row>
    <row r="95" spans="2:26" ht="18.75" x14ac:dyDescent="0.25">
      <c r="B95" s="239" t="s">
        <v>40</v>
      </c>
      <c r="C95" s="240"/>
      <c r="D95" s="240"/>
      <c r="E95" s="240"/>
      <c r="F95" s="240"/>
      <c r="G95" s="240"/>
      <c r="H95" s="240"/>
      <c r="I95" s="240"/>
      <c r="J95" s="240"/>
      <c r="K95" s="240"/>
      <c r="L95" s="241"/>
      <c r="P95" s="239" t="s">
        <v>41</v>
      </c>
      <c r="Q95" s="240"/>
      <c r="R95" s="240"/>
      <c r="S95" s="240"/>
      <c r="T95" s="240"/>
      <c r="U95" s="240"/>
      <c r="V95" s="240"/>
      <c r="W95" s="240"/>
      <c r="X95" s="240"/>
      <c r="Y95" s="240"/>
      <c r="Z95" s="241"/>
    </row>
    <row r="96" spans="2:26" x14ac:dyDescent="0.25">
      <c r="B96" s="211" t="s">
        <v>58</v>
      </c>
      <c r="C96" s="201">
        <v>2014</v>
      </c>
      <c r="D96" s="201"/>
      <c r="E96" s="201">
        <v>2015</v>
      </c>
      <c r="F96" s="201"/>
      <c r="G96" s="201">
        <v>2016</v>
      </c>
      <c r="H96" s="201"/>
      <c r="I96" s="201">
        <v>2017</v>
      </c>
      <c r="J96" s="201"/>
      <c r="K96" s="201" t="s">
        <v>265</v>
      </c>
      <c r="L96" s="201"/>
      <c r="P96" s="211" t="s">
        <v>58</v>
      </c>
      <c r="Q96" s="201">
        <v>2014</v>
      </c>
      <c r="R96" s="201"/>
      <c r="S96" s="201">
        <v>2015</v>
      </c>
      <c r="T96" s="201"/>
      <c r="U96" s="201">
        <v>2016</v>
      </c>
      <c r="V96" s="201"/>
      <c r="W96" s="201">
        <v>2017</v>
      </c>
      <c r="X96" s="201"/>
      <c r="Y96" s="201" t="s">
        <v>265</v>
      </c>
      <c r="Z96" s="201"/>
    </row>
    <row r="97" spans="2:26" x14ac:dyDescent="0.25">
      <c r="B97" s="212"/>
      <c r="C97" s="40" t="s">
        <v>0</v>
      </c>
      <c r="D97" s="40" t="s">
        <v>154</v>
      </c>
      <c r="E97" s="40" t="s">
        <v>0</v>
      </c>
      <c r="F97" s="40" t="s">
        <v>154</v>
      </c>
      <c r="G97" s="40" t="s">
        <v>0</v>
      </c>
      <c r="H97" s="40" t="s">
        <v>154</v>
      </c>
      <c r="I97" s="40" t="s">
        <v>0</v>
      </c>
      <c r="J97" s="40" t="s">
        <v>154</v>
      </c>
      <c r="K97" s="40" t="s">
        <v>0</v>
      </c>
      <c r="L97" s="40" t="s">
        <v>154</v>
      </c>
      <c r="P97" s="212"/>
      <c r="Q97" s="40" t="s">
        <v>0</v>
      </c>
      <c r="R97" s="40" t="s">
        <v>154</v>
      </c>
      <c r="S97" s="40" t="s">
        <v>0</v>
      </c>
      <c r="T97" s="40" t="s">
        <v>154</v>
      </c>
      <c r="U97" s="40" t="s">
        <v>0</v>
      </c>
      <c r="V97" s="40" t="s">
        <v>154</v>
      </c>
      <c r="W97" s="40" t="s">
        <v>0</v>
      </c>
      <c r="X97" s="40" t="s">
        <v>154</v>
      </c>
      <c r="Y97" s="40" t="s">
        <v>0</v>
      </c>
      <c r="Z97" s="40" t="s">
        <v>154</v>
      </c>
    </row>
    <row r="98" spans="2:26" x14ac:dyDescent="0.25">
      <c r="B98" s="41" t="s">
        <v>57</v>
      </c>
      <c r="C98" s="80">
        <v>100164</v>
      </c>
      <c r="D98" s="80">
        <v>4627952.7300000004</v>
      </c>
      <c r="E98" s="80">
        <v>28416</v>
      </c>
      <c r="F98" s="80">
        <v>3064891.1700000004</v>
      </c>
      <c r="G98" s="80">
        <v>17196</v>
      </c>
      <c r="H98" s="80">
        <v>1655192.7999999998</v>
      </c>
      <c r="I98" s="80">
        <v>18594</v>
      </c>
      <c r="J98" s="80">
        <v>1052927.2899999998</v>
      </c>
      <c r="K98" s="80">
        <v>2044</v>
      </c>
      <c r="L98" s="80">
        <v>89001.69</v>
      </c>
      <c r="P98" s="41" t="s">
        <v>212</v>
      </c>
      <c r="Q98" s="7">
        <v>30184</v>
      </c>
      <c r="R98" s="7">
        <v>573907.4</v>
      </c>
      <c r="S98" s="7">
        <v>29908</v>
      </c>
      <c r="T98" s="7">
        <v>564019.63000000012</v>
      </c>
      <c r="U98" s="7">
        <v>28858</v>
      </c>
      <c r="V98" s="7">
        <v>535953.35</v>
      </c>
      <c r="W98" s="7">
        <v>42197</v>
      </c>
      <c r="X98" s="7">
        <v>784250.97</v>
      </c>
      <c r="Y98" s="7">
        <v>8864</v>
      </c>
      <c r="Z98" s="7">
        <v>160900.23000000001</v>
      </c>
    </row>
    <row r="99" spans="2:26" x14ac:dyDescent="0.25">
      <c r="B99" s="41" t="s">
        <v>212</v>
      </c>
      <c r="C99" s="80">
        <v>20222</v>
      </c>
      <c r="D99" s="80">
        <v>295614.56</v>
      </c>
      <c r="E99" s="80">
        <v>14912</v>
      </c>
      <c r="F99" s="80">
        <v>211254.46999999997</v>
      </c>
      <c r="G99" s="80">
        <v>15305</v>
      </c>
      <c r="H99" s="80">
        <v>215398.66000000003</v>
      </c>
      <c r="I99" s="80">
        <v>25852</v>
      </c>
      <c r="J99" s="80">
        <v>393792.35000000003</v>
      </c>
      <c r="K99" s="80">
        <v>5310</v>
      </c>
      <c r="L99" s="80">
        <v>69303.38</v>
      </c>
      <c r="P99" s="41" t="s">
        <v>57</v>
      </c>
      <c r="Q99" s="7">
        <v>31885</v>
      </c>
      <c r="R99" s="7">
        <v>1191555.1600000001</v>
      </c>
      <c r="S99" s="7">
        <v>43819</v>
      </c>
      <c r="T99" s="7">
        <v>2100980.8499999996</v>
      </c>
      <c r="U99" s="7">
        <v>15047</v>
      </c>
      <c r="V99" s="7">
        <v>441338.33</v>
      </c>
      <c r="W99" s="7">
        <v>27320</v>
      </c>
      <c r="X99" s="7">
        <v>632571.6</v>
      </c>
      <c r="Y99" s="7">
        <v>789</v>
      </c>
      <c r="Z99" s="7">
        <v>17733.099999999999</v>
      </c>
    </row>
    <row r="100" spans="2:26" x14ac:dyDescent="0.25">
      <c r="B100" s="41" t="s">
        <v>174</v>
      </c>
      <c r="C100" s="80">
        <v>1335</v>
      </c>
      <c r="D100" s="80">
        <v>226008</v>
      </c>
      <c r="E100" s="80">
        <v>1626</v>
      </c>
      <c r="F100" s="80">
        <v>183775</v>
      </c>
      <c r="G100" s="80">
        <v>1526</v>
      </c>
      <c r="H100" s="80">
        <v>169494</v>
      </c>
      <c r="I100" s="80">
        <v>2824</v>
      </c>
      <c r="J100" s="80">
        <v>296771.8</v>
      </c>
      <c r="K100" s="80">
        <v>480</v>
      </c>
      <c r="L100" s="80">
        <v>53874.28</v>
      </c>
      <c r="P100" s="41" t="s">
        <v>174</v>
      </c>
      <c r="Q100" s="7">
        <v>544</v>
      </c>
      <c r="R100" s="7">
        <v>128209</v>
      </c>
      <c r="S100" s="7">
        <v>239</v>
      </c>
      <c r="T100" s="7">
        <v>31105</v>
      </c>
      <c r="U100" s="7">
        <v>14</v>
      </c>
      <c r="V100" s="7">
        <v>848</v>
      </c>
      <c r="W100" s="7">
        <v>193</v>
      </c>
      <c r="X100" s="7">
        <v>17766.18</v>
      </c>
      <c r="Y100" s="7">
        <v>18</v>
      </c>
      <c r="Z100" s="7">
        <v>1164</v>
      </c>
    </row>
    <row r="101" spans="2:26" x14ac:dyDescent="0.25">
      <c r="B101" s="41" t="s">
        <v>297</v>
      </c>
      <c r="C101" s="80">
        <v>3340</v>
      </c>
      <c r="D101" s="80">
        <v>348889.13000000012</v>
      </c>
      <c r="E101" s="80">
        <v>1788</v>
      </c>
      <c r="F101" s="80">
        <v>180230.94</v>
      </c>
      <c r="G101" s="80">
        <v>4498</v>
      </c>
      <c r="H101" s="80">
        <v>206596.87</v>
      </c>
      <c r="I101" s="80">
        <v>30804</v>
      </c>
      <c r="J101" s="80">
        <v>559079.25</v>
      </c>
      <c r="K101" s="80">
        <v>571</v>
      </c>
      <c r="L101" s="80">
        <v>37591.399999999994</v>
      </c>
      <c r="P101" s="41" t="s">
        <v>298</v>
      </c>
      <c r="Q101" s="7"/>
      <c r="R101" s="7"/>
      <c r="S101" s="7"/>
      <c r="T101" s="7"/>
      <c r="U101" s="7"/>
      <c r="V101" s="7"/>
      <c r="W101" s="7"/>
      <c r="X101" s="7"/>
      <c r="Y101" s="7">
        <v>1</v>
      </c>
      <c r="Z101" s="7">
        <v>10</v>
      </c>
    </row>
    <row r="102" spans="2:26" x14ac:dyDescent="0.25">
      <c r="B102" s="41" t="s">
        <v>260</v>
      </c>
      <c r="C102" s="80"/>
      <c r="D102" s="80"/>
      <c r="E102" s="80"/>
      <c r="F102" s="80"/>
      <c r="G102" s="80"/>
      <c r="H102" s="80"/>
      <c r="I102" s="80">
        <v>4326</v>
      </c>
      <c r="J102" s="80">
        <v>46720.800000000003</v>
      </c>
      <c r="K102" s="80">
        <v>2800</v>
      </c>
      <c r="L102" s="80">
        <v>30240</v>
      </c>
      <c r="P102" s="41" t="s">
        <v>16</v>
      </c>
      <c r="Q102" s="7">
        <v>793</v>
      </c>
      <c r="R102" s="7">
        <v>45853.61</v>
      </c>
      <c r="S102" s="7">
        <v>1460</v>
      </c>
      <c r="T102" s="7">
        <v>74904.929999999993</v>
      </c>
      <c r="U102" s="7">
        <v>66</v>
      </c>
      <c r="V102" s="7">
        <v>11694.34</v>
      </c>
      <c r="W102" s="7">
        <v>1782</v>
      </c>
      <c r="X102" s="7">
        <v>60922.75</v>
      </c>
      <c r="Y102" s="7">
        <v>0</v>
      </c>
      <c r="Z102" s="7">
        <v>0</v>
      </c>
    </row>
    <row r="103" spans="2:26" x14ac:dyDescent="0.25">
      <c r="B103" s="41" t="s">
        <v>16</v>
      </c>
      <c r="C103" s="80">
        <v>733</v>
      </c>
      <c r="D103" s="80">
        <v>73394.929999999993</v>
      </c>
      <c r="E103" s="80">
        <v>1712</v>
      </c>
      <c r="F103" s="80">
        <v>152443.47</v>
      </c>
      <c r="G103" s="80">
        <v>18548</v>
      </c>
      <c r="H103" s="80">
        <v>40550.29</v>
      </c>
      <c r="I103" s="80">
        <v>97416</v>
      </c>
      <c r="J103" s="80">
        <v>133120.84</v>
      </c>
      <c r="K103" s="80">
        <v>9474</v>
      </c>
      <c r="L103" s="80">
        <v>15145.67</v>
      </c>
      <c r="P103" s="42" t="s">
        <v>28</v>
      </c>
      <c r="Q103" s="5">
        <f>SUM(Q98:Q102)</f>
        <v>63406</v>
      </c>
      <c r="R103" s="5">
        <f t="shared" ref="R103:Z103" si="16">SUM(R98:R102)</f>
        <v>1939525.1700000002</v>
      </c>
      <c r="S103" s="5">
        <f t="shared" si="16"/>
        <v>75426</v>
      </c>
      <c r="T103" s="5">
        <f t="shared" si="16"/>
        <v>2771010.4099999997</v>
      </c>
      <c r="U103" s="5">
        <f t="shared" si="16"/>
        <v>43985</v>
      </c>
      <c r="V103" s="5">
        <f t="shared" si="16"/>
        <v>989834.0199999999</v>
      </c>
      <c r="W103" s="5">
        <f t="shared" si="16"/>
        <v>71492</v>
      </c>
      <c r="X103" s="5">
        <f t="shared" si="16"/>
        <v>1495511.4999999998</v>
      </c>
      <c r="Y103" s="5">
        <f t="shared" si="16"/>
        <v>9672</v>
      </c>
      <c r="Z103" s="5">
        <f t="shared" si="16"/>
        <v>179807.33000000002</v>
      </c>
    </row>
    <row r="104" spans="2:26" x14ac:dyDescent="0.25">
      <c r="B104" s="42" t="s">
        <v>28</v>
      </c>
      <c r="C104" s="110">
        <f>SUM(C98:C103)</f>
        <v>125794</v>
      </c>
      <c r="D104" s="110">
        <f t="shared" ref="D104:L104" si="17">SUM(D98:D103)</f>
        <v>5571859.3499999996</v>
      </c>
      <c r="E104" s="110">
        <f t="shared" si="17"/>
        <v>48454</v>
      </c>
      <c r="F104" s="110">
        <f t="shared" si="17"/>
        <v>3792595.0500000007</v>
      </c>
      <c r="G104" s="110">
        <f t="shared" si="17"/>
        <v>57073</v>
      </c>
      <c r="H104" s="110">
        <f t="shared" si="17"/>
        <v>2287232.62</v>
      </c>
      <c r="I104" s="110">
        <f t="shared" si="17"/>
        <v>179816</v>
      </c>
      <c r="J104" s="110">
        <f t="shared" si="17"/>
        <v>2482412.3299999996</v>
      </c>
      <c r="K104" s="110">
        <f t="shared" si="17"/>
        <v>20679</v>
      </c>
      <c r="L104" s="110">
        <f t="shared" si="17"/>
        <v>295156.42</v>
      </c>
    </row>
    <row r="106" spans="2:26" x14ac:dyDescent="0.25">
      <c r="C106" s="40">
        <v>2014</v>
      </c>
      <c r="D106" s="40">
        <v>2015</v>
      </c>
      <c r="E106" s="40">
        <v>2016</v>
      </c>
      <c r="F106" s="40">
        <v>2017</v>
      </c>
      <c r="G106" s="40" t="s">
        <v>257</v>
      </c>
      <c r="Q106" s="40">
        <v>2014</v>
      </c>
      <c r="R106" s="40">
        <v>2015</v>
      </c>
      <c r="S106" s="40">
        <v>2016</v>
      </c>
      <c r="T106" s="40">
        <v>2017</v>
      </c>
      <c r="U106" s="40" t="s">
        <v>257</v>
      </c>
    </row>
    <row r="107" spans="2:26" x14ac:dyDescent="0.25">
      <c r="B107" s="41" t="str">
        <f>+B98</f>
        <v>INDUSTRIAS HACEB S A</v>
      </c>
      <c r="C107" s="7">
        <f t="shared" ref="C107:C112" si="18">+C98</f>
        <v>100164</v>
      </c>
      <c r="D107" s="7">
        <f t="shared" ref="D107:D112" si="19">+E98</f>
        <v>28416</v>
      </c>
      <c r="E107" s="7">
        <f t="shared" ref="E107:E112" si="20">+G98</f>
        <v>17196</v>
      </c>
      <c r="F107" s="7">
        <f t="shared" ref="F107:F112" si="21">+I98</f>
        <v>18594</v>
      </c>
      <c r="G107" s="7">
        <f t="shared" ref="G107:G112" si="22">+K98</f>
        <v>2044</v>
      </c>
      <c r="P107" s="76" t="str">
        <f t="shared" ref="P107:Q111" si="23">+P98</f>
        <v>SOCIEDAD UNIDA DE ELECTRODOMESTICOS S.A. SUDELEC S.A.</v>
      </c>
      <c r="Q107" s="7">
        <f t="shared" si="23"/>
        <v>30184</v>
      </c>
      <c r="R107" s="7">
        <f>+S98</f>
        <v>29908</v>
      </c>
      <c r="S107" s="7">
        <f>+U98</f>
        <v>28858</v>
      </c>
      <c r="T107" s="7">
        <f>+W98</f>
        <v>42197</v>
      </c>
      <c r="U107" s="7">
        <f>+Y98</f>
        <v>8864</v>
      </c>
    </row>
    <row r="108" spans="2:26" x14ac:dyDescent="0.25">
      <c r="B108" s="165" t="str">
        <f>+B99</f>
        <v>SOCIEDAD UNIDA DE ELECTRODOMESTICOS S.A. SUDELEC S.A.</v>
      </c>
      <c r="C108" s="7">
        <f t="shared" si="18"/>
        <v>20222</v>
      </c>
      <c r="D108" s="7">
        <f t="shared" si="19"/>
        <v>14912</v>
      </c>
      <c r="E108" s="7">
        <f t="shared" si="20"/>
        <v>15305</v>
      </c>
      <c r="F108" s="7">
        <f t="shared" si="21"/>
        <v>25852</v>
      </c>
      <c r="G108" s="7">
        <f t="shared" si="22"/>
        <v>5310</v>
      </c>
      <c r="P108" s="165" t="str">
        <f t="shared" si="23"/>
        <v>INDUSTRIAS HACEB S A</v>
      </c>
      <c r="Q108" s="7">
        <f t="shared" si="23"/>
        <v>31885</v>
      </c>
      <c r="R108" s="7">
        <f>+S99</f>
        <v>43819</v>
      </c>
      <c r="S108" s="7">
        <f>+U99</f>
        <v>15047</v>
      </c>
      <c r="T108" s="7">
        <f>+W99</f>
        <v>27320</v>
      </c>
      <c r="U108" s="7">
        <f>+Y99</f>
        <v>789</v>
      </c>
    </row>
    <row r="109" spans="2:26" x14ac:dyDescent="0.25">
      <c r="B109" s="165" t="str">
        <f>+B100</f>
        <v>CHALLENGER S A S</v>
      </c>
      <c r="C109" s="7">
        <f t="shared" si="18"/>
        <v>1335</v>
      </c>
      <c r="D109" s="7">
        <f t="shared" si="19"/>
        <v>1626</v>
      </c>
      <c r="E109" s="7">
        <f t="shared" si="20"/>
        <v>1526</v>
      </c>
      <c r="F109" s="7">
        <f t="shared" si="21"/>
        <v>2824</v>
      </c>
      <c r="G109" s="7">
        <f t="shared" si="22"/>
        <v>480</v>
      </c>
      <c r="P109" s="165" t="str">
        <f t="shared" si="23"/>
        <v>CHALLENGER S A S</v>
      </c>
      <c r="Q109" s="7">
        <f t="shared" si="23"/>
        <v>544</v>
      </c>
      <c r="R109" s="7">
        <f>+S100</f>
        <v>239</v>
      </c>
      <c r="S109" s="7">
        <f>+U100</f>
        <v>14</v>
      </c>
      <c r="T109" s="7">
        <f>+W100</f>
        <v>193</v>
      </c>
      <c r="U109" s="7">
        <f>+Y100</f>
        <v>18</v>
      </c>
    </row>
    <row r="110" spans="2:26" x14ac:dyDescent="0.25">
      <c r="B110" s="165" t="str">
        <f>+B101</f>
        <v>INDUSTRIA DE ELECTRODOMESTICOS S.A. S   INDUSEL S.A.S</v>
      </c>
      <c r="C110" s="7">
        <f t="shared" si="18"/>
        <v>3340</v>
      </c>
      <c r="D110" s="7">
        <f t="shared" si="19"/>
        <v>1788</v>
      </c>
      <c r="E110" s="7">
        <f t="shared" si="20"/>
        <v>4498</v>
      </c>
      <c r="F110" s="7">
        <f t="shared" si="21"/>
        <v>30804</v>
      </c>
      <c r="G110" s="7">
        <f t="shared" si="22"/>
        <v>571</v>
      </c>
      <c r="P110" s="165" t="str">
        <f t="shared" si="23"/>
        <v>SOPORTE ACTIVO EMPRESARIAL SAS</v>
      </c>
      <c r="Q110" s="7">
        <f t="shared" si="23"/>
        <v>0</v>
      </c>
      <c r="R110" s="7">
        <f>+S101</f>
        <v>0</v>
      </c>
      <c r="S110" s="7">
        <f>+U101</f>
        <v>0</v>
      </c>
      <c r="T110" s="7">
        <f>+W101</f>
        <v>0</v>
      </c>
      <c r="U110" s="7">
        <f>+Y101</f>
        <v>1</v>
      </c>
    </row>
    <row r="111" spans="2:26" x14ac:dyDescent="0.25">
      <c r="B111" s="165" t="str">
        <f>+B102</f>
        <v>SUPERIOR INDUSTRIAL Y COMERCIAL SAS</v>
      </c>
      <c r="C111" s="7">
        <f t="shared" si="18"/>
        <v>0</v>
      </c>
      <c r="D111" s="7">
        <f t="shared" si="19"/>
        <v>0</v>
      </c>
      <c r="E111" s="7">
        <f t="shared" si="20"/>
        <v>0</v>
      </c>
      <c r="F111" s="7">
        <f t="shared" si="21"/>
        <v>4326</v>
      </c>
      <c r="G111" s="7">
        <f t="shared" si="22"/>
        <v>2800</v>
      </c>
      <c r="P111" s="165" t="str">
        <f t="shared" si="23"/>
        <v>OTROS</v>
      </c>
      <c r="Q111" s="7">
        <f t="shared" si="23"/>
        <v>793</v>
      </c>
      <c r="R111" s="7">
        <f>+S102</f>
        <v>1460</v>
      </c>
      <c r="S111" s="7">
        <f>+U102</f>
        <v>66</v>
      </c>
      <c r="T111" s="7">
        <f>+W102</f>
        <v>1782</v>
      </c>
      <c r="U111" s="7">
        <f>+Y102</f>
        <v>0</v>
      </c>
    </row>
    <row r="112" spans="2:26" x14ac:dyDescent="0.25">
      <c r="B112" s="41" t="s">
        <v>16</v>
      </c>
      <c r="C112" s="7">
        <f t="shared" si="18"/>
        <v>733</v>
      </c>
      <c r="D112" s="7">
        <f t="shared" si="19"/>
        <v>1712</v>
      </c>
      <c r="E112" s="7">
        <f t="shared" si="20"/>
        <v>18548</v>
      </c>
      <c r="F112" s="7">
        <f t="shared" si="21"/>
        <v>97416</v>
      </c>
      <c r="G112" s="7">
        <f t="shared" si="22"/>
        <v>9474</v>
      </c>
    </row>
    <row r="124" spans="16:21" x14ac:dyDescent="0.25">
      <c r="Q124" s="40">
        <v>2014</v>
      </c>
      <c r="R124" s="40">
        <v>2015</v>
      </c>
      <c r="S124" s="40">
        <v>2016</v>
      </c>
      <c r="T124" s="40">
        <v>2017</v>
      </c>
      <c r="U124" s="40" t="s">
        <v>257</v>
      </c>
    </row>
    <row r="125" spans="16:21" x14ac:dyDescent="0.25">
      <c r="P125" s="76" t="str">
        <f>+P98</f>
        <v>SOCIEDAD UNIDA DE ELECTRODOMESTICOS S.A. SUDELEC S.A.</v>
      </c>
      <c r="Q125" s="7">
        <f>+R98</f>
        <v>573907.4</v>
      </c>
      <c r="R125" s="7">
        <f>+T98</f>
        <v>564019.63000000012</v>
      </c>
      <c r="S125" s="7">
        <f>+V98</f>
        <v>535953.35</v>
      </c>
      <c r="T125" s="7">
        <f>+X98</f>
        <v>784250.97</v>
      </c>
      <c r="U125" s="7">
        <f>+Z98</f>
        <v>160900.23000000001</v>
      </c>
    </row>
    <row r="126" spans="16:21" x14ac:dyDescent="0.25">
      <c r="P126" s="165" t="str">
        <f>+P99</f>
        <v>INDUSTRIAS HACEB S A</v>
      </c>
      <c r="Q126" s="7">
        <f>+R99</f>
        <v>1191555.1600000001</v>
      </c>
      <c r="R126" s="7">
        <f>+T99</f>
        <v>2100980.8499999996</v>
      </c>
      <c r="S126" s="7">
        <f>+V99</f>
        <v>441338.33</v>
      </c>
      <c r="T126" s="7">
        <f>+X99</f>
        <v>632571.6</v>
      </c>
      <c r="U126" s="7">
        <f>+Z99</f>
        <v>17733.099999999999</v>
      </c>
    </row>
    <row r="127" spans="16:21" x14ac:dyDescent="0.25">
      <c r="P127" s="165" t="str">
        <f>+P100</f>
        <v>CHALLENGER S A S</v>
      </c>
      <c r="Q127" s="7">
        <f>+R100</f>
        <v>128209</v>
      </c>
      <c r="R127" s="7">
        <f>+T100</f>
        <v>31105</v>
      </c>
      <c r="S127" s="7">
        <f>+V100</f>
        <v>848</v>
      </c>
      <c r="T127" s="7">
        <f>+X100</f>
        <v>17766.18</v>
      </c>
      <c r="U127" s="7">
        <f>+Z100</f>
        <v>1164</v>
      </c>
    </row>
    <row r="128" spans="16:21" x14ac:dyDescent="0.25">
      <c r="P128" s="165" t="str">
        <f>+P101</f>
        <v>SOPORTE ACTIVO EMPRESARIAL SAS</v>
      </c>
      <c r="Q128" s="7">
        <f>+R101</f>
        <v>0</v>
      </c>
      <c r="R128" s="7">
        <f>+T101</f>
        <v>0</v>
      </c>
      <c r="S128" s="7">
        <f>+V101</f>
        <v>0</v>
      </c>
      <c r="T128" s="7">
        <f>+X101</f>
        <v>0</v>
      </c>
      <c r="U128" s="7">
        <f>+Z101</f>
        <v>10</v>
      </c>
    </row>
    <row r="129" spans="2:21" x14ac:dyDescent="0.25">
      <c r="P129" s="165" t="str">
        <f>+P102</f>
        <v>OTROS</v>
      </c>
      <c r="Q129" s="7">
        <f>+R102</f>
        <v>45853.61</v>
      </c>
      <c r="R129" s="7">
        <f>+T102</f>
        <v>74904.929999999993</v>
      </c>
      <c r="S129" s="7">
        <f>+V102</f>
        <v>11694.34</v>
      </c>
      <c r="T129" s="7">
        <f>+X102</f>
        <v>60922.75</v>
      </c>
      <c r="U129" s="7">
        <f>+Z102</f>
        <v>0</v>
      </c>
    </row>
    <row r="133" spans="2:21" x14ac:dyDescent="0.25">
      <c r="C133" s="40">
        <v>2014</v>
      </c>
      <c r="D133" s="40">
        <v>2015</v>
      </c>
      <c r="E133" s="40">
        <v>2016</v>
      </c>
      <c r="F133" s="40">
        <v>2017</v>
      </c>
      <c r="G133" s="40" t="s">
        <v>257</v>
      </c>
    </row>
    <row r="134" spans="2:21" x14ac:dyDescent="0.25">
      <c r="B134" s="41" t="str">
        <f>+B98</f>
        <v>INDUSTRIAS HACEB S A</v>
      </c>
      <c r="C134" s="7">
        <f t="shared" ref="C134:C139" si="24">+D98</f>
        <v>4627952.7300000004</v>
      </c>
      <c r="D134" s="7">
        <f t="shared" ref="D134:D139" si="25">+F98</f>
        <v>3064891.1700000004</v>
      </c>
      <c r="E134" s="7">
        <f t="shared" ref="E134:E139" si="26">+H98</f>
        <v>1655192.7999999998</v>
      </c>
      <c r="F134" s="7">
        <f t="shared" ref="F134:F139" si="27">+J98</f>
        <v>1052927.2899999998</v>
      </c>
      <c r="G134" s="7">
        <f t="shared" ref="G134:G139" si="28">+L98</f>
        <v>89001.69</v>
      </c>
    </row>
    <row r="135" spans="2:21" x14ac:dyDescent="0.25">
      <c r="B135" s="165" t="str">
        <f>+B99</f>
        <v>SOCIEDAD UNIDA DE ELECTRODOMESTICOS S.A. SUDELEC S.A.</v>
      </c>
      <c r="C135" s="7">
        <f t="shared" si="24"/>
        <v>295614.56</v>
      </c>
      <c r="D135" s="7">
        <f t="shared" si="25"/>
        <v>211254.46999999997</v>
      </c>
      <c r="E135" s="7">
        <f t="shared" si="26"/>
        <v>215398.66000000003</v>
      </c>
      <c r="F135" s="7">
        <f t="shared" si="27"/>
        <v>393792.35000000003</v>
      </c>
      <c r="G135" s="7">
        <f t="shared" si="28"/>
        <v>69303.38</v>
      </c>
    </row>
    <row r="136" spans="2:21" x14ac:dyDescent="0.25">
      <c r="B136" s="165" t="str">
        <f>+B100</f>
        <v>CHALLENGER S A S</v>
      </c>
      <c r="C136" s="7">
        <f t="shared" si="24"/>
        <v>226008</v>
      </c>
      <c r="D136" s="7">
        <f t="shared" si="25"/>
        <v>183775</v>
      </c>
      <c r="E136" s="7">
        <f t="shared" si="26"/>
        <v>169494</v>
      </c>
      <c r="F136" s="7">
        <f t="shared" si="27"/>
        <v>296771.8</v>
      </c>
      <c r="G136" s="7">
        <f t="shared" si="28"/>
        <v>53874.28</v>
      </c>
    </row>
    <row r="137" spans="2:21" x14ac:dyDescent="0.25">
      <c r="B137" s="165" t="str">
        <f>+B101</f>
        <v>INDUSTRIA DE ELECTRODOMESTICOS S.A. S   INDUSEL S.A.S</v>
      </c>
      <c r="C137" s="7">
        <f t="shared" si="24"/>
        <v>348889.13000000012</v>
      </c>
      <c r="D137" s="7">
        <f t="shared" si="25"/>
        <v>180230.94</v>
      </c>
      <c r="E137" s="7">
        <f t="shared" si="26"/>
        <v>206596.87</v>
      </c>
      <c r="F137" s="7">
        <f t="shared" si="27"/>
        <v>559079.25</v>
      </c>
      <c r="G137" s="7">
        <f t="shared" si="28"/>
        <v>37591.399999999994</v>
      </c>
    </row>
    <row r="138" spans="2:21" x14ac:dyDescent="0.25">
      <c r="B138" s="165" t="str">
        <f>+B102</f>
        <v>SUPERIOR INDUSTRIAL Y COMERCIAL SAS</v>
      </c>
      <c r="C138" s="7">
        <f t="shared" si="24"/>
        <v>0</v>
      </c>
      <c r="D138" s="7">
        <f t="shared" si="25"/>
        <v>0</v>
      </c>
      <c r="E138" s="7">
        <f t="shared" si="26"/>
        <v>0</v>
      </c>
      <c r="F138" s="7">
        <f t="shared" si="27"/>
        <v>46720.800000000003</v>
      </c>
      <c r="G138" s="7">
        <f t="shared" si="28"/>
        <v>30240</v>
      </c>
    </row>
    <row r="139" spans="2:21" x14ac:dyDescent="0.25">
      <c r="B139" s="41" t="s">
        <v>16</v>
      </c>
      <c r="C139" s="7">
        <f t="shared" si="24"/>
        <v>73394.929999999993</v>
      </c>
      <c r="D139" s="7">
        <f t="shared" si="25"/>
        <v>152443.47</v>
      </c>
      <c r="E139" s="7">
        <f t="shared" si="26"/>
        <v>40550.29</v>
      </c>
      <c r="F139" s="7">
        <f t="shared" si="27"/>
        <v>133120.84</v>
      </c>
      <c r="G139" s="7">
        <f t="shared" si="28"/>
        <v>15145.67</v>
      </c>
    </row>
  </sheetData>
  <mergeCells count="42">
    <mergeCell ref="A12:L12"/>
    <mergeCell ref="I13:J13"/>
    <mergeCell ref="K13:L13"/>
    <mergeCell ref="C13:D13"/>
    <mergeCell ref="E13:F13"/>
    <mergeCell ref="G13:H13"/>
    <mergeCell ref="P13:AA13"/>
    <mergeCell ref="Q14:Q15"/>
    <mergeCell ref="P14:P15"/>
    <mergeCell ref="R14:S14"/>
    <mergeCell ref="T14:U14"/>
    <mergeCell ref="V14:W14"/>
    <mergeCell ref="X14:Y14"/>
    <mergeCell ref="Z14:AA14"/>
    <mergeCell ref="B36:L36"/>
    <mergeCell ref="P36:Z36"/>
    <mergeCell ref="P37:P38"/>
    <mergeCell ref="Q37:R37"/>
    <mergeCell ref="S37:T37"/>
    <mergeCell ref="U37:V37"/>
    <mergeCell ref="W37:X37"/>
    <mergeCell ref="Y37:Z37"/>
    <mergeCell ref="B37:B38"/>
    <mergeCell ref="C37:D37"/>
    <mergeCell ref="E37:F37"/>
    <mergeCell ref="G37:H37"/>
    <mergeCell ref="I37:J37"/>
    <mergeCell ref="K37:L37"/>
    <mergeCell ref="Y96:Z96"/>
    <mergeCell ref="B95:L95"/>
    <mergeCell ref="B96:B97"/>
    <mergeCell ref="C96:D96"/>
    <mergeCell ref="E96:F96"/>
    <mergeCell ref="G96:H96"/>
    <mergeCell ref="I96:J96"/>
    <mergeCell ref="K96:L96"/>
    <mergeCell ref="P95:Z95"/>
    <mergeCell ref="P96:P97"/>
    <mergeCell ref="Q96:R96"/>
    <mergeCell ref="S96:T96"/>
    <mergeCell ref="U96:V96"/>
    <mergeCell ref="W96:X96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0:AA229"/>
  <sheetViews>
    <sheetView zoomScale="60" zoomScaleNormal="60" zoomScalePageLayoutView="70" workbookViewId="0">
      <selection activeCell="F10" sqref="F10"/>
    </sheetView>
  </sheetViews>
  <sheetFormatPr baseColWidth="10" defaultColWidth="10.85546875" defaultRowHeight="15" x14ac:dyDescent="0.25"/>
  <cols>
    <col min="1" max="1" width="15.42578125" style="2" customWidth="1"/>
    <col min="2" max="2" width="19.28515625" style="2" customWidth="1"/>
    <col min="3" max="3" width="16" style="2" bestFit="1" customWidth="1"/>
    <col min="4" max="4" width="16.85546875" style="2" bestFit="1" customWidth="1"/>
    <col min="5" max="5" width="15.7109375" style="2" customWidth="1"/>
    <col min="6" max="6" width="16.85546875" style="2" bestFit="1" customWidth="1"/>
    <col min="7" max="7" width="23.28515625" style="2" bestFit="1" customWidth="1"/>
    <col min="8" max="8" width="17.140625" style="2" customWidth="1"/>
    <col min="9" max="9" width="19.140625" style="2" customWidth="1"/>
    <col min="10" max="10" width="16.85546875" style="2" bestFit="1" customWidth="1"/>
    <col min="11" max="11" width="16.28515625" style="2" customWidth="1"/>
    <col min="12" max="12" width="16.85546875" style="2" bestFit="1" customWidth="1"/>
    <col min="13" max="14" width="14.7109375" style="2" customWidth="1"/>
    <col min="15" max="15" width="19.28515625" style="2" customWidth="1"/>
    <col min="16" max="16" width="17.85546875" style="2" customWidth="1"/>
    <col min="17" max="17" width="18.7109375" style="2" bestFit="1" customWidth="1"/>
    <col min="18" max="18" width="15.42578125" style="2" bestFit="1" customWidth="1"/>
    <col min="19" max="20" width="15.85546875" style="2" bestFit="1" customWidth="1"/>
    <col min="21" max="21" width="15.42578125" style="2" bestFit="1" customWidth="1"/>
    <col min="22" max="22" width="18.7109375" style="2" bestFit="1" customWidth="1"/>
    <col min="23" max="24" width="15.85546875" style="2" bestFit="1" customWidth="1"/>
    <col min="25" max="25" width="16.140625" style="2" customWidth="1"/>
    <col min="26" max="26" width="15.85546875" style="2" bestFit="1" customWidth="1"/>
    <col min="27" max="27" width="14.7109375" style="2" customWidth="1"/>
    <col min="28" max="16384" width="10.85546875" style="2"/>
  </cols>
  <sheetData>
    <row r="10" spans="1:27" ht="23.25" x14ac:dyDescent="0.35">
      <c r="B10" s="10" t="s">
        <v>65</v>
      </c>
    </row>
    <row r="12" spans="1:27" ht="18.75" x14ac:dyDescent="0.25">
      <c r="A12" s="225" t="s">
        <v>129</v>
      </c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7"/>
    </row>
    <row r="13" spans="1:27" x14ac:dyDescent="0.25">
      <c r="A13" s="45" t="s">
        <v>48</v>
      </c>
      <c r="B13" s="45" t="s">
        <v>49</v>
      </c>
      <c r="C13" s="204">
        <v>2014</v>
      </c>
      <c r="D13" s="205"/>
      <c r="E13" s="204">
        <v>2015</v>
      </c>
      <c r="F13" s="205"/>
      <c r="G13" s="204">
        <v>2016</v>
      </c>
      <c r="H13" s="205"/>
      <c r="I13" s="204">
        <v>2017</v>
      </c>
      <c r="J13" s="205"/>
      <c r="K13" s="204" t="s">
        <v>276</v>
      </c>
      <c r="L13" s="205"/>
    </row>
    <row r="14" spans="1:27" ht="18" customHeight="1" x14ac:dyDescent="0.25">
      <c r="A14" s="39"/>
      <c r="B14" s="39"/>
      <c r="C14" s="40" t="s">
        <v>0</v>
      </c>
      <c r="D14" s="40" t="s">
        <v>154</v>
      </c>
      <c r="E14" s="40" t="s">
        <v>0</v>
      </c>
      <c r="F14" s="40" t="s">
        <v>154</v>
      </c>
      <c r="G14" s="40" t="s">
        <v>0</v>
      </c>
      <c r="H14" s="40" t="s">
        <v>154</v>
      </c>
      <c r="I14" s="40" t="s">
        <v>0</v>
      </c>
      <c r="J14" s="40" t="s">
        <v>154</v>
      </c>
      <c r="K14" s="40" t="s">
        <v>0</v>
      </c>
      <c r="L14" s="40" t="s">
        <v>154</v>
      </c>
      <c r="P14" s="246" t="s">
        <v>137</v>
      </c>
      <c r="Q14" s="247"/>
      <c r="R14" s="226"/>
      <c r="S14" s="226"/>
      <c r="T14" s="226"/>
      <c r="U14" s="226"/>
      <c r="V14" s="226"/>
      <c r="W14" s="226"/>
      <c r="X14" s="226"/>
      <c r="Y14" s="226"/>
      <c r="Z14" s="226"/>
      <c r="AA14" s="227"/>
    </row>
    <row r="15" spans="1:27" ht="43.5" customHeight="1" x14ac:dyDescent="0.25">
      <c r="A15" s="32" t="s">
        <v>130</v>
      </c>
      <c r="B15" s="33" t="s">
        <v>131</v>
      </c>
      <c r="C15" s="18">
        <v>161149</v>
      </c>
      <c r="D15" s="18">
        <v>13583175.65</v>
      </c>
      <c r="E15" s="18">
        <v>169691</v>
      </c>
      <c r="F15" s="18">
        <v>14323231.280000003</v>
      </c>
      <c r="G15" s="18">
        <v>154873</v>
      </c>
      <c r="H15" s="18">
        <v>11165900.369999995</v>
      </c>
      <c r="I15" s="18">
        <v>174604</v>
      </c>
      <c r="J15" s="18">
        <v>13101166.960000006</v>
      </c>
      <c r="K15" s="18">
        <v>31201</v>
      </c>
      <c r="L15" s="18">
        <v>2329701.7499999995</v>
      </c>
      <c r="P15" s="154"/>
      <c r="Q15" s="153"/>
      <c r="R15" s="217" t="s">
        <v>2</v>
      </c>
      <c r="S15" s="205"/>
      <c r="T15" s="204" t="s">
        <v>3</v>
      </c>
      <c r="U15" s="205"/>
      <c r="V15" s="204" t="s">
        <v>4</v>
      </c>
      <c r="W15" s="205"/>
      <c r="X15" s="204" t="s">
        <v>5</v>
      </c>
      <c r="Y15" s="205"/>
      <c r="Z15" s="204" t="s">
        <v>276</v>
      </c>
      <c r="AA15" s="205"/>
    </row>
    <row r="16" spans="1:27" ht="44.25" customHeight="1" x14ac:dyDescent="0.25">
      <c r="A16" s="32" t="s">
        <v>132</v>
      </c>
      <c r="B16" s="33" t="s">
        <v>247</v>
      </c>
      <c r="C16" s="18">
        <v>4833</v>
      </c>
      <c r="D16" s="18">
        <v>550400.99000000011</v>
      </c>
      <c r="E16" s="18">
        <v>9229</v>
      </c>
      <c r="F16" s="18">
        <v>733264.58</v>
      </c>
      <c r="G16" s="18">
        <v>9000</v>
      </c>
      <c r="H16" s="18">
        <v>538826.46999999986</v>
      </c>
      <c r="I16" s="18">
        <v>11149</v>
      </c>
      <c r="J16" s="18">
        <v>706333.17999999993</v>
      </c>
      <c r="K16" s="18">
        <v>6992</v>
      </c>
      <c r="L16" s="18">
        <v>353004.77</v>
      </c>
      <c r="P16" s="157" t="s">
        <v>48</v>
      </c>
      <c r="Q16" s="158" t="s">
        <v>49</v>
      </c>
      <c r="R16" s="148" t="s">
        <v>0</v>
      </c>
      <c r="S16" s="40" t="s">
        <v>154</v>
      </c>
      <c r="T16" s="40" t="s">
        <v>0</v>
      </c>
      <c r="U16" s="40" t="s">
        <v>154</v>
      </c>
      <c r="V16" s="40" t="s">
        <v>0</v>
      </c>
      <c r="W16" s="40" t="s">
        <v>154</v>
      </c>
      <c r="X16" s="40" t="s">
        <v>0</v>
      </c>
      <c r="Y16" s="40" t="s">
        <v>154</v>
      </c>
      <c r="Z16" s="40" t="s">
        <v>0</v>
      </c>
      <c r="AA16" s="40" t="s">
        <v>154</v>
      </c>
    </row>
    <row r="17" spans="1:27" ht="44.25" customHeight="1" x14ac:dyDescent="0.25">
      <c r="A17" s="32" t="s">
        <v>133</v>
      </c>
      <c r="B17" s="33" t="s">
        <v>248</v>
      </c>
      <c r="C17" s="18">
        <v>10086</v>
      </c>
      <c r="D17" s="18">
        <v>1214967.79</v>
      </c>
      <c r="E17" s="18">
        <v>2497</v>
      </c>
      <c r="F17" s="18">
        <v>572916.00999999989</v>
      </c>
      <c r="G17" s="18">
        <v>3717</v>
      </c>
      <c r="H17" s="18">
        <v>571052.36</v>
      </c>
      <c r="I17" s="18">
        <v>2494</v>
      </c>
      <c r="J17" s="18">
        <v>380360.81999999989</v>
      </c>
      <c r="K17" s="18">
        <v>763</v>
      </c>
      <c r="L17" s="18">
        <v>184429.97999999995</v>
      </c>
      <c r="P17" s="155" t="s">
        <v>249</v>
      </c>
      <c r="Q17" s="156" t="s">
        <v>250</v>
      </c>
      <c r="R17" s="144">
        <v>225019</v>
      </c>
      <c r="S17" s="144">
        <v>5198000.26</v>
      </c>
      <c r="T17" s="144">
        <v>215984</v>
      </c>
      <c r="U17" s="144">
        <v>4383384.8499999996</v>
      </c>
      <c r="V17" s="144">
        <v>211084</v>
      </c>
      <c r="W17" s="144">
        <v>5410468.8200000003</v>
      </c>
      <c r="X17" s="144">
        <v>158542</v>
      </c>
      <c r="Y17" s="144">
        <v>3094674.6</v>
      </c>
      <c r="Z17" s="144">
        <v>154372</v>
      </c>
      <c r="AA17" s="144">
        <v>3593517.24</v>
      </c>
    </row>
    <row r="18" spans="1:27" x14ac:dyDescent="0.25">
      <c r="A18" s="154" t="s">
        <v>28</v>
      </c>
      <c r="B18" s="153"/>
      <c r="C18" s="31">
        <f>SUM(C15:C17)</f>
        <v>176068</v>
      </c>
      <c r="D18" s="31">
        <f t="shared" ref="D18:L18" si="0">SUM(D15:D17)</f>
        <v>15348544.43</v>
      </c>
      <c r="E18" s="31">
        <f t="shared" si="0"/>
        <v>181417</v>
      </c>
      <c r="F18" s="31">
        <f t="shared" si="0"/>
        <v>15629411.870000003</v>
      </c>
      <c r="G18" s="31">
        <f t="shared" si="0"/>
        <v>167590</v>
      </c>
      <c r="H18" s="31">
        <f t="shared" si="0"/>
        <v>12275779.199999996</v>
      </c>
      <c r="I18" s="31">
        <f t="shared" si="0"/>
        <v>188247</v>
      </c>
      <c r="J18" s="31">
        <f t="shared" si="0"/>
        <v>14187860.960000006</v>
      </c>
      <c r="K18" s="31">
        <f t="shared" si="0"/>
        <v>38956</v>
      </c>
      <c r="L18" s="31">
        <f t="shared" si="0"/>
        <v>2867136.4999999995</v>
      </c>
    </row>
    <row r="19" spans="1:27" x14ac:dyDescent="0.25">
      <c r="P19" s="53"/>
    </row>
    <row r="20" spans="1:27" x14ac:dyDescent="0.25">
      <c r="B20" s="40">
        <v>2014</v>
      </c>
      <c r="C20" s="40">
        <v>2015</v>
      </c>
      <c r="D20" s="40">
        <v>2016</v>
      </c>
      <c r="E20" s="40">
        <v>2017</v>
      </c>
      <c r="F20" s="40" t="s">
        <v>257</v>
      </c>
      <c r="H20" s="196">
        <v>2014</v>
      </c>
      <c r="I20" s="196">
        <v>2015</v>
      </c>
      <c r="J20" s="196">
        <v>2016</v>
      </c>
      <c r="K20" s="196">
        <v>2017</v>
      </c>
      <c r="L20" s="196" t="s">
        <v>257</v>
      </c>
      <c r="P20" s="54"/>
      <c r="Q20" s="40">
        <v>2013</v>
      </c>
      <c r="R20" s="40">
        <v>2014</v>
      </c>
      <c r="S20" s="40">
        <v>2015</v>
      </c>
      <c r="T20" s="40">
        <v>2016</v>
      </c>
      <c r="U20" s="40" t="s">
        <v>68</v>
      </c>
      <c r="V20" s="54"/>
      <c r="W20" s="40">
        <v>2013</v>
      </c>
      <c r="X20" s="40">
        <v>2014</v>
      </c>
      <c r="Y20" s="40">
        <v>2015</v>
      </c>
      <c r="Z20" s="40">
        <v>2016</v>
      </c>
      <c r="AA20" s="40" t="s">
        <v>68</v>
      </c>
    </row>
    <row r="21" spans="1:27" ht="75" x14ac:dyDescent="0.25">
      <c r="A21" s="33" t="str">
        <f t="shared" ref="A21:B23" si="1">+B15</f>
        <v>Calentadores de agua de calentamiento instantáneo, de gas.</v>
      </c>
      <c r="B21" s="18">
        <f t="shared" si="1"/>
        <v>161149</v>
      </c>
      <c r="C21" s="18">
        <f>+E15</f>
        <v>169691</v>
      </c>
      <c r="D21" s="18">
        <f>+G15</f>
        <v>154873</v>
      </c>
      <c r="E21" s="18">
        <f>+I15</f>
        <v>174604</v>
      </c>
      <c r="F21" s="18">
        <f>+K15</f>
        <v>31201</v>
      </c>
      <c r="G21" s="33" t="s">
        <v>131</v>
      </c>
      <c r="H21" s="18">
        <f>+D15</f>
        <v>13583175.65</v>
      </c>
      <c r="I21" s="18">
        <f>+F15</f>
        <v>14323231.280000003</v>
      </c>
      <c r="J21" s="18">
        <f>+H15</f>
        <v>11165900.369999995</v>
      </c>
      <c r="K21" s="18">
        <f>+J15</f>
        <v>13101166.960000006</v>
      </c>
      <c r="L21" s="18">
        <f>+L15</f>
        <v>2329701.7499999995</v>
      </c>
      <c r="P21" s="28" t="s">
        <v>136</v>
      </c>
      <c r="Q21" s="29">
        <f>+R17</f>
        <v>225019</v>
      </c>
      <c r="R21" s="29">
        <f>+T17</f>
        <v>215984</v>
      </c>
      <c r="S21" s="29">
        <f>+V17</f>
        <v>211084</v>
      </c>
      <c r="T21" s="29">
        <f>+X17</f>
        <v>158542</v>
      </c>
      <c r="U21" s="29">
        <f>+Z17</f>
        <v>154372</v>
      </c>
      <c r="V21" s="28" t="s">
        <v>47</v>
      </c>
      <c r="W21" s="29">
        <f>+S17</f>
        <v>5198000.26</v>
      </c>
      <c r="X21" s="29">
        <f>+U17</f>
        <v>4383384.8499999996</v>
      </c>
      <c r="Y21" s="29">
        <f>+W17</f>
        <v>5410468.8200000003</v>
      </c>
      <c r="Z21" s="29">
        <f>+Y17</f>
        <v>3094674.6</v>
      </c>
      <c r="AA21" s="29">
        <f>+AA17</f>
        <v>3593517.24</v>
      </c>
    </row>
    <row r="22" spans="1:27" ht="105" x14ac:dyDescent="0.25">
      <c r="A22" s="33" t="str">
        <f t="shared" si="1"/>
        <v>Calentadores de agua de acumulacion, con capacidad igual o inferior a 120 l, excepto los eléctricos.</v>
      </c>
      <c r="B22" s="18">
        <f t="shared" si="1"/>
        <v>4833</v>
      </c>
      <c r="C22" s="18">
        <f>+E16</f>
        <v>9229</v>
      </c>
      <c r="D22" s="18">
        <f>+G16</f>
        <v>9000</v>
      </c>
      <c r="E22" s="18">
        <f>+I16</f>
        <v>11149</v>
      </c>
      <c r="F22" s="18">
        <f>+K16</f>
        <v>6992</v>
      </c>
      <c r="G22" s="33" t="s">
        <v>134</v>
      </c>
      <c r="H22" s="18">
        <f>+D16</f>
        <v>550400.99000000011</v>
      </c>
      <c r="I22" s="18">
        <f>+F16</f>
        <v>733264.58</v>
      </c>
      <c r="J22" s="18">
        <f>+H16</f>
        <v>538826.46999999986</v>
      </c>
      <c r="K22" s="18">
        <f>+J16</f>
        <v>706333.17999999993</v>
      </c>
      <c r="L22" s="18">
        <f>+L16</f>
        <v>353004.77</v>
      </c>
    </row>
    <row r="23" spans="1:27" ht="90" x14ac:dyDescent="0.25">
      <c r="A23" s="33" t="str">
        <f t="shared" si="1"/>
        <v>Los demás calentadores de agua de acumulacion, excepto los eléctricos.</v>
      </c>
      <c r="B23" s="18">
        <f t="shared" si="1"/>
        <v>10086</v>
      </c>
      <c r="C23" s="18">
        <f>+E17</f>
        <v>2497</v>
      </c>
      <c r="D23" s="18">
        <f>+G17</f>
        <v>3717</v>
      </c>
      <c r="E23" s="18">
        <f>+I17</f>
        <v>2494</v>
      </c>
      <c r="F23" s="18">
        <f>+K17</f>
        <v>763</v>
      </c>
      <c r="G23" s="33" t="s">
        <v>135</v>
      </c>
      <c r="H23" s="18">
        <f>+D17</f>
        <v>1214967.79</v>
      </c>
      <c r="I23" s="18">
        <f>+F17</f>
        <v>572916.00999999989</v>
      </c>
      <c r="J23" s="18">
        <f>+H17</f>
        <v>571052.36</v>
      </c>
      <c r="K23" s="18">
        <f>+J17</f>
        <v>380360.81999999989</v>
      </c>
      <c r="L23" s="18">
        <f>+L17</f>
        <v>184429.97999999995</v>
      </c>
    </row>
    <row r="41" spans="2:26" ht="23.25" x14ac:dyDescent="0.35">
      <c r="B41" s="10" t="s">
        <v>29</v>
      </c>
    </row>
    <row r="44" spans="2:26" x14ac:dyDescent="0.25">
      <c r="P44" s="231" t="s">
        <v>137</v>
      </c>
      <c r="Q44" s="232"/>
      <c r="R44" s="232"/>
      <c r="S44" s="232"/>
      <c r="T44" s="232"/>
      <c r="U44" s="232"/>
      <c r="V44" s="232"/>
      <c r="W44" s="232"/>
      <c r="X44" s="232"/>
      <c r="Y44" s="232"/>
      <c r="Z44" s="233"/>
    </row>
    <row r="45" spans="2:26" ht="18.75" x14ac:dyDescent="0.3">
      <c r="B45" s="228" t="s">
        <v>129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30"/>
      <c r="P45" s="211" t="s">
        <v>30</v>
      </c>
      <c r="Q45" s="201" t="s">
        <v>2</v>
      </c>
      <c r="R45" s="201"/>
      <c r="S45" s="201" t="s">
        <v>3</v>
      </c>
      <c r="T45" s="201"/>
      <c r="U45" s="201" t="s">
        <v>4</v>
      </c>
      <c r="V45" s="201"/>
      <c r="W45" s="201" t="s">
        <v>5</v>
      </c>
      <c r="X45" s="201"/>
      <c r="Y45" s="201" t="s">
        <v>276</v>
      </c>
      <c r="Z45" s="201"/>
    </row>
    <row r="46" spans="2:26" x14ac:dyDescent="0.25">
      <c r="B46" s="211" t="s">
        <v>30</v>
      </c>
      <c r="C46" s="201">
        <v>2014</v>
      </c>
      <c r="D46" s="201"/>
      <c r="E46" s="201">
        <v>2015</v>
      </c>
      <c r="F46" s="201"/>
      <c r="G46" s="201">
        <v>2016</v>
      </c>
      <c r="H46" s="201"/>
      <c r="I46" s="201">
        <v>2017</v>
      </c>
      <c r="J46" s="201"/>
      <c r="K46" s="201" t="s">
        <v>276</v>
      </c>
      <c r="L46" s="201"/>
      <c r="P46" s="212"/>
      <c r="Q46" s="40" t="s">
        <v>0</v>
      </c>
      <c r="R46" s="40" t="s">
        <v>154</v>
      </c>
      <c r="S46" s="40" t="s">
        <v>0</v>
      </c>
      <c r="T46" s="40" t="s">
        <v>154</v>
      </c>
      <c r="U46" s="40" t="s">
        <v>0</v>
      </c>
      <c r="V46" s="40" t="s">
        <v>154</v>
      </c>
      <c r="W46" s="40" t="s">
        <v>0</v>
      </c>
      <c r="X46" s="40" t="s">
        <v>154</v>
      </c>
      <c r="Y46" s="40" t="s">
        <v>0</v>
      </c>
      <c r="Z46" s="40" t="s">
        <v>154</v>
      </c>
    </row>
    <row r="47" spans="2:26" x14ac:dyDescent="0.25">
      <c r="B47" s="212"/>
      <c r="C47" s="40" t="s">
        <v>0</v>
      </c>
      <c r="D47" s="40" t="s">
        <v>154</v>
      </c>
      <c r="E47" s="40" t="s">
        <v>0</v>
      </c>
      <c r="F47" s="40" t="s">
        <v>154</v>
      </c>
      <c r="G47" s="40" t="s">
        <v>0</v>
      </c>
      <c r="H47" s="40" t="s">
        <v>154</v>
      </c>
      <c r="I47" s="40" t="s">
        <v>0</v>
      </c>
      <c r="J47" s="40" t="s">
        <v>154</v>
      </c>
      <c r="K47" s="40" t="s">
        <v>0</v>
      </c>
      <c r="L47" s="40" t="s">
        <v>154</v>
      </c>
      <c r="P47" s="108" t="s">
        <v>20</v>
      </c>
      <c r="Q47" s="80">
        <v>40439</v>
      </c>
      <c r="R47" s="80">
        <v>2139683.8399999999</v>
      </c>
      <c r="S47" s="80">
        <v>40992</v>
      </c>
      <c r="T47" s="80">
        <v>1649222.33</v>
      </c>
      <c r="U47" s="80">
        <v>67005</v>
      </c>
      <c r="V47" s="80">
        <v>3108920.29</v>
      </c>
      <c r="W47" s="80">
        <v>51020</v>
      </c>
      <c r="X47" s="80">
        <v>1495514.76</v>
      </c>
      <c r="Y47" s="80">
        <v>34123</v>
      </c>
      <c r="Z47" s="80">
        <v>1577182.55</v>
      </c>
    </row>
    <row r="48" spans="2:26" x14ac:dyDescent="0.25">
      <c r="B48" s="1" t="s">
        <v>17</v>
      </c>
      <c r="C48" s="78">
        <v>82173</v>
      </c>
      <c r="D48" s="78">
        <v>8065673.7500000019</v>
      </c>
      <c r="E48" s="78">
        <v>81218</v>
      </c>
      <c r="F48" s="78">
        <v>8338754.3199999966</v>
      </c>
      <c r="G48" s="78">
        <v>72035</v>
      </c>
      <c r="H48" s="78">
        <v>5798461.9800000023</v>
      </c>
      <c r="I48" s="78">
        <v>86883</v>
      </c>
      <c r="J48" s="78">
        <v>7655793.8700000048</v>
      </c>
      <c r="K48" s="78">
        <v>15941</v>
      </c>
      <c r="L48" s="78">
        <v>1391955.9300000002</v>
      </c>
      <c r="P48" s="108" t="s">
        <v>17</v>
      </c>
      <c r="Q48" s="80">
        <v>125521</v>
      </c>
      <c r="R48" s="80">
        <v>2015570.64</v>
      </c>
      <c r="S48" s="80">
        <v>84381</v>
      </c>
      <c r="T48" s="80">
        <v>1674407.82</v>
      </c>
      <c r="U48" s="80">
        <v>79704</v>
      </c>
      <c r="V48" s="80">
        <v>1323737.06</v>
      </c>
      <c r="W48" s="80">
        <v>60976</v>
      </c>
      <c r="X48" s="80">
        <v>965171.23</v>
      </c>
      <c r="Y48" s="80">
        <v>64383</v>
      </c>
      <c r="Z48" s="80">
        <v>1381584.13</v>
      </c>
    </row>
    <row r="49" spans="2:26" x14ac:dyDescent="0.25">
      <c r="B49" s="1" t="s">
        <v>20</v>
      </c>
      <c r="C49" s="78">
        <v>87185</v>
      </c>
      <c r="D49" s="78">
        <v>5553299.4499999993</v>
      </c>
      <c r="E49" s="78">
        <v>96050</v>
      </c>
      <c r="F49" s="78">
        <v>6602419.5700000003</v>
      </c>
      <c r="G49" s="78">
        <v>86589</v>
      </c>
      <c r="H49" s="78">
        <v>5598240.9999999991</v>
      </c>
      <c r="I49" s="78">
        <v>95566</v>
      </c>
      <c r="J49" s="78">
        <v>5741462.3600000013</v>
      </c>
      <c r="K49" s="78">
        <v>21365</v>
      </c>
      <c r="L49" s="78">
        <v>1296566.7200000007</v>
      </c>
      <c r="P49" s="108" t="s">
        <v>18</v>
      </c>
      <c r="Q49" s="80">
        <v>22601</v>
      </c>
      <c r="R49" s="80">
        <v>554998.52</v>
      </c>
      <c r="S49" s="80">
        <v>44623</v>
      </c>
      <c r="T49" s="80">
        <v>709879.3</v>
      </c>
      <c r="U49" s="80">
        <v>48202</v>
      </c>
      <c r="V49" s="80">
        <v>791055.88</v>
      </c>
      <c r="W49" s="80">
        <v>44717</v>
      </c>
      <c r="X49" s="80">
        <v>591602.91</v>
      </c>
      <c r="Y49" s="80">
        <v>45259</v>
      </c>
      <c r="Z49" s="80">
        <v>506900.43</v>
      </c>
    </row>
    <row r="50" spans="2:26" x14ac:dyDescent="0.25">
      <c r="B50" s="1" t="s">
        <v>19</v>
      </c>
      <c r="C50" s="78">
        <v>312</v>
      </c>
      <c r="D50" s="78">
        <v>322901.85000000003</v>
      </c>
      <c r="E50" s="78">
        <v>342</v>
      </c>
      <c r="F50" s="78">
        <v>311941.29000000004</v>
      </c>
      <c r="G50" s="78">
        <v>1526</v>
      </c>
      <c r="H50" s="78">
        <v>446414.32</v>
      </c>
      <c r="I50" s="78">
        <v>372</v>
      </c>
      <c r="J50" s="78">
        <v>360544.08999999997</v>
      </c>
      <c r="K50" s="78">
        <v>112</v>
      </c>
      <c r="L50" s="78">
        <v>113983.83</v>
      </c>
      <c r="P50" s="108" t="s">
        <v>22</v>
      </c>
      <c r="Q50" s="80">
        <v>8834</v>
      </c>
      <c r="R50" s="80">
        <v>74030.37</v>
      </c>
      <c r="S50" s="80">
        <v>2314</v>
      </c>
      <c r="T50" s="80">
        <v>36176.559999999998</v>
      </c>
      <c r="U50" s="80">
        <v>1291</v>
      </c>
      <c r="V50" s="80">
        <v>50417.81</v>
      </c>
      <c r="W50" s="80">
        <v>647</v>
      </c>
      <c r="X50" s="80">
        <v>22375.48</v>
      </c>
      <c r="Y50" s="80">
        <v>8016</v>
      </c>
      <c r="Z50" s="80">
        <v>91350.58</v>
      </c>
    </row>
    <row r="51" spans="2:26" x14ac:dyDescent="0.25">
      <c r="B51" s="1" t="s">
        <v>21</v>
      </c>
      <c r="C51" s="78">
        <v>2834</v>
      </c>
      <c r="D51" s="78">
        <v>199783.91999999995</v>
      </c>
      <c r="E51" s="78">
        <v>1532</v>
      </c>
      <c r="F51" s="78">
        <v>70800.53</v>
      </c>
      <c r="G51" s="78">
        <v>4037</v>
      </c>
      <c r="H51" s="78">
        <v>163564.50999999995</v>
      </c>
      <c r="I51" s="78">
        <v>4409</v>
      </c>
      <c r="J51" s="78">
        <v>202714.96</v>
      </c>
      <c r="K51" s="78">
        <v>1536</v>
      </c>
      <c r="L51" s="78">
        <v>61849.95</v>
      </c>
      <c r="P51" s="108" t="s">
        <v>21</v>
      </c>
      <c r="Q51" s="80">
        <v>25565</v>
      </c>
      <c r="R51" s="80">
        <v>408972.87</v>
      </c>
      <c r="S51" s="80">
        <v>27068</v>
      </c>
      <c r="T51" s="80">
        <v>264062.99</v>
      </c>
      <c r="U51" s="80">
        <v>11404</v>
      </c>
      <c r="V51" s="80">
        <v>119704.39</v>
      </c>
      <c r="W51" s="80">
        <v>810</v>
      </c>
      <c r="X51" s="80">
        <v>18362.38</v>
      </c>
      <c r="Y51" s="80">
        <v>1387</v>
      </c>
      <c r="Z51" s="80">
        <v>30973.93</v>
      </c>
    </row>
    <row r="52" spans="2:26" x14ac:dyDescent="0.25">
      <c r="B52" s="1" t="s">
        <v>18</v>
      </c>
      <c r="C52" s="78">
        <v>2552</v>
      </c>
      <c r="D52" s="78">
        <v>493766.42</v>
      </c>
      <c r="E52" s="78">
        <v>1075</v>
      </c>
      <c r="F52" s="78">
        <v>244495.08</v>
      </c>
      <c r="G52" s="78">
        <v>1522</v>
      </c>
      <c r="H52" s="78">
        <v>188047.3</v>
      </c>
      <c r="I52" s="78">
        <v>720</v>
      </c>
      <c r="J52" s="78">
        <v>140474.84000000003</v>
      </c>
      <c r="K52" s="78">
        <v>2</v>
      </c>
      <c r="L52" s="78">
        <v>2780.07</v>
      </c>
      <c r="P52" s="108" t="s">
        <v>19</v>
      </c>
      <c r="Q52" s="80">
        <v>853</v>
      </c>
      <c r="R52" s="80">
        <v>2972.91</v>
      </c>
      <c r="S52" s="80">
        <v>687</v>
      </c>
      <c r="T52" s="80">
        <v>3056.15</v>
      </c>
      <c r="U52" s="80">
        <v>2125</v>
      </c>
      <c r="V52" s="80">
        <v>4450.4799999999996</v>
      </c>
      <c r="W52" s="80">
        <v>372</v>
      </c>
      <c r="X52" s="80">
        <v>1647.84</v>
      </c>
      <c r="Y52" s="80">
        <v>1000</v>
      </c>
      <c r="Z52" s="80">
        <v>5355.04</v>
      </c>
    </row>
    <row r="53" spans="2:26" x14ac:dyDescent="0.25">
      <c r="B53" s="1" t="s">
        <v>127</v>
      </c>
      <c r="C53" s="78">
        <v>1010</v>
      </c>
      <c r="D53" s="78">
        <v>72505.62</v>
      </c>
      <c r="E53" s="78"/>
      <c r="F53" s="78"/>
      <c r="G53" s="78"/>
      <c r="H53" s="78"/>
      <c r="I53" s="78"/>
      <c r="J53" s="78"/>
      <c r="K53" s="78"/>
      <c r="L53" s="78"/>
      <c r="P53" s="108" t="s">
        <v>23</v>
      </c>
      <c r="Q53" s="80">
        <v>6</v>
      </c>
      <c r="R53" s="80">
        <v>1416.33</v>
      </c>
      <c r="S53" s="80">
        <v>7157</v>
      </c>
      <c r="T53" s="80">
        <v>9717.24</v>
      </c>
      <c r="U53" s="80">
        <v>23</v>
      </c>
      <c r="V53" s="80">
        <v>9815.85</v>
      </c>
      <c r="W53" s="80"/>
      <c r="X53" s="80"/>
      <c r="Y53" s="80">
        <v>4</v>
      </c>
      <c r="Z53" s="80">
        <v>157</v>
      </c>
    </row>
    <row r="54" spans="2:26" x14ac:dyDescent="0.25">
      <c r="B54" s="1" t="s">
        <v>23</v>
      </c>
      <c r="C54" s="78"/>
      <c r="D54" s="78"/>
      <c r="E54" s="78"/>
      <c r="F54" s="78"/>
      <c r="G54" s="78"/>
      <c r="H54" s="78"/>
      <c r="I54" s="78">
        <v>1</v>
      </c>
      <c r="J54" s="78">
        <v>17.77</v>
      </c>
      <c r="K54" s="78"/>
      <c r="L54" s="78"/>
      <c r="P54" s="108" t="s">
        <v>15</v>
      </c>
      <c r="Q54" s="80">
        <v>1200</v>
      </c>
      <c r="R54" s="80">
        <v>354.78</v>
      </c>
      <c r="S54" s="80">
        <v>340</v>
      </c>
      <c r="T54" s="80">
        <v>188.83</v>
      </c>
      <c r="U54" s="80">
        <v>200</v>
      </c>
      <c r="V54" s="80">
        <v>83.21</v>
      </c>
      <c r="W54" s="80"/>
      <c r="X54" s="80"/>
      <c r="Y54" s="80">
        <v>200</v>
      </c>
      <c r="Z54" s="80">
        <v>13.58</v>
      </c>
    </row>
    <row r="55" spans="2:26" x14ac:dyDescent="0.25">
      <c r="B55" s="1" t="s">
        <v>97</v>
      </c>
      <c r="C55" s="78"/>
      <c r="D55" s="78"/>
      <c r="E55" s="78">
        <v>1</v>
      </c>
      <c r="F55" s="78">
        <v>2765.2</v>
      </c>
      <c r="G55" s="78"/>
      <c r="H55" s="78"/>
      <c r="I55" s="78"/>
      <c r="J55" s="78"/>
      <c r="K55" s="78"/>
      <c r="L55" s="78"/>
      <c r="P55" s="108" t="s">
        <v>127</v>
      </c>
      <c r="Q55" s="80"/>
      <c r="R55" s="80"/>
      <c r="S55" s="80">
        <v>8150</v>
      </c>
      <c r="T55" s="80">
        <v>34635.82</v>
      </c>
      <c r="U55" s="80"/>
      <c r="V55" s="80"/>
      <c r="W55" s="80"/>
      <c r="X55" s="80"/>
      <c r="Y55" s="80"/>
      <c r="Z55" s="80"/>
    </row>
    <row r="56" spans="2:26" x14ac:dyDescent="0.25">
      <c r="B56" s="1" t="s">
        <v>26</v>
      </c>
      <c r="C56" s="78"/>
      <c r="D56" s="78"/>
      <c r="E56" s="78">
        <v>48</v>
      </c>
      <c r="F56" s="78">
        <v>563.89</v>
      </c>
      <c r="G56" s="78"/>
      <c r="H56" s="78"/>
      <c r="I56" s="78"/>
      <c r="J56" s="78"/>
      <c r="K56" s="78"/>
      <c r="L56" s="78"/>
      <c r="P56" s="108" t="s">
        <v>25</v>
      </c>
      <c r="Q56" s="80"/>
      <c r="R56" s="80"/>
      <c r="S56" s="80">
        <v>20</v>
      </c>
      <c r="T56" s="80">
        <v>120.3</v>
      </c>
      <c r="U56" s="80">
        <v>500</v>
      </c>
      <c r="V56" s="80">
        <v>150.88</v>
      </c>
      <c r="W56" s="80"/>
      <c r="X56" s="80"/>
      <c r="Y56" s="80"/>
      <c r="Z56" s="80"/>
    </row>
    <row r="57" spans="2:26" x14ac:dyDescent="0.25">
      <c r="B57" s="1" t="s">
        <v>15</v>
      </c>
      <c r="C57" s="78"/>
      <c r="D57" s="78"/>
      <c r="E57" s="78">
        <v>1150</v>
      </c>
      <c r="F57" s="78">
        <v>47797.2</v>
      </c>
      <c r="G57" s="78">
        <v>1880</v>
      </c>
      <c r="H57" s="78">
        <v>80949.489999999991</v>
      </c>
      <c r="I57" s="78"/>
      <c r="J57" s="78"/>
      <c r="K57" s="78"/>
      <c r="L57" s="78"/>
      <c r="P57" s="108" t="s">
        <v>27</v>
      </c>
      <c r="Q57" s="80"/>
      <c r="R57" s="80"/>
      <c r="S57" s="80">
        <v>200</v>
      </c>
      <c r="T57" s="80">
        <v>45.98</v>
      </c>
      <c r="U57" s="80"/>
      <c r="V57" s="80"/>
      <c r="W57" s="80"/>
      <c r="X57" s="80"/>
      <c r="Y57" s="80"/>
      <c r="Z57" s="80"/>
    </row>
    <row r="58" spans="2:26" x14ac:dyDescent="0.25">
      <c r="B58" s="1" t="s">
        <v>22</v>
      </c>
      <c r="C58" s="78">
        <v>2</v>
      </c>
      <c r="D58" s="78">
        <v>640613.42000000004</v>
      </c>
      <c r="E58" s="78">
        <v>1</v>
      </c>
      <c r="F58" s="78">
        <v>9874.7900000000009</v>
      </c>
      <c r="G58" s="78">
        <v>1</v>
      </c>
      <c r="H58" s="78">
        <v>100.6</v>
      </c>
      <c r="I58" s="78">
        <v>296</v>
      </c>
      <c r="J58" s="78">
        <v>86853.07</v>
      </c>
      <c r="K58" s="78"/>
      <c r="L58" s="78"/>
      <c r="P58" s="108" t="s">
        <v>26</v>
      </c>
      <c r="Q58" s="80"/>
      <c r="R58" s="80"/>
      <c r="S58" s="80">
        <v>52</v>
      </c>
      <c r="T58" s="80">
        <v>1871.53</v>
      </c>
      <c r="U58" s="80">
        <v>630</v>
      </c>
      <c r="V58" s="80">
        <v>2132.9699999999998</v>
      </c>
      <c r="W58" s="80"/>
      <c r="X58" s="80"/>
      <c r="Y58" s="80"/>
      <c r="Z58" s="80"/>
    </row>
    <row r="59" spans="2:26" x14ac:dyDescent="0.25">
      <c r="B59" s="42" t="s">
        <v>28</v>
      </c>
      <c r="C59" s="110">
        <f>SUM(C48:C58)</f>
        <v>176068</v>
      </c>
      <c r="D59" s="110">
        <f t="shared" ref="D59:L59" si="2">SUM(D48:D58)</f>
        <v>15348544.43</v>
      </c>
      <c r="E59" s="110">
        <f t="shared" si="2"/>
        <v>181417</v>
      </c>
      <c r="F59" s="110">
        <f t="shared" si="2"/>
        <v>15629411.869999994</v>
      </c>
      <c r="G59" s="110">
        <f t="shared" si="2"/>
        <v>167590</v>
      </c>
      <c r="H59" s="110">
        <f t="shared" si="2"/>
        <v>12275779.200000001</v>
      </c>
      <c r="I59" s="110">
        <f t="shared" si="2"/>
        <v>188247</v>
      </c>
      <c r="J59" s="110">
        <f t="shared" si="2"/>
        <v>14187860.960000006</v>
      </c>
      <c r="K59" s="110">
        <f t="shared" si="2"/>
        <v>38956</v>
      </c>
      <c r="L59" s="110">
        <f t="shared" si="2"/>
        <v>2867136.5000000009</v>
      </c>
      <c r="P59" s="109" t="s">
        <v>28</v>
      </c>
      <c r="Q59" s="110">
        <f>SUM(Q47:Q58)</f>
        <v>225019</v>
      </c>
      <c r="R59" s="110">
        <f t="shared" ref="R59:X59" si="3">SUM(R47:R58)</f>
        <v>5198000.2600000007</v>
      </c>
      <c r="S59" s="110">
        <f t="shared" si="3"/>
        <v>215984</v>
      </c>
      <c r="T59" s="110">
        <f t="shared" si="3"/>
        <v>4383384.8500000015</v>
      </c>
      <c r="U59" s="110">
        <f t="shared" si="3"/>
        <v>211084</v>
      </c>
      <c r="V59" s="110">
        <f t="shared" si="3"/>
        <v>5410468.8199999984</v>
      </c>
      <c r="W59" s="110">
        <f t="shared" si="3"/>
        <v>158542</v>
      </c>
      <c r="X59" s="110">
        <f t="shared" si="3"/>
        <v>3094674.6</v>
      </c>
      <c r="Y59" s="110">
        <f>SUM(Y47:Y58)</f>
        <v>154372</v>
      </c>
      <c r="Z59" s="110">
        <f>SUM(Z47:Z58)</f>
        <v>3593517.24</v>
      </c>
    </row>
    <row r="60" spans="2:26" x14ac:dyDescent="0.25">
      <c r="B60" s="62"/>
      <c r="C60" s="19"/>
      <c r="D60" s="19"/>
      <c r="E60" s="19"/>
      <c r="F60" s="19"/>
      <c r="G60" s="19"/>
      <c r="H60" s="19"/>
      <c r="I60" s="19"/>
      <c r="J60" s="19"/>
      <c r="K60" s="19"/>
      <c r="L60" s="19"/>
      <c r="O60" s="62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2:26" x14ac:dyDescent="0.25">
      <c r="B61" s="62"/>
      <c r="C61" s="19"/>
      <c r="D61" s="19"/>
      <c r="E61" s="19"/>
      <c r="F61" s="19"/>
      <c r="G61" s="19"/>
      <c r="H61" s="19"/>
      <c r="I61" s="19"/>
      <c r="J61" s="19"/>
      <c r="K61" s="19"/>
      <c r="L61" s="19"/>
      <c r="Q61" s="40">
        <v>2013</v>
      </c>
      <c r="R61" s="40">
        <v>2014</v>
      </c>
      <c r="S61" s="40">
        <v>2015</v>
      </c>
      <c r="T61" s="40">
        <v>2016</v>
      </c>
      <c r="U61" s="40" t="s">
        <v>276</v>
      </c>
    </row>
    <row r="62" spans="2:26" x14ac:dyDescent="0.25">
      <c r="B62" s="62"/>
      <c r="C62" s="19"/>
      <c r="D62" s="19"/>
      <c r="E62" s="19"/>
      <c r="F62" s="19"/>
      <c r="G62" s="19"/>
      <c r="H62" s="19"/>
      <c r="I62" s="19"/>
      <c r="J62" s="19"/>
      <c r="K62" s="19"/>
      <c r="L62" s="19"/>
      <c r="P62" s="108" t="str">
        <f t="shared" ref="P62:Q64" si="4">+P47</f>
        <v>BUENAVENTURA</v>
      </c>
      <c r="Q62" s="7">
        <f t="shared" si="4"/>
        <v>40439</v>
      </c>
      <c r="R62" s="7">
        <f>+S47</f>
        <v>40992</v>
      </c>
      <c r="S62" s="7">
        <f>+U47</f>
        <v>67005</v>
      </c>
      <c r="T62" s="7">
        <f>+W47</f>
        <v>51020</v>
      </c>
      <c r="U62" s="7">
        <f>+Y47</f>
        <v>34123</v>
      </c>
    </row>
    <row r="63" spans="2:26" x14ac:dyDescent="0.25">
      <c r="B63" s="62"/>
      <c r="C63" s="19"/>
      <c r="D63" s="19"/>
      <c r="E63" s="19"/>
      <c r="F63" s="19"/>
      <c r="G63" s="19"/>
      <c r="H63" s="19"/>
      <c r="I63" s="19"/>
      <c r="J63" s="19"/>
      <c r="K63" s="19"/>
      <c r="L63" s="19"/>
      <c r="P63" s="108" t="str">
        <f t="shared" si="4"/>
        <v>BOGOTÁ</v>
      </c>
      <c r="Q63" s="7">
        <f t="shared" si="4"/>
        <v>125521</v>
      </c>
      <c r="R63" s="7">
        <f>+S48</f>
        <v>84381</v>
      </c>
      <c r="S63" s="7">
        <f>+U48</f>
        <v>79704</v>
      </c>
      <c r="T63" s="7">
        <f>+W48</f>
        <v>60976</v>
      </c>
      <c r="U63" s="7">
        <f>+Y48</f>
        <v>64383</v>
      </c>
    </row>
    <row r="64" spans="2:26" x14ac:dyDescent="0.25">
      <c r="B64" s="62"/>
      <c r="C64" s="40">
        <v>2014</v>
      </c>
      <c r="D64" s="40">
        <v>2015</v>
      </c>
      <c r="E64" s="40">
        <v>2016</v>
      </c>
      <c r="F64" s="40">
        <v>2017</v>
      </c>
      <c r="G64" s="40" t="s">
        <v>276</v>
      </c>
      <c r="P64" s="108" t="str">
        <f t="shared" si="4"/>
        <v>CARTAGENA</v>
      </c>
      <c r="Q64" s="7">
        <f t="shared" si="4"/>
        <v>22601</v>
      </c>
      <c r="R64" s="7">
        <f>+S49</f>
        <v>44623</v>
      </c>
      <c r="S64" s="7">
        <f>+U49</f>
        <v>48202</v>
      </c>
      <c r="T64" s="7">
        <f>+W49</f>
        <v>44717</v>
      </c>
      <c r="U64" s="7">
        <f>+Y49</f>
        <v>45259</v>
      </c>
    </row>
    <row r="65" spans="2:26" x14ac:dyDescent="0.25">
      <c r="B65" s="27" t="str">
        <f t="shared" ref="B65:C67" si="5">+B48</f>
        <v>BOGOTÁ</v>
      </c>
      <c r="C65" s="7">
        <f t="shared" si="5"/>
        <v>82173</v>
      </c>
      <c r="D65" s="7">
        <f>+E48</f>
        <v>81218</v>
      </c>
      <c r="E65" s="7">
        <f>+G48</f>
        <v>72035</v>
      </c>
      <c r="F65" s="7">
        <f>+I48</f>
        <v>86883</v>
      </c>
      <c r="G65" s="7">
        <f>+K48</f>
        <v>15941</v>
      </c>
      <c r="P65" s="27" t="s">
        <v>16</v>
      </c>
      <c r="Q65" s="7">
        <f>+SUM(Q50:Q58)</f>
        <v>36458</v>
      </c>
      <c r="R65" s="7">
        <f>+SUM(S50:S58)</f>
        <v>45988</v>
      </c>
      <c r="S65" s="7">
        <f>+SUM(U50:U58)</f>
        <v>16173</v>
      </c>
      <c r="T65" s="7">
        <f>+SUM(W50:W58)</f>
        <v>1829</v>
      </c>
      <c r="U65" s="7">
        <f>+SUM(Y50:Y58)</f>
        <v>10607</v>
      </c>
    </row>
    <row r="66" spans="2:26" x14ac:dyDescent="0.25">
      <c r="B66" s="27" t="str">
        <f t="shared" si="5"/>
        <v>BUENAVENTURA</v>
      </c>
      <c r="C66" s="7">
        <f t="shared" si="5"/>
        <v>87185</v>
      </c>
      <c r="D66" s="7">
        <f>+E49</f>
        <v>96050</v>
      </c>
      <c r="E66" s="7">
        <f>+G49</f>
        <v>86589</v>
      </c>
      <c r="F66" s="7">
        <f>+I49</f>
        <v>95566</v>
      </c>
      <c r="G66" s="7">
        <f>+K49</f>
        <v>21365</v>
      </c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2:26" x14ac:dyDescent="0.25">
      <c r="B67" s="27" t="str">
        <f t="shared" si="5"/>
        <v>CALI</v>
      </c>
      <c r="C67" s="7">
        <f t="shared" si="5"/>
        <v>312</v>
      </c>
      <c r="D67" s="7">
        <f>+E50</f>
        <v>342</v>
      </c>
      <c r="E67" s="7">
        <f>+G50</f>
        <v>1526</v>
      </c>
      <c r="F67" s="7">
        <f>+I50</f>
        <v>372</v>
      </c>
      <c r="G67" s="7">
        <f>+K50</f>
        <v>112</v>
      </c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2:26" x14ac:dyDescent="0.25">
      <c r="B68" s="27" t="s">
        <v>16</v>
      </c>
      <c r="C68" s="7">
        <f>+SUM(C51:C58)</f>
        <v>6398</v>
      </c>
      <c r="D68" s="7">
        <f>+SUM(E51:E58)</f>
        <v>3807</v>
      </c>
      <c r="E68" s="7">
        <f>+SUM(G51:G58)</f>
        <v>7440</v>
      </c>
      <c r="F68" s="7">
        <f>+SUM(I51:I58)</f>
        <v>5426</v>
      </c>
      <c r="G68" s="7">
        <f>+SUM(K51:K58)</f>
        <v>1538</v>
      </c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2:26" x14ac:dyDescent="0.25">
      <c r="B69" s="62"/>
      <c r="C69" s="19"/>
      <c r="D69" s="19"/>
      <c r="E69" s="19"/>
      <c r="F69" s="19"/>
      <c r="G69" s="19"/>
      <c r="H69" s="19"/>
      <c r="I69" s="19"/>
      <c r="J69" s="19"/>
      <c r="K69" s="19"/>
      <c r="L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2:26" x14ac:dyDescent="0.25">
      <c r="B70" s="62"/>
      <c r="C70" s="111"/>
      <c r="D70" s="19"/>
      <c r="E70" s="19"/>
      <c r="F70" s="19"/>
      <c r="G70" s="19"/>
      <c r="H70" s="19"/>
      <c r="I70" s="19"/>
      <c r="J70" s="19"/>
      <c r="K70" s="19"/>
      <c r="L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</row>
    <row r="71" spans="2:26" x14ac:dyDescent="0.25">
      <c r="B71" s="62"/>
      <c r="C71" s="19"/>
      <c r="D71" s="19"/>
      <c r="E71" s="19"/>
      <c r="F71" s="19"/>
      <c r="G71" s="19"/>
      <c r="H71" s="19"/>
      <c r="I71" s="19"/>
      <c r="J71" s="19"/>
      <c r="K71" s="19"/>
      <c r="L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</row>
    <row r="72" spans="2:26" x14ac:dyDescent="0.25">
      <c r="H72" s="19"/>
      <c r="I72" s="19"/>
      <c r="J72" s="19"/>
      <c r="K72" s="19"/>
      <c r="L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</row>
    <row r="73" spans="2:26" x14ac:dyDescent="0.25">
      <c r="H73" s="19"/>
      <c r="I73" s="19"/>
      <c r="J73" s="19"/>
      <c r="K73" s="19"/>
      <c r="L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</row>
    <row r="74" spans="2:26" x14ac:dyDescent="0.25">
      <c r="H74" s="19"/>
      <c r="I74" s="19"/>
      <c r="J74" s="19"/>
      <c r="K74" s="19"/>
      <c r="L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</row>
    <row r="75" spans="2:26" x14ac:dyDescent="0.25">
      <c r="H75" s="19"/>
      <c r="I75" s="19"/>
      <c r="J75" s="19"/>
      <c r="K75" s="19"/>
      <c r="L75" s="19"/>
      <c r="O75" s="62"/>
      <c r="P75" s="19"/>
      <c r="Q75" s="19"/>
      <c r="R75" s="19"/>
      <c r="S75" s="19"/>
      <c r="T75" s="19"/>
      <c r="U75" s="19"/>
      <c r="V75" s="19"/>
      <c r="W75" s="19"/>
      <c r="X75" s="19"/>
      <c r="Y75" s="19"/>
    </row>
    <row r="76" spans="2:26" x14ac:dyDescent="0.25">
      <c r="H76" s="19"/>
      <c r="I76" s="19"/>
      <c r="J76" s="19"/>
      <c r="K76" s="19"/>
      <c r="L76" s="19"/>
      <c r="O76" s="62"/>
      <c r="P76" s="19"/>
      <c r="Q76" s="19"/>
      <c r="R76" s="19"/>
      <c r="S76" s="19"/>
      <c r="T76" s="19"/>
      <c r="U76" s="19"/>
      <c r="V76" s="19"/>
      <c r="W76" s="19"/>
      <c r="X76" s="19"/>
      <c r="Y76" s="19"/>
    </row>
    <row r="77" spans="2:26" x14ac:dyDescent="0.25">
      <c r="B77" s="62"/>
      <c r="C77" s="19"/>
      <c r="D77" s="19"/>
      <c r="E77" s="19"/>
      <c r="F77" s="19"/>
      <c r="G77" s="19"/>
      <c r="H77" s="19"/>
      <c r="I77" s="19"/>
      <c r="J77" s="19"/>
      <c r="K77" s="19"/>
      <c r="L77" s="19"/>
      <c r="O77" s="62"/>
      <c r="P77" s="19"/>
      <c r="Q77" s="19"/>
      <c r="R77" s="19"/>
      <c r="S77" s="19"/>
      <c r="T77" s="19"/>
      <c r="U77" s="19"/>
      <c r="V77" s="19"/>
      <c r="W77" s="19"/>
      <c r="X77" s="19"/>
      <c r="Y77" s="19"/>
    </row>
    <row r="78" spans="2:26" x14ac:dyDescent="0.25">
      <c r="B78" s="62"/>
      <c r="C78" s="19"/>
      <c r="D78" s="19"/>
      <c r="E78" s="19"/>
      <c r="F78" s="19"/>
      <c r="G78" s="19"/>
      <c r="H78" s="19"/>
      <c r="I78" s="19"/>
      <c r="J78" s="19"/>
      <c r="K78" s="19"/>
      <c r="L78" s="19"/>
      <c r="P78" s="62"/>
      <c r="Q78" s="40">
        <v>2013</v>
      </c>
      <c r="R78" s="40">
        <v>2014</v>
      </c>
      <c r="S78" s="40">
        <v>2015</v>
      </c>
      <c r="T78" s="40">
        <v>2016</v>
      </c>
      <c r="U78" s="40" t="s">
        <v>276</v>
      </c>
      <c r="V78" s="19"/>
      <c r="W78" s="19"/>
      <c r="X78" s="19"/>
      <c r="Y78" s="19"/>
      <c r="Z78" s="19"/>
    </row>
    <row r="79" spans="2:26" x14ac:dyDescent="0.25">
      <c r="B79" s="62"/>
      <c r="C79" s="40">
        <v>2014</v>
      </c>
      <c r="D79" s="40">
        <v>2015</v>
      </c>
      <c r="E79" s="40">
        <v>2016</v>
      </c>
      <c r="F79" s="40">
        <v>2017</v>
      </c>
      <c r="G79" s="40" t="s">
        <v>276</v>
      </c>
      <c r="H79" s="19"/>
      <c r="I79" s="19"/>
      <c r="J79" s="19"/>
      <c r="K79" s="19"/>
      <c r="L79" s="19"/>
      <c r="P79" s="108" t="str">
        <f>+P47</f>
        <v>BUENAVENTURA</v>
      </c>
      <c r="Q79" s="7">
        <f>+R47</f>
        <v>2139683.8399999999</v>
      </c>
      <c r="R79" s="7">
        <f>+T47</f>
        <v>1649222.33</v>
      </c>
      <c r="S79" s="7">
        <f>+V47</f>
        <v>3108920.29</v>
      </c>
      <c r="T79" s="7">
        <f>+X47</f>
        <v>1495514.76</v>
      </c>
      <c r="U79" s="7">
        <f>+Z47</f>
        <v>1577182.55</v>
      </c>
      <c r="V79" s="19"/>
      <c r="W79" s="19"/>
      <c r="X79" s="19"/>
      <c r="Y79" s="19"/>
      <c r="Z79" s="19"/>
    </row>
    <row r="80" spans="2:26" x14ac:dyDescent="0.25">
      <c r="B80" s="27" t="str">
        <f>+B48</f>
        <v>BOGOTÁ</v>
      </c>
      <c r="C80" s="7">
        <f>+D48</f>
        <v>8065673.7500000019</v>
      </c>
      <c r="D80" s="7">
        <f>+F48</f>
        <v>8338754.3199999966</v>
      </c>
      <c r="E80" s="7">
        <f>+H48</f>
        <v>5798461.9800000023</v>
      </c>
      <c r="F80" s="7">
        <f>+J48</f>
        <v>7655793.8700000048</v>
      </c>
      <c r="G80" s="7">
        <f>+L48</f>
        <v>1391955.9300000002</v>
      </c>
      <c r="H80" s="19"/>
      <c r="I80" s="19"/>
      <c r="J80" s="19"/>
      <c r="K80" s="19"/>
      <c r="L80" s="19"/>
      <c r="P80" s="108" t="str">
        <f>+P48</f>
        <v>BOGOTÁ</v>
      </c>
      <c r="Q80" s="7">
        <f>+R48</f>
        <v>2015570.64</v>
      </c>
      <c r="R80" s="7">
        <f>+T48</f>
        <v>1674407.82</v>
      </c>
      <c r="S80" s="7">
        <f>+V48</f>
        <v>1323737.06</v>
      </c>
      <c r="T80" s="7">
        <f>+X48</f>
        <v>965171.23</v>
      </c>
      <c r="U80" s="7">
        <f>+Z48</f>
        <v>1381584.13</v>
      </c>
      <c r="V80" s="19"/>
      <c r="W80" s="19"/>
      <c r="X80" s="19"/>
      <c r="Y80" s="19"/>
      <c r="Z80" s="19"/>
    </row>
    <row r="81" spans="2:26" x14ac:dyDescent="0.25">
      <c r="B81" s="27" t="str">
        <f>+B49</f>
        <v>BUENAVENTURA</v>
      </c>
      <c r="C81" s="7">
        <f>+D49</f>
        <v>5553299.4499999993</v>
      </c>
      <c r="D81" s="7">
        <f>+F49</f>
        <v>6602419.5700000003</v>
      </c>
      <c r="E81" s="7">
        <f>+H49</f>
        <v>5598240.9999999991</v>
      </c>
      <c r="F81" s="7">
        <f>+J49</f>
        <v>5741462.3600000013</v>
      </c>
      <c r="G81" s="7">
        <f>+L49</f>
        <v>1296566.7200000007</v>
      </c>
      <c r="H81" s="19"/>
      <c r="I81" s="19"/>
      <c r="J81" s="19"/>
      <c r="K81" s="19"/>
      <c r="L81" s="19"/>
      <c r="P81" s="108" t="str">
        <f>+P49</f>
        <v>CARTAGENA</v>
      </c>
      <c r="Q81" s="7">
        <f>+R49</f>
        <v>554998.52</v>
      </c>
      <c r="R81" s="7">
        <f>+T49</f>
        <v>709879.3</v>
      </c>
      <c r="S81" s="7">
        <f>+V49</f>
        <v>791055.88</v>
      </c>
      <c r="T81" s="7">
        <f>+X49</f>
        <v>591602.91</v>
      </c>
      <c r="U81" s="7">
        <f>+Z49</f>
        <v>506900.43</v>
      </c>
      <c r="V81" s="19"/>
      <c r="W81" s="19"/>
      <c r="X81" s="19"/>
      <c r="Y81" s="19"/>
      <c r="Z81" s="19"/>
    </row>
    <row r="82" spans="2:26" x14ac:dyDescent="0.25">
      <c r="B82" s="27" t="str">
        <f>+B50</f>
        <v>CALI</v>
      </c>
      <c r="C82" s="7">
        <f>+D50</f>
        <v>322901.85000000003</v>
      </c>
      <c r="D82" s="7">
        <f>+F50</f>
        <v>311941.29000000004</v>
      </c>
      <c r="E82" s="7">
        <f>+H50</f>
        <v>446414.32</v>
      </c>
      <c r="F82" s="7">
        <f>+J50</f>
        <v>360544.08999999997</v>
      </c>
      <c r="G82" s="7">
        <f>+L50</f>
        <v>113983.83</v>
      </c>
      <c r="H82" s="19"/>
      <c r="I82" s="19"/>
      <c r="J82" s="19"/>
      <c r="K82" s="19"/>
      <c r="L82" s="19"/>
      <c r="P82" s="27" t="s">
        <v>16</v>
      </c>
      <c r="Q82" s="108">
        <f>+SUM(R50:R58)</f>
        <v>487747.26</v>
      </c>
      <c r="R82" s="108">
        <f>+SUM(T50:T58)</f>
        <v>349875.4</v>
      </c>
      <c r="S82" s="108">
        <f>+SUM(V50:V58)</f>
        <v>186755.59000000003</v>
      </c>
      <c r="T82" s="108">
        <f>+SUM(X50:X58)</f>
        <v>42385.7</v>
      </c>
      <c r="U82" s="108">
        <f>+SUM(Z50:Z58)</f>
        <v>127850.13</v>
      </c>
      <c r="V82" s="19"/>
      <c r="W82" s="19"/>
      <c r="X82" s="19"/>
      <c r="Y82" s="19"/>
      <c r="Z82" s="19"/>
    </row>
    <row r="83" spans="2:26" x14ac:dyDescent="0.25">
      <c r="B83" s="27" t="s">
        <v>16</v>
      </c>
      <c r="C83" s="7">
        <f>+SUM(D51:D58)</f>
        <v>1406669.38</v>
      </c>
      <c r="D83" s="7">
        <f>+SUM(F51:F58)</f>
        <v>376296.69</v>
      </c>
      <c r="E83" s="7">
        <f>+SUM(H51:H58)</f>
        <v>432661.89999999991</v>
      </c>
      <c r="F83" s="7">
        <f>+SUM(J51:J58)</f>
        <v>430060.64000000007</v>
      </c>
      <c r="G83" s="7">
        <f>+SUM(L51:L58)</f>
        <v>64630.02</v>
      </c>
      <c r="H83" s="19"/>
      <c r="I83" s="19"/>
      <c r="J83" s="19"/>
      <c r="K83" s="19"/>
      <c r="L83" s="19"/>
      <c r="P83" s="62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2:26" x14ac:dyDescent="0.25">
      <c r="B84" s="62"/>
      <c r="C84" s="112"/>
      <c r="D84" s="19"/>
      <c r="E84" s="19"/>
      <c r="F84" s="19"/>
      <c r="G84" s="19"/>
      <c r="H84" s="19"/>
      <c r="I84" s="19"/>
      <c r="J84" s="19"/>
      <c r="K84" s="19"/>
      <c r="L84" s="19"/>
      <c r="O84" s="62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2:26" x14ac:dyDescent="0.25">
      <c r="B85" s="62"/>
      <c r="C85" s="19"/>
      <c r="D85" s="19"/>
      <c r="E85" s="19"/>
      <c r="F85" s="19"/>
      <c r="G85" s="19"/>
      <c r="H85" s="19"/>
      <c r="I85" s="19"/>
      <c r="J85" s="19"/>
      <c r="K85" s="19"/>
      <c r="L85" s="19"/>
      <c r="O85" s="62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2:26" x14ac:dyDescent="0.25">
      <c r="B86" s="62"/>
      <c r="C86" s="19"/>
      <c r="D86" s="19"/>
      <c r="E86" s="19"/>
      <c r="F86" s="19"/>
      <c r="G86" s="19"/>
      <c r="H86" s="19"/>
      <c r="I86" s="19"/>
      <c r="J86" s="19"/>
      <c r="K86" s="19"/>
      <c r="L86" s="19"/>
      <c r="O86" s="62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2:26" x14ac:dyDescent="0.25">
      <c r="B87" s="62"/>
      <c r="C87" s="19"/>
      <c r="D87" s="19"/>
      <c r="E87" s="19"/>
      <c r="F87" s="19"/>
      <c r="G87" s="19"/>
      <c r="H87" s="19"/>
      <c r="I87" s="19"/>
      <c r="J87" s="19"/>
      <c r="K87" s="19"/>
      <c r="L87" s="19"/>
      <c r="O87" s="62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2:26" x14ac:dyDescent="0.25">
      <c r="B88" s="62"/>
      <c r="C88" s="19"/>
      <c r="D88" s="19"/>
      <c r="E88" s="19"/>
      <c r="F88" s="19"/>
      <c r="G88" s="19"/>
      <c r="H88" s="19"/>
      <c r="I88" s="19"/>
      <c r="J88" s="19"/>
      <c r="K88" s="19"/>
      <c r="L88" s="19"/>
      <c r="O88" s="62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2:26" x14ac:dyDescent="0.25">
      <c r="B89" s="62"/>
      <c r="C89" s="19"/>
      <c r="D89" s="19"/>
      <c r="E89" s="19"/>
      <c r="F89" s="19"/>
      <c r="G89" s="19"/>
      <c r="H89" s="19"/>
      <c r="I89" s="19"/>
      <c r="J89" s="19"/>
      <c r="K89" s="19"/>
      <c r="L89" s="19"/>
      <c r="O89" s="62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2:26" x14ac:dyDescent="0.25">
      <c r="B90" s="62"/>
      <c r="C90" s="19"/>
      <c r="D90" s="19"/>
      <c r="E90" s="19"/>
      <c r="F90" s="19"/>
      <c r="G90" s="19"/>
      <c r="H90" s="19"/>
      <c r="I90" s="19"/>
      <c r="J90" s="19"/>
      <c r="K90" s="19"/>
      <c r="L90" s="19"/>
      <c r="O90" s="62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2:26" x14ac:dyDescent="0.25">
      <c r="B91" s="62"/>
      <c r="C91" s="19"/>
      <c r="D91" s="19"/>
      <c r="E91" s="19"/>
      <c r="F91" s="19"/>
      <c r="G91" s="19"/>
      <c r="H91" s="19"/>
      <c r="I91" s="19"/>
      <c r="J91" s="19"/>
      <c r="K91" s="19"/>
      <c r="L91" s="19"/>
      <c r="O91" s="62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2" spans="2:26" x14ac:dyDescent="0.25">
      <c r="B92" s="62"/>
      <c r="C92" s="19"/>
      <c r="D92" s="19"/>
      <c r="E92" s="19"/>
      <c r="F92" s="19"/>
      <c r="G92" s="19"/>
      <c r="H92" s="19"/>
      <c r="I92" s="19"/>
      <c r="J92" s="19"/>
      <c r="K92" s="19"/>
      <c r="L92" s="19"/>
      <c r="O92" s="62"/>
      <c r="P92" s="19"/>
      <c r="Q92" s="19"/>
      <c r="R92" s="19"/>
      <c r="S92" s="19"/>
      <c r="T92" s="19"/>
      <c r="U92" s="19"/>
      <c r="V92" s="19"/>
      <c r="W92" s="19"/>
      <c r="X92" s="19"/>
      <c r="Y92" s="19"/>
    </row>
    <row r="93" spans="2:26" ht="23.25" x14ac:dyDescent="0.35">
      <c r="B93" s="10" t="s">
        <v>32</v>
      </c>
      <c r="P93" s="10" t="s">
        <v>32</v>
      </c>
    </row>
    <row r="94" spans="2:26" ht="23.25" x14ac:dyDescent="0.35">
      <c r="B94" s="10"/>
    </row>
    <row r="95" spans="2:26" ht="18.75" x14ac:dyDescent="0.3">
      <c r="B95" s="243" t="s">
        <v>129</v>
      </c>
      <c r="C95" s="244"/>
      <c r="D95" s="244"/>
      <c r="E95" s="244"/>
      <c r="F95" s="244"/>
      <c r="G95" s="244"/>
      <c r="H95" s="244"/>
      <c r="I95" s="244"/>
      <c r="J95" s="244"/>
      <c r="K95" s="244"/>
      <c r="L95" s="245"/>
      <c r="P95" s="228" t="s">
        <v>137</v>
      </c>
      <c r="Q95" s="229"/>
      <c r="R95" s="229"/>
      <c r="S95" s="229"/>
      <c r="T95" s="229"/>
      <c r="U95" s="229"/>
      <c r="V95" s="229"/>
      <c r="W95" s="229"/>
      <c r="X95" s="229"/>
      <c r="Y95" s="229"/>
      <c r="Z95" s="230"/>
    </row>
    <row r="96" spans="2:26" x14ac:dyDescent="0.25">
      <c r="B96" s="211" t="s">
        <v>45</v>
      </c>
      <c r="C96" s="201">
        <v>2014</v>
      </c>
      <c r="D96" s="201"/>
      <c r="E96" s="201">
        <v>2015</v>
      </c>
      <c r="F96" s="201"/>
      <c r="G96" s="201">
        <v>2016</v>
      </c>
      <c r="H96" s="201"/>
      <c r="I96" s="201">
        <v>2017</v>
      </c>
      <c r="J96" s="201"/>
      <c r="K96" s="201" t="s">
        <v>276</v>
      </c>
      <c r="L96" s="201"/>
      <c r="P96" s="211" t="s">
        <v>45</v>
      </c>
      <c r="Q96" s="201" t="s">
        <v>2</v>
      </c>
      <c r="R96" s="201"/>
      <c r="S96" s="201" t="s">
        <v>3</v>
      </c>
      <c r="T96" s="201"/>
      <c r="U96" s="201" t="s">
        <v>4</v>
      </c>
      <c r="V96" s="201"/>
      <c r="W96" s="201" t="s">
        <v>5</v>
      </c>
      <c r="X96" s="201"/>
      <c r="Y96" s="201" t="s">
        <v>276</v>
      </c>
      <c r="Z96" s="201"/>
    </row>
    <row r="97" spans="2:27" x14ac:dyDescent="0.25">
      <c r="B97" s="212"/>
      <c r="C97" s="40" t="s">
        <v>0</v>
      </c>
      <c r="D97" s="40" t="s">
        <v>154</v>
      </c>
      <c r="E97" s="40" t="s">
        <v>0</v>
      </c>
      <c r="F97" s="40" t="s">
        <v>154</v>
      </c>
      <c r="G97" s="40" t="s">
        <v>0</v>
      </c>
      <c r="H97" s="40" t="s">
        <v>154</v>
      </c>
      <c r="I97" s="40" t="s">
        <v>0</v>
      </c>
      <c r="J97" s="40" t="s">
        <v>154</v>
      </c>
      <c r="K97" s="40" t="s">
        <v>0</v>
      </c>
      <c r="L97" s="40" t="s">
        <v>154</v>
      </c>
      <c r="P97" s="212"/>
      <c r="Q97" s="40" t="s">
        <v>0</v>
      </c>
      <c r="R97" s="40" t="s">
        <v>154</v>
      </c>
      <c r="S97" s="40" t="s">
        <v>0</v>
      </c>
      <c r="T97" s="40" t="s">
        <v>154</v>
      </c>
      <c r="U97" s="40" t="s">
        <v>0</v>
      </c>
      <c r="V97" s="40" t="s">
        <v>154</v>
      </c>
      <c r="W97" s="40" t="s">
        <v>0</v>
      </c>
      <c r="X97" s="40" t="s">
        <v>154</v>
      </c>
      <c r="Y97" s="40" t="s">
        <v>0</v>
      </c>
      <c r="Z97" s="40" t="s">
        <v>154</v>
      </c>
    </row>
    <row r="98" spans="2:27" x14ac:dyDescent="0.25">
      <c r="B98" s="41" t="s">
        <v>6</v>
      </c>
      <c r="C98" s="7">
        <v>148095</v>
      </c>
      <c r="D98" s="7">
        <v>10443077.800000003</v>
      </c>
      <c r="E98" s="7">
        <v>157234</v>
      </c>
      <c r="F98" s="7">
        <v>10810938.090000002</v>
      </c>
      <c r="G98" s="7">
        <v>144622</v>
      </c>
      <c r="H98" s="7">
        <v>9118749.3200000022</v>
      </c>
      <c r="I98" s="7">
        <v>167655</v>
      </c>
      <c r="J98" s="7">
        <v>10767133.529999999</v>
      </c>
      <c r="K98" s="7">
        <v>36178</v>
      </c>
      <c r="L98" s="7">
        <v>2145533.3600000003</v>
      </c>
      <c r="P98" s="41" t="s">
        <v>6</v>
      </c>
      <c r="Q98" s="7">
        <v>81271</v>
      </c>
      <c r="R98" s="7">
        <v>2971355.61</v>
      </c>
      <c r="S98" s="7">
        <v>106940</v>
      </c>
      <c r="T98" s="7">
        <v>2585453.35</v>
      </c>
      <c r="U98" s="7">
        <v>90693</v>
      </c>
      <c r="V98" s="7">
        <v>3627124.53</v>
      </c>
      <c r="W98" s="7">
        <v>62547</v>
      </c>
      <c r="X98" s="7">
        <v>1838686.56</v>
      </c>
      <c r="Y98" s="7">
        <v>55128</v>
      </c>
      <c r="Z98" s="7">
        <v>2160970.2799999998</v>
      </c>
      <c r="AA98" s="4"/>
    </row>
    <row r="99" spans="2:27" x14ac:dyDescent="0.25">
      <c r="B99" s="41" t="s">
        <v>8</v>
      </c>
      <c r="C99" s="7">
        <v>612</v>
      </c>
      <c r="D99" s="7">
        <v>764400.01</v>
      </c>
      <c r="E99" s="7">
        <v>750</v>
      </c>
      <c r="F99" s="7">
        <v>1100376.21</v>
      </c>
      <c r="G99" s="7">
        <v>717</v>
      </c>
      <c r="H99" s="7">
        <v>758772.74</v>
      </c>
      <c r="I99" s="7">
        <v>551</v>
      </c>
      <c r="J99" s="7">
        <v>661837.1399999999</v>
      </c>
      <c r="K99" s="7">
        <v>245</v>
      </c>
      <c r="L99" s="7">
        <v>242828.61000000002</v>
      </c>
      <c r="P99" s="41" t="s">
        <v>11</v>
      </c>
      <c r="Q99" s="7">
        <v>140202</v>
      </c>
      <c r="R99" s="7">
        <v>1532811.04</v>
      </c>
      <c r="S99" s="7">
        <v>104016</v>
      </c>
      <c r="T99" s="7">
        <v>1068767.43</v>
      </c>
      <c r="U99" s="7">
        <v>116862</v>
      </c>
      <c r="V99" s="7">
        <v>1236889.6200000001</v>
      </c>
      <c r="W99" s="7">
        <v>93974</v>
      </c>
      <c r="X99" s="7">
        <v>930739.28</v>
      </c>
      <c r="Y99" s="7">
        <v>95822</v>
      </c>
      <c r="Z99" s="7">
        <v>899573.7</v>
      </c>
    </row>
    <row r="100" spans="2:27" x14ac:dyDescent="0.25">
      <c r="B100" s="41" t="s">
        <v>7</v>
      </c>
      <c r="C100" s="7">
        <v>3851</v>
      </c>
      <c r="D100" s="7">
        <v>728225.8400000002</v>
      </c>
      <c r="E100" s="7">
        <v>4845</v>
      </c>
      <c r="F100" s="7">
        <v>972803.38999999978</v>
      </c>
      <c r="G100" s="7">
        <v>3106</v>
      </c>
      <c r="H100" s="7">
        <v>627816.09999999986</v>
      </c>
      <c r="I100" s="7">
        <v>3195</v>
      </c>
      <c r="J100" s="7">
        <v>543684.15999999992</v>
      </c>
      <c r="K100" s="7">
        <v>1405</v>
      </c>
      <c r="L100" s="7">
        <v>238746.01</v>
      </c>
      <c r="P100" s="41" t="s">
        <v>183</v>
      </c>
      <c r="Q100" s="7">
        <v>216</v>
      </c>
      <c r="R100" s="7">
        <v>23103.64</v>
      </c>
      <c r="S100" s="7">
        <v>132</v>
      </c>
      <c r="T100" s="7">
        <v>45208.09</v>
      </c>
      <c r="U100" s="7">
        <v>28</v>
      </c>
      <c r="V100" s="7">
        <v>53378.239999999998</v>
      </c>
      <c r="W100" s="7">
        <v>25</v>
      </c>
      <c r="X100" s="7">
        <v>30786.36</v>
      </c>
      <c r="Y100" s="7">
        <v>1110</v>
      </c>
      <c r="Z100" s="7">
        <v>187942.98</v>
      </c>
    </row>
    <row r="101" spans="2:27" x14ac:dyDescent="0.25">
      <c r="B101" s="41" t="s">
        <v>128</v>
      </c>
      <c r="C101" s="7">
        <v>18170</v>
      </c>
      <c r="D101" s="7">
        <v>2274176.7800000003</v>
      </c>
      <c r="E101" s="7">
        <v>17360</v>
      </c>
      <c r="F101" s="7">
        <v>2654813.7799999993</v>
      </c>
      <c r="G101" s="7">
        <v>16386</v>
      </c>
      <c r="H101" s="7">
        <v>1566230.26</v>
      </c>
      <c r="I101" s="7">
        <v>13797</v>
      </c>
      <c r="J101" s="7">
        <v>1783970.2999999996</v>
      </c>
      <c r="K101" s="7">
        <v>923</v>
      </c>
      <c r="L101" s="7">
        <v>187859.91999999998</v>
      </c>
      <c r="P101" s="41" t="s">
        <v>16</v>
      </c>
      <c r="Q101" s="7">
        <v>3330</v>
      </c>
      <c r="R101" s="7">
        <v>670729.9700000002</v>
      </c>
      <c r="S101" s="7">
        <v>4896</v>
      </c>
      <c r="T101" s="7">
        <v>683955.97999999986</v>
      </c>
      <c r="U101" s="7">
        <v>3501</v>
      </c>
      <c r="V101" s="7">
        <v>493076.43000000011</v>
      </c>
      <c r="W101" s="7">
        <v>1996</v>
      </c>
      <c r="X101" s="7">
        <v>294462.39999999997</v>
      </c>
      <c r="Y101" s="7">
        <v>2312</v>
      </c>
      <c r="Z101" s="7">
        <v>345030.27999999997</v>
      </c>
    </row>
    <row r="102" spans="2:27" x14ac:dyDescent="0.25">
      <c r="B102" s="41" t="s">
        <v>16</v>
      </c>
      <c r="C102" s="7">
        <v>5340</v>
      </c>
      <c r="D102" s="7">
        <v>1138664</v>
      </c>
      <c r="E102" s="7">
        <v>1228</v>
      </c>
      <c r="F102" s="7">
        <v>90480.4</v>
      </c>
      <c r="G102" s="7">
        <v>2759</v>
      </c>
      <c r="H102" s="7">
        <v>204210.78</v>
      </c>
      <c r="I102" s="7">
        <v>3049</v>
      </c>
      <c r="J102" s="7">
        <v>431235.83000000007</v>
      </c>
      <c r="K102" s="7">
        <v>205</v>
      </c>
      <c r="L102" s="7">
        <v>52168.6</v>
      </c>
      <c r="P102" s="42" t="s">
        <v>28</v>
      </c>
      <c r="Q102" s="5">
        <f>SUM(Q98:Q101)</f>
        <v>225019</v>
      </c>
      <c r="R102" s="5">
        <f t="shared" ref="R102:X102" si="6">SUM(R98:R101)</f>
        <v>5198000.26</v>
      </c>
      <c r="S102" s="5">
        <f t="shared" si="6"/>
        <v>215984</v>
      </c>
      <c r="T102" s="5">
        <f t="shared" si="6"/>
        <v>4383384.8499999996</v>
      </c>
      <c r="U102" s="5">
        <f t="shared" si="6"/>
        <v>211084</v>
      </c>
      <c r="V102" s="5">
        <f t="shared" si="6"/>
        <v>5410468.8200000003</v>
      </c>
      <c r="W102" s="5">
        <f t="shared" si="6"/>
        <v>158542</v>
      </c>
      <c r="X102" s="5">
        <f t="shared" si="6"/>
        <v>3094674.5999999996</v>
      </c>
      <c r="Y102" s="5">
        <f>SUM(Y98:Y101)</f>
        <v>154372</v>
      </c>
      <c r="Z102" s="5">
        <f>SUM(Z98:Z101)</f>
        <v>3593517.2399999993</v>
      </c>
    </row>
    <row r="103" spans="2:27" x14ac:dyDescent="0.25">
      <c r="B103" s="42" t="s">
        <v>28</v>
      </c>
      <c r="C103" s="5">
        <f>SUM(C98:C102)</f>
        <v>176068</v>
      </c>
      <c r="D103" s="5">
        <f t="shared" ref="D103:J103" si="7">SUM(D98:D102)</f>
        <v>15348544.430000003</v>
      </c>
      <c r="E103" s="5">
        <f t="shared" si="7"/>
        <v>181417</v>
      </c>
      <c r="F103" s="5">
        <f t="shared" si="7"/>
        <v>15629411.870000001</v>
      </c>
      <c r="G103" s="5">
        <f t="shared" si="7"/>
        <v>167590</v>
      </c>
      <c r="H103" s="5">
        <f t="shared" si="7"/>
        <v>12275779.200000001</v>
      </c>
      <c r="I103" s="5">
        <f t="shared" si="7"/>
        <v>188247</v>
      </c>
      <c r="J103" s="5">
        <f t="shared" si="7"/>
        <v>14187860.959999999</v>
      </c>
      <c r="K103" s="5">
        <f>SUM(K98:K102)</f>
        <v>38956</v>
      </c>
      <c r="L103" s="5">
        <f>SUM(L98:L102)</f>
        <v>2867136.5000000005</v>
      </c>
    </row>
    <row r="105" spans="2:27" x14ac:dyDescent="0.25">
      <c r="Q105" s="40">
        <v>2013</v>
      </c>
      <c r="R105" s="40">
        <v>2014</v>
      </c>
      <c r="S105" s="40">
        <v>2015</v>
      </c>
      <c r="T105" s="40">
        <v>2016</v>
      </c>
      <c r="U105" s="40" t="s">
        <v>276</v>
      </c>
    </row>
    <row r="106" spans="2:27" x14ac:dyDescent="0.25">
      <c r="C106" s="40">
        <v>2014</v>
      </c>
      <c r="D106" s="40">
        <v>2015</v>
      </c>
      <c r="E106" s="40">
        <v>2016</v>
      </c>
      <c r="F106" s="40">
        <v>2017</v>
      </c>
      <c r="G106" s="40" t="s">
        <v>276</v>
      </c>
      <c r="P106" s="71" t="str">
        <f t="shared" ref="P106:Q108" si="8">+P98</f>
        <v>CHINA</v>
      </c>
      <c r="Q106" s="7">
        <f t="shared" si="8"/>
        <v>81271</v>
      </c>
      <c r="R106" s="7">
        <f>+S98</f>
        <v>106940</v>
      </c>
      <c r="S106" s="7">
        <f>+U98</f>
        <v>90693</v>
      </c>
      <c r="T106" s="7">
        <f>+W98</f>
        <v>62547</v>
      </c>
      <c r="U106" s="7">
        <f>+Y98</f>
        <v>55128</v>
      </c>
    </row>
    <row r="107" spans="2:27" x14ac:dyDescent="0.25">
      <c r="B107" s="140" t="str">
        <f t="shared" ref="B107:C110" si="9">+B98</f>
        <v>CHINA</v>
      </c>
      <c r="C107" s="7">
        <f t="shared" si="9"/>
        <v>148095</v>
      </c>
      <c r="D107" s="7">
        <f>+E98</f>
        <v>157234</v>
      </c>
      <c r="E107" s="7">
        <f>+G98</f>
        <v>144622</v>
      </c>
      <c r="F107" s="7">
        <f>+I98</f>
        <v>167655</v>
      </c>
      <c r="G107" s="7">
        <f>+K98</f>
        <v>36178</v>
      </c>
      <c r="P107" s="176" t="str">
        <f>+P99</f>
        <v>BRASIL</v>
      </c>
      <c r="Q107" s="7">
        <f t="shared" si="8"/>
        <v>140202</v>
      </c>
      <c r="R107" s="7">
        <f>+S99</f>
        <v>104016</v>
      </c>
      <c r="S107" s="7">
        <f>+U99</f>
        <v>116862</v>
      </c>
      <c r="T107" s="7">
        <f>+W99</f>
        <v>93974</v>
      </c>
      <c r="U107" s="7">
        <f>+Y99</f>
        <v>95822</v>
      </c>
    </row>
    <row r="108" spans="2:27" x14ac:dyDescent="0.25">
      <c r="B108" s="165" t="str">
        <f t="shared" si="9"/>
        <v>ESTADOS UNIDOS</v>
      </c>
      <c r="C108" s="7">
        <f t="shared" si="9"/>
        <v>612</v>
      </c>
      <c r="D108" s="7">
        <f>+E99</f>
        <v>750</v>
      </c>
      <c r="E108" s="7">
        <f>+G99</f>
        <v>717</v>
      </c>
      <c r="F108" s="7">
        <f>+I99</f>
        <v>551</v>
      </c>
      <c r="G108" s="7">
        <f>+K99</f>
        <v>245</v>
      </c>
      <c r="P108" s="176" t="str">
        <f>+P100</f>
        <v>ALEMANIA</v>
      </c>
      <c r="Q108" s="7">
        <f t="shared" si="8"/>
        <v>216</v>
      </c>
      <c r="R108" s="7">
        <f>+S100</f>
        <v>132</v>
      </c>
      <c r="S108" s="7">
        <f>+U100</f>
        <v>28</v>
      </c>
      <c r="T108" s="7">
        <f>+W100</f>
        <v>25</v>
      </c>
      <c r="U108" s="7">
        <f>+Y100</f>
        <v>1110</v>
      </c>
    </row>
    <row r="109" spans="2:27" x14ac:dyDescent="0.25">
      <c r="B109" s="165" t="str">
        <f t="shared" si="9"/>
        <v>MEXICO</v>
      </c>
      <c r="C109" s="7">
        <f t="shared" si="9"/>
        <v>3851</v>
      </c>
      <c r="D109" s="7">
        <f>+E100</f>
        <v>4845</v>
      </c>
      <c r="E109" s="7">
        <f>+G100</f>
        <v>3106</v>
      </c>
      <c r="F109" s="7">
        <f>+I100</f>
        <v>3195</v>
      </c>
      <c r="G109" s="7">
        <f>+K100</f>
        <v>1405</v>
      </c>
      <c r="P109" s="176" t="str">
        <f>+P101</f>
        <v>OTROS</v>
      </c>
      <c r="Q109" s="7">
        <f>+Q101</f>
        <v>3330</v>
      </c>
      <c r="R109" s="7">
        <f>+S101</f>
        <v>4896</v>
      </c>
      <c r="S109" s="7">
        <f>+U101</f>
        <v>3501</v>
      </c>
      <c r="T109" s="7">
        <f>+W101</f>
        <v>1996</v>
      </c>
      <c r="U109" s="7">
        <f>+Y101</f>
        <v>2312</v>
      </c>
    </row>
    <row r="110" spans="2:27" x14ac:dyDescent="0.25">
      <c r="B110" s="165" t="str">
        <f t="shared" si="9"/>
        <v>PORTUGAL</v>
      </c>
      <c r="C110" s="7">
        <f t="shared" si="9"/>
        <v>18170</v>
      </c>
      <c r="D110" s="7">
        <f>+E101</f>
        <v>17360</v>
      </c>
      <c r="E110" s="7">
        <f>+G101</f>
        <v>16386</v>
      </c>
      <c r="F110" s="7">
        <f>+I101</f>
        <v>13797</v>
      </c>
      <c r="G110" s="7">
        <f>+K101</f>
        <v>923</v>
      </c>
    </row>
    <row r="111" spans="2:27" x14ac:dyDescent="0.25">
      <c r="B111" s="71" t="s">
        <v>16</v>
      </c>
      <c r="C111" s="7">
        <f>+C102</f>
        <v>5340</v>
      </c>
      <c r="D111" s="7">
        <f>+E102</f>
        <v>1228</v>
      </c>
      <c r="E111" s="7">
        <f>+G102</f>
        <v>2759</v>
      </c>
      <c r="F111" s="7">
        <f>+I102</f>
        <v>3049</v>
      </c>
      <c r="G111" s="7">
        <f>+K102</f>
        <v>205</v>
      </c>
    </row>
    <row r="121" spans="2:21" x14ac:dyDescent="0.25">
      <c r="C121" s="40">
        <v>2014</v>
      </c>
      <c r="D121" s="40">
        <v>2015</v>
      </c>
      <c r="E121" s="40">
        <v>2016</v>
      </c>
      <c r="F121" s="40">
        <v>2017</v>
      </c>
      <c r="G121" s="40" t="s">
        <v>276</v>
      </c>
    </row>
    <row r="122" spans="2:21" x14ac:dyDescent="0.25">
      <c r="B122" s="140" t="str">
        <f>+B98</f>
        <v>CHINA</v>
      </c>
      <c r="C122" s="7">
        <f>+D98</f>
        <v>10443077.800000003</v>
      </c>
      <c r="D122" s="7">
        <f>+F98</f>
        <v>10810938.090000002</v>
      </c>
      <c r="E122" s="7">
        <f>+H98</f>
        <v>9118749.3200000022</v>
      </c>
      <c r="F122" s="7">
        <f>+J98</f>
        <v>10767133.529999999</v>
      </c>
      <c r="G122" s="7">
        <f>+L98</f>
        <v>2145533.3600000003</v>
      </c>
    </row>
    <row r="123" spans="2:21" x14ac:dyDescent="0.25">
      <c r="B123" s="165" t="str">
        <f>+B99</f>
        <v>ESTADOS UNIDOS</v>
      </c>
      <c r="C123" s="7">
        <f>+D99</f>
        <v>764400.01</v>
      </c>
      <c r="D123" s="7">
        <f>+F99</f>
        <v>1100376.21</v>
      </c>
      <c r="E123" s="7">
        <f>+H99</f>
        <v>758772.74</v>
      </c>
      <c r="F123" s="7">
        <f>+J99</f>
        <v>661837.1399999999</v>
      </c>
      <c r="G123" s="7">
        <f>+L99</f>
        <v>242828.61000000002</v>
      </c>
    </row>
    <row r="124" spans="2:21" x14ac:dyDescent="0.25">
      <c r="B124" s="165" t="str">
        <f>+B100</f>
        <v>MEXICO</v>
      </c>
      <c r="C124" s="7">
        <f>+D100</f>
        <v>728225.8400000002</v>
      </c>
      <c r="D124" s="7">
        <f>+F100</f>
        <v>972803.38999999978</v>
      </c>
      <c r="E124" s="7">
        <f>+H100</f>
        <v>627816.09999999986</v>
      </c>
      <c r="F124" s="7">
        <f>+J100</f>
        <v>543684.15999999992</v>
      </c>
      <c r="G124" s="7">
        <f>+L100</f>
        <v>238746.01</v>
      </c>
      <c r="Q124" s="40">
        <v>2013</v>
      </c>
      <c r="R124" s="40">
        <v>2014</v>
      </c>
      <c r="S124" s="40">
        <v>2015</v>
      </c>
      <c r="T124" s="40">
        <v>2016</v>
      </c>
      <c r="U124" s="40" t="s">
        <v>276</v>
      </c>
    </row>
    <row r="125" spans="2:21" x14ac:dyDescent="0.25">
      <c r="B125" s="165" t="str">
        <f>+B101</f>
        <v>PORTUGAL</v>
      </c>
      <c r="C125" s="7">
        <f>+D101</f>
        <v>2274176.7800000003</v>
      </c>
      <c r="D125" s="7">
        <f>+F101</f>
        <v>2654813.7799999993</v>
      </c>
      <c r="E125" s="7">
        <f>+H101</f>
        <v>1566230.26</v>
      </c>
      <c r="F125" s="7">
        <f>+J101</f>
        <v>1783970.2999999996</v>
      </c>
      <c r="G125" s="7">
        <f>+L101</f>
        <v>187859.91999999998</v>
      </c>
      <c r="P125" s="71" t="str">
        <f>+P98</f>
        <v>CHINA</v>
      </c>
      <c r="Q125" s="7">
        <f>+R98</f>
        <v>2971355.61</v>
      </c>
      <c r="R125" s="7">
        <f>+T98</f>
        <v>2585453.35</v>
      </c>
      <c r="S125" s="7">
        <f>+V98</f>
        <v>3627124.53</v>
      </c>
      <c r="T125" s="7">
        <f>+X98</f>
        <v>1838686.56</v>
      </c>
      <c r="U125" s="7">
        <f>+Z98</f>
        <v>2160970.2799999998</v>
      </c>
    </row>
    <row r="126" spans="2:21" x14ac:dyDescent="0.25">
      <c r="B126" s="71" t="s">
        <v>16</v>
      </c>
      <c r="C126" s="7">
        <f>+D102</f>
        <v>1138664</v>
      </c>
      <c r="D126" s="7">
        <f>+F102</f>
        <v>90480.4</v>
      </c>
      <c r="E126" s="7">
        <f>+H102</f>
        <v>204210.78</v>
      </c>
      <c r="F126" s="7">
        <f>+J102</f>
        <v>431235.83000000007</v>
      </c>
      <c r="G126" s="7">
        <f>+L102</f>
        <v>52168.6</v>
      </c>
      <c r="P126" s="176" t="str">
        <f>+P99</f>
        <v>BRASIL</v>
      </c>
      <c r="Q126" s="7">
        <f>+R99</f>
        <v>1532811.04</v>
      </c>
      <c r="R126" s="7">
        <f>+T99</f>
        <v>1068767.43</v>
      </c>
      <c r="S126" s="7">
        <f>+V99</f>
        <v>1236889.6200000001</v>
      </c>
      <c r="T126" s="7">
        <f>+X99</f>
        <v>930739.28</v>
      </c>
      <c r="U126" s="7">
        <f>+Z99</f>
        <v>899573.7</v>
      </c>
    </row>
    <row r="127" spans="2:21" x14ac:dyDescent="0.25">
      <c r="P127" s="176" t="str">
        <f>+P100</f>
        <v>ALEMANIA</v>
      </c>
      <c r="Q127" s="7">
        <f>+R100</f>
        <v>23103.64</v>
      </c>
      <c r="R127" s="7">
        <f>+T100</f>
        <v>45208.09</v>
      </c>
      <c r="S127" s="7">
        <f>+V100</f>
        <v>53378.239999999998</v>
      </c>
      <c r="T127" s="7">
        <f>+X100</f>
        <v>30786.36</v>
      </c>
      <c r="U127" s="7">
        <f>+Z100</f>
        <v>187942.98</v>
      </c>
    </row>
    <row r="128" spans="2:21" x14ac:dyDescent="0.25">
      <c r="P128" s="176" t="str">
        <f>+P101</f>
        <v>OTROS</v>
      </c>
      <c r="Q128" s="7">
        <f>+R101</f>
        <v>670729.9700000002</v>
      </c>
      <c r="R128" s="7">
        <f>+T101</f>
        <v>683955.97999999986</v>
      </c>
      <c r="S128" s="7">
        <f>+V101</f>
        <v>493076.43000000011</v>
      </c>
      <c r="T128" s="7">
        <f>+X101</f>
        <v>294462.39999999997</v>
      </c>
      <c r="U128" s="7">
        <f>+Z101</f>
        <v>345030.27999999997</v>
      </c>
    </row>
    <row r="132" spans="2:26" x14ac:dyDescent="0.25">
      <c r="P132" s="13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2:26" x14ac:dyDescent="0.25">
      <c r="P133" s="13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2:26" x14ac:dyDescent="0.25">
      <c r="P134" s="13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2:26" x14ac:dyDescent="0.25">
      <c r="P135" s="13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2:26" ht="23.25" x14ac:dyDescent="0.35">
      <c r="B136" s="10" t="s">
        <v>269</v>
      </c>
      <c r="P136" s="10" t="s">
        <v>240</v>
      </c>
    </row>
    <row r="138" spans="2:26" ht="18.75" x14ac:dyDescent="0.3">
      <c r="B138" s="228" t="s">
        <v>129</v>
      </c>
      <c r="C138" s="229"/>
      <c r="D138" s="229"/>
      <c r="E138" s="229"/>
      <c r="F138" s="229"/>
      <c r="G138" s="229"/>
      <c r="H138" s="229"/>
      <c r="I138" s="229"/>
      <c r="J138" s="229"/>
      <c r="K138" s="229"/>
      <c r="L138" s="230"/>
      <c r="P138" s="228" t="s">
        <v>137</v>
      </c>
      <c r="Q138" s="229"/>
      <c r="R138" s="229"/>
      <c r="S138" s="229"/>
      <c r="T138" s="229"/>
      <c r="U138" s="229"/>
      <c r="V138" s="229"/>
      <c r="W138" s="229"/>
      <c r="X138" s="229"/>
      <c r="Y138" s="229"/>
      <c r="Z138" s="230"/>
    </row>
    <row r="139" spans="2:26" x14ac:dyDescent="0.25">
      <c r="B139" s="211" t="s">
        <v>58</v>
      </c>
      <c r="C139" s="201">
        <v>2014</v>
      </c>
      <c r="D139" s="201"/>
      <c r="E139" s="201">
        <v>2015</v>
      </c>
      <c r="F139" s="201"/>
      <c r="G139" s="201">
        <v>2016</v>
      </c>
      <c r="H139" s="201"/>
      <c r="I139" s="201">
        <v>2017</v>
      </c>
      <c r="J139" s="201"/>
      <c r="K139" s="201" t="s">
        <v>276</v>
      </c>
      <c r="L139" s="201"/>
      <c r="P139" s="211" t="s">
        <v>58</v>
      </c>
      <c r="Q139" s="201" t="s">
        <v>2</v>
      </c>
      <c r="R139" s="201"/>
      <c r="S139" s="201" t="s">
        <v>3</v>
      </c>
      <c r="T139" s="201"/>
      <c r="U139" s="201" t="s">
        <v>4</v>
      </c>
      <c r="V139" s="201"/>
      <c r="W139" s="201" t="s">
        <v>5</v>
      </c>
      <c r="X139" s="201"/>
      <c r="Y139" s="201" t="s">
        <v>276</v>
      </c>
      <c r="Z139" s="201"/>
    </row>
    <row r="140" spans="2:26" x14ac:dyDescent="0.25">
      <c r="B140" s="212"/>
      <c r="C140" s="40" t="s">
        <v>0</v>
      </c>
      <c r="D140" s="40" t="s">
        <v>154</v>
      </c>
      <c r="E140" s="40" t="s">
        <v>0</v>
      </c>
      <c r="F140" s="40" t="s">
        <v>154</v>
      </c>
      <c r="G140" s="40" t="s">
        <v>0</v>
      </c>
      <c r="H140" s="40" t="s">
        <v>154</v>
      </c>
      <c r="I140" s="40" t="s">
        <v>0</v>
      </c>
      <c r="J140" s="40" t="s">
        <v>154</v>
      </c>
      <c r="K140" s="40" t="s">
        <v>0</v>
      </c>
      <c r="L140" s="40" t="s">
        <v>154</v>
      </c>
      <c r="P140" s="212"/>
      <c r="Q140" s="40" t="s">
        <v>0</v>
      </c>
      <c r="R140" s="40" t="s">
        <v>154</v>
      </c>
      <c r="S140" s="40" t="s">
        <v>0</v>
      </c>
      <c r="T140" s="40" t="s">
        <v>154</v>
      </c>
      <c r="U140" s="40" t="s">
        <v>0</v>
      </c>
      <c r="V140" s="40" t="s">
        <v>154</v>
      </c>
      <c r="W140" s="40" t="s">
        <v>0</v>
      </c>
      <c r="X140" s="40" t="s">
        <v>154</v>
      </c>
      <c r="Y140" s="40" t="s">
        <v>0</v>
      </c>
      <c r="Z140" s="40" t="s">
        <v>154</v>
      </c>
    </row>
    <row r="141" spans="2:26" x14ac:dyDescent="0.25">
      <c r="B141" s="41" t="s">
        <v>105</v>
      </c>
      <c r="C141" s="7">
        <v>54133</v>
      </c>
      <c r="D141" s="7">
        <v>5427566.620000002</v>
      </c>
      <c r="E141" s="7">
        <v>57224</v>
      </c>
      <c r="F141" s="7">
        <v>5855330.0999999996</v>
      </c>
      <c r="G141" s="7">
        <v>44756</v>
      </c>
      <c r="H141" s="7">
        <v>3763651.1699999995</v>
      </c>
      <c r="I141" s="7">
        <v>52086</v>
      </c>
      <c r="J141" s="7">
        <v>4788283.8000000007</v>
      </c>
      <c r="K141" s="7">
        <v>10494</v>
      </c>
      <c r="L141" s="7">
        <v>846769.48999999987</v>
      </c>
      <c r="P141" s="113" t="s">
        <v>104</v>
      </c>
      <c r="Q141" s="80">
        <v>21601</v>
      </c>
      <c r="R141" s="80">
        <v>1078900.31</v>
      </c>
      <c r="S141" s="80">
        <v>8460</v>
      </c>
      <c r="T141" s="80">
        <v>315860.03999999998</v>
      </c>
      <c r="U141" s="80">
        <v>19154</v>
      </c>
      <c r="V141" s="80">
        <v>1046538.72</v>
      </c>
      <c r="W141" s="80">
        <v>10147</v>
      </c>
      <c r="X141" s="80">
        <v>453420.44</v>
      </c>
      <c r="Y141" s="80">
        <v>14130</v>
      </c>
      <c r="Z141" s="80">
        <v>697537.02</v>
      </c>
    </row>
    <row r="142" spans="2:26" x14ac:dyDescent="0.25">
      <c r="B142" s="41" t="s">
        <v>57</v>
      </c>
      <c r="C142" s="7">
        <v>52313</v>
      </c>
      <c r="D142" s="7">
        <v>3549398.04</v>
      </c>
      <c r="E142" s="7">
        <v>71724</v>
      </c>
      <c r="F142" s="7">
        <v>4558969.5399999982</v>
      </c>
      <c r="G142" s="7">
        <v>68920</v>
      </c>
      <c r="H142" s="7">
        <v>4204136.5599999987</v>
      </c>
      <c r="I142" s="7">
        <v>58280</v>
      </c>
      <c r="J142" s="7">
        <v>3282667.68</v>
      </c>
      <c r="K142" s="7">
        <v>7070</v>
      </c>
      <c r="L142" s="7">
        <v>532558.67000000004</v>
      </c>
      <c r="P142" s="113" t="s">
        <v>184</v>
      </c>
      <c r="Q142" s="80">
        <v>52597</v>
      </c>
      <c r="R142" s="80">
        <v>596874.23999999999</v>
      </c>
      <c r="S142" s="80">
        <v>33381</v>
      </c>
      <c r="T142" s="80">
        <v>415041.52</v>
      </c>
      <c r="U142" s="80">
        <v>48756</v>
      </c>
      <c r="V142" s="80">
        <v>539533.63</v>
      </c>
      <c r="W142" s="80">
        <v>45897</v>
      </c>
      <c r="X142" s="80">
        <v>585210.73</v>
      </c>
      <c r="Y142" s="80">
        <v>36804</v>
      </c>
      <c r="Z142" s="80">
        <v>467480.57</v>
      </c>
    </row>
    <row r="143" spans="2:26" x14ac:dyDescent="0.25">
      <c r="B143" s="41" t="s">
        <v>174</v>
      </c>
      <c r="C143" s="7">
        <v>29985</v>
      </c>
      <c r="D143" s="7">
        <v>2543547.8899999997</v>
      </c>
      <c r="E143" s="7">
        <v>23754</v>
      </c>
      <c r="F143" s="7">
        <v>1827585.7899999998</v>
      </c>
      <c r="G143" s="7">
        <v>26446</v>
      </c>
      <c r="H143" s="7">
        <v>1654943.63</v>
      </c>
      <c r="I143" s="7">
        <v>32099</v>
      </c>
      <c r="J143" s="7">
        <v>2396282.3900000006</v>
      </c>
      <c r="K143" s="7">
        <v>5350</v>
      </c>
      <c r="L143" s="7">
        <v>415639.24</v>
      </c>
      <c r="P143" s="113" t="s">
        <v>156</v>
      </c>
      <c r="Q143" s="80"/>
      <c r="R143" s="80"/>
      <c r="S143" s="80"/>
      <c r="T143" s="80"/>
      <c r="U143" s="80">
        <v>5618</v>
      </c>
      <c r="V143" s="80">
        <v>412044.85</v>
      </c>
      <c r="W143" s="80">
        <v>396</v>
      </c>
      <c r="X143" s="80">
        <v>31482.52</v>
      </c>
      <c r="Y143" s="80">
        <v>5222</v>
      </c>
      <c r="Z143" s="80">
        <v>335809.3</v>
      </c>
    </row>
    <row r="144" spans="2:26" x14ac:dyDescent="0.25">
      <c r="B144" s="41" t="s">
        <v>138</v>
      </c>
      <c r="C144" s="7">
        <v>6233</v>
      </c>
      <c r="D144" s="7">
        <v>333288.62</v>
      </c>
      <c r="E144" s="7">
        <v>6744</v>
      </c>
      <c r="F144" s="7">
        <v>299991.40000000002</v>
      </c>
      <c r="G144" s="7">
        <v>7496</v>
      </c>
      <c r="H144" s="7">
        <v>304099.37</v>
      </c>
      <c r="I144" s="7">
        <v>9345</v>
      </c>
      <c r="J144" s="7">
        <v>406425.53</v>
      </c>
      <c r="K144" s="7">
        <v>6627</v>
      </c>
      <c r="L144" s="7">
        <v>289961.53000000003</v>
      </c>
      <c r="P144" s="113" t="s">
        <v>185</v>
      </c>
      <c r="Q144" s="80"/>
      <c r="R144" s="80"/>
      <c r="S144" s="80">
        <v>170</v>
      </c>
      <c r="T144" s="80">
        <v>39634.980000000003</v>
      </c>
      <c r="U144" s="80">
        <v>21</v>
      </c>
      <c r="V144" s="80">
        <v>14275.89</v>
      </c>
      <c r="W144" s="80">
        <v>15</v>
      </c>
      <c r="X144" s="80">
        <v>1708.81</v>
      </c>
      <c r="Y144" s="80">
        <v>2494</v>
      </c>
      <c r="Z144" s="80">
        <v>285831.33</v>
      </c>
    </row>
    <row r="145" spans="2:27" x14ac:dyDescent="0.25">
      <c r="B145" s="41" t="s">
        <v>54</v>
      </c>
      <c r="C145" s="7">
        <v>3298</v>
      </c>
      <c r="D145" s="7">
        <v>473072.32999999996</v>
      </c>
      <c r="E145" s="7">
        <v>5007</v>
      </c>
      <c r="F145" s="7">
        <v>854592.38</v>
      </c>
      <c r="G145" s="7">
        <v>5637</v>
      </c>
      <c r="H145" s="7">
        <v>739588.03999999992</v>
      </c>
      <c r="I145" s="7">
        <v>10199</v>
      </c>
      <c r="J145" s="7">
        <v>930996.26000000013</v>
      </c>
      <c r="K145" s="7">
        <v>1600</v>
      </c>
      <c r="L145" s="7">
        <v>145286.28</v>
      </c>
      <c r="P145" s="113" t="s">
        <v>105</v>
      </c>
      <c r="Q145" s="80">
        <v>2320</v>
      </c>
      <c r="R145" s="80">
        <v>140179.46</v>
      </c>
      <c r="S145" s="80">
        <v>2533</v>
      </c>
      <c r="T145" s="80">
        <v>162861.07</v>
      </c>
      <c r="U145" s="80">
        <v>1260</v>
      </c>
      <c r="V145" s="80">
        <v>106806.87</v>
      </c>
      <c r="W145" s="80">
        <v>2285</v>
      </c>
      <c r="X145" s="80">
        <v>149710.26</v>
      </c>
      <c r="Y145" s="80">
        <v>6050</v>
      </c>
      <c r="Z145" s="80">
        <v>282253.38</v>
      </c>
    </row>
    <row r="146" spans="2:27" x14ac:dyDescent="0.25">
      <c r="B146" s="41" t="s">
        <v>16</v>
      </c>
      <c r="C146" s="78">
        <v>30106</v>
      </c>
      <c r="D146" s="78">
        <v>3021670.9299999997</v>
      </c>
      <c r="E146" s="78">
        <v>16964</v>
      </c>
      <c r="F146" s="78">
        <v>2232942.6599999992</v>
      </c>
      <c r="G146" s="78">
        <v>14335</v>
      </c>
      <c r="H146" s="78">
        <v>1609360.4299999997</v>
      </c>
      <c r="I146" s="78">
        <v>26238</v>
      </c>
      <c r="J146" s="78">
        <v>2383205.2999999998</v>
      </c>
      <c r="K146" s="78">
        <v>7815</v>
      </c>
      <c r="L146" s="78">
        <v>636921.29</v>
      </c>
      <c r="P146" s="113" t="s">
        <v>139</v>
      </c>
      <c r="Q146" s="80">
        <v>29007</v>
      </c>
      <c r="R146" s="80">
        <v>273523.49</v>
      </c>
      <c r="S146" s="80">
        <v>25667</v>
      </c>
      <c r="T146" s="80">
        <v>239398.48</v>
      </c>
      <c r="U146" s="80">
        <v>34584</v>
      </c>
      <c r="V146" s="80">
        <v>279853.89</v>
      </c>
      <c r="W146" s="80">
        <v>27748</v>
      </c>
      <c r="X146" s="80">
        <v>186115.78</v>
      </c>
      <c r="Y146" s="80">
        <v>33062</v>
      </c>
      <c r="Z146" s="80">
        <v>250509.96</v>
      </c>
    </row>
    <row r="147" spans="2:27" x14ac:dyDescent="0.25">
      <c r="B147" s="42" t="s">
        <v>28</v>
      </c>
      <c r="C147" s="5">
        <f t="shared" ref="C147:K147" si="10">SUM(C141:C146)</f>
        <v>176068</v>
      </c>
      <c r="D147" s="5">
        <f t="shared" si="10"/>
        <v>15348544.43</v>
      </c>
      <c r="E147" s="5">
        <f t="shared" si="10"/>
        <v>181417</v>
      </c>
      <c r="F147" s="5">
        <f t="shared" si="10"/>
        <v>15629411.869999997</v>
      </c>
      <c r="G147" s="5">
        <f t="shared" si="10"/>
        <v>167590</v>
      </c>
      <c r="H147" s="5">
        <f t="shared" si="10"/>
        <v>12275779.199999997</v>
      </c>
      <c r="I147" s="5">
        <f t="shared" si="10"/>
        <v>188247</v>
      </c>
      <c r="J147" s="5">
        <f t="shared" si="10"/>
        <v>14187860.960000001</v>
      </c>
      <c r="K147" s="5">
        <f t="shared" si="10"/>
        <v>38956</v>
      </c>
      <c r="L147" s="5">
        <f>SUM(L141:L146)</f>
        <v>2867136.5</v>
      </c>
      <c r="P147" s="113" t="s">
        <v>57</v>
      </c>
      <c r="Q147" s="80">
        <v>5904</v>
      </c>
      <c r="R147" s="80">
        <v>328112.64000000001</v>
      </c>
      <c r="S147" s="80">
        <v>8565</v>
      </c>
      <c r="T147" s="80">
        <v>475408.75</v>
      </c>
      <c r="U147" s="80">
        <v>10812</v>
      </c>
      <c r="V147" s="80">
        <v>581448.24</v>
      </c>
      <c r="W147" s="80">
        <v>4401</v>
      </c>
      <c r="X147" s="80">
        <v>228146.78</v>
      </c>
      <c r="Y147" s="80">
        <v>3745</v>
      </c>
      <c r="Z147" s="80">
        <v>196094.91</v>
      </c>
    </row>
    <row r="148" spans="2:27" x14ac:dyDescent="0.25">
      <c r="P148" s="113" t="s">
        <v>107</v>
      </c>
      <c r="Q148" s="80">
        <v>47382</v>
      </c>
      <c r="R148" s="80">
        <v>519701.48</v>
      </c>
      <c r="S148" s="80">
        <v>44968</v>
      </c>
      <c r="T148" s="80">
        <v>414327.43</v>
      </c>
      <c r="U148" s="80">
        <v>32111</v>
      </c>
      <c r="V148" s="80">
        <v>380823.06</v>
      </c>
      <c r="W148" s="80">
        <v>14493</v>
      </c>
      <c r="X148" s="80">
        <v>119706.73</v>
      </c>
      <c r="Y148" s="80">
        <v>25956</v>
      </c>
      <c r="Z148" s="80">
        <v>181583.17</v>
      </c>
    </row>
    <row r="149" spans="2:27" x14ac:dyDescent="0.25">
      <c r="P149" s="113" t="s">
        <v>54</v>
      </c>
      <c r="Q149" s="80">
        <v>11035</v>
      </c>
      <c r="R149" s="80">
        <v>778374.21</v>
      </c>
      <c r="S149" s="80">
        <v>5845</v>
      </c>
      <c r="T149" s="80">
        <v>416070.63</v>
      </c>
      <c r="U149" s="80">
        <v>6616</v>
      </c>
      <c r="V149" s="80">
        <v>434899.43</v>
      </c>
      <c r="W149" s="80">
        <v>4688</v>
      </c>
      <c r="X149" s="80">
        <v>283941.94</v>
      </c>
      <c r="Y149" s="80">
        <v>2847</v>
      </c>
      <c r="Z149" s="80">
        <v>134314.32</v>
      </c>
    </row>
    <row r="150" spans="2:27" x14ac:dyDescent="0.25">
      <c r="C150" s="40">
        <v>2014</v>
      </c>
      <c r="D150" s="40">
        <v>2015</v>
      </c>
      <c r="E150" s="40">
        <v>2016</v>
      </c>
      <c r="F150" s="40">
        <v>2017</v>
      </c>
      <c r="G150" s="40" t="s">
        <v>276</v>
      </c>
      <c r="P150" s="113" t="s">
        <v>56</v>
      </c>
      <c r="Q150" s="80">
        <v>1748</v>
      </c>
      <c r="R150" s="80">
        <v>100720.97</v>
      </c>
      <c r="S150" s="80">
        <v>8412</v>
      </c>
      <c r="T150" s="80">
        <v>449679.74</v>
      </c>
      <c r="U150" s="80">
        <v>4356</v>
      </c>
      <c r="V150" s="80">
        <v>282624.15999999997</v>
      </c>
      <c r="W150" s="80">
        <v>3474</v>
      </c>
      <c r="X150" s="80">
        <v>216715.79</v>
      </c>
      <c r="Y150" s="80">
        <v>2178</v>
      </c>
      <c r="Z150" s="80">
        <v>128781.65</v>
      </c>
    </row>
    <row r="151" spans="2:27" x14ac:dyDescent="0.25">
      <c r="B151" s="140" t="str">
        <f t="shared" ref="B151:B156" si="11">+B141</f>
        <v>ROBERT BOSCH LTDA</v>
      </c>
      <c r="C151" s="7">
        <f t="shared" ref="C151:C156" si="12">+C141</f>
        <v>54133</v>
      </c>
      <c r="D151" s="7">
        <f t="shared" ref="D151:D156" si="13">+E141</f>
        <v>57224</v>
      </c>
      <c r="E151" s="7">
        <f t="shared" ref="E151:E156" si="14">+G141</f>
        <v>44756</v>
      </c>
      <c r="F151" s="7">
        <f t="shared" ref="F151:F156" si="15">+I141</f>
        <v>52086</v>
      </c>
      <c r="G151" s="7">
        <f t="shared" ref="G151:G156" si="16">+K141</f>
        <v>10494</v>
      </c>
      <c r="P151" s="113" t="s">
        <v>174</v>
      </c>
      <c r="Q151" s="80">
        <v>1100</v>
      </c>
      <c r="R151" s="80">
        <v>121889.93</v>
      </c>
      <c r="S151" s="80">
        <v>2300</v>
      </c>
      <c r="T151" s="80">
        <v>255302.42</v>
      </c>
      <c r="U151" s="80"/>
      <c r="V151" s="80"/>
      <c r="W151" s="80"/>
      <c r="X151" s="80"/>
      <c r="Y151" s="80">
        <v>1100</v>
      </c>
      <c r="Z151" s="80">
        <v>116243.8</v>
      </c>
    </row>
    <row r="152" spans="2:27" x14ac:dyDescent="0.25">
      <c r="B152" s="176" t="str">
        <f t="shared" si="11"/>
        <v>INDUSTRIAS HACEB S A</v>
      </c>
      <c r="C152" s="7">
        <f t="shared" si="12"/>
        <v>52313</v>
      </c>
      <c r="D152" s="7">
        <f t="shared" si="13"/>
        <v>71724</v>
      </c>
      <c r="E152" s="7">
        <f t="shared" si="14"/>
        <v>68920</v>
      </c>
      <c r="F152" s="7">
        <f t="shared" si="15"/>
        <v>58280</v>
      </c>
      <c r="G152" s="7">
        <f t="shared" si="16"/>
        <v>7070</v>
      </c>
      <c r="P152" s="113" t="s">
        <v>55</v>
      </c>
      <c r="Q152" s="80"/>
      <c r="R152" s="80"/>
      <c r="S152" s="80"/>
      <c r="T152" s="80"/>
      <c r="U152" s="80">
        <v>2820</v>
      </c>
      <c r="V152" s="80">
        <v>167125.48000000001</v>
      </c>
      <c r="W152" s="80">
        <v>2427</v>
      </c>
      <c r="X152" s="80">
        <v>116053.35</v>
      </c>
      <c r="Y152" s="80">
        <v>2239</v>
      </c>
      <c r="Z152" s="80">
        <v>92144.84</v>
      </c>
    </row>
    <row r="153" spans="2:27" x14ac:dyDescent="0.25">
      <c r="B153" s="176" t="str">
        <f t="shared" si="11"/>
        <v>CHALLENGER S A S</v>
      </c>
      <c r="C153" s="7">
        <f t="shared" si="12"/>
        <v>29985</v>
      </c>
      <c r="D153" s="7">
        <f t="shared" si="13"/>
        <v>23754</v>
      </c>
      <c r="E153" s="7">
        <f t="shared" si="14"/>
        <v>26446</v>
      </c>
      <c r="F153" s="7">
        <f>+I143</f>
        <v>32099</v>
      </c>
      <c r="G153" s="7">
        <f t="shared" si="16"/>
        <v>5350</v>
      </c>
      <c r="P153" s="41" t="s">
        <v>16</v>
      </c>
      <c r="Q153" s="7">
        <v>52325</v>
      </c>
      <c r="R153" s="7">
        <v>1259723.5299999996</v>
      </c>
      <c r="S153" s="7">
        <v>75683</v>
      </c>
      <c r="T153" s="7">
        <v>1199799.79</v>
      </c>
      <c r="U153" s="7">
        <v>44976</v>
      </c>
      <c r="V153" s="7">
        <v>1164494.6000000001</v>
      </c>
      <c r="W153" s="7">
        <v>42571</v>
      </c>
      <c r="X153" s="7">
        <v>722461.47000000044</v>
      </c>
      <c r="Y153" s="7">
        <v>18545</v>
      </c>
      <c r="Z153" s="7">
        <v>424932.99</v>
      </c>
    </row>
    <row r="154" spans="2:27" x14ac:dyDescent="0.25">
      <c r="B154" s="176" t="str">
        <f t="shared" si="11"/>
        <v>COBRETEC S.A.</v>
      </c>
      <c r="C154" s="7">
        <f t="shared" si="12"/>
        <v>6233</v>
      </c>
      <c r="D154" s="7">
        <f t="shared" si="13"/>
        <v>6744</v>
      </c>
      <c r="E154" s="7">
        <f t="shared" si="14"/>
        <v>7496</v>
      </c>
      <c r="F154" s="7">
        <f t="shared" si="15"/>
        <v>9345</v>
      </c>
      <c r="G154" s="7">
        <f t="shared" si="16"/>
        <v>6627</v>
      </c>
      <c r="P154" s="42" t="s">
        <v>28</v>
      </c>
      <c r="Q154" s="5">
        <f>SUM(Q141:Q153)</f>
        <v>225019</v>
      </c>
      <c r="R154" s="5">
        <f t="shared" ref="R154:X154" si="17">SUM(R141:R153)</f>
        <v>5198000.26</v>
      </c>
      <c r="S154" s="5">
        <f t="shared" si="17"/>
        <v>215984</v>
      </c>
      <c r="T154" s="5">
        <f t="shared" si="17"/>
        <v>4383384.8499999996</v>
      </c>
      <c r="U154" s="5">
        <f t="shared" si="17"/>
        <v>211084</v>
      </c>
      <c r="V154" s="5">
        <f t="shared" si="17"/>
        <v>5410468.8200000003</v>
      </c>
      <c r="W154" s="5">
        <f t="shared" si="17"/>
        <v>158542</v>
      </c>
      <c r="X154" s="5">
        <f t="shared" si="17"/>
        <v>3094674.6000000006</v>
      </c>
      <c r="Y154" s="5">
        <f>SUM(Y141:Y153)</f>
        <v>154372</v>
      </c>
      <c r="Z154" s="5">
        <f>SUM(Z141:Z153)</f>
        <v>3593517.2399999993</v>
      </c>
      <c r="AA154" s="3"/>
    </row>
    <row r="155" spans="2:27" x14ac:dyDescent="0.25">
      <c r="B155" s="176" t="str">
        <f t="shared" si="11"/>
        <v>MABE COLOMBIA S.A.S</v>
      </c>
      <c r="C155" s="7">
        <f t="shared" si="12"/>
        <v>3298</v>
      </c>
      <c r="D155" s="7">
        <f t="shared" si="13"/>
        <v>5007</v>
      </c>
      <c r="E155" s="7">
        <f t="shared" si="14"/>
        <v>5637</v>
      </c>
      <c r="F155" s="7">
        <f t="shared" si="15"/>
        <v>10199</v>
      </c>
      <c r="G155" s="7">
        <f t="shared" si="16"/>
        <v>1600</v>
      </c>
    </row>
    <row r="156" spans="2:27" x14ac:dyDescent="0.25">
      <c r="B156" s="176" t="str">
        <f t="shared" si="11"/>
        <v>OTROS</v>
      </c>
      <c r="C156" s="7">
        <f t="shared" si="12"/>
        <v>30106</v>
      </c>
      <c r="D156" s="7">
        <f t="shared" si="13"/>
        <v>16964</v>
      </c>
      <c r="E156" s="7">
        <f t="shared" si="14"/>
        <v>14335</v>
      </c>
      <c r="F156" s="7">
        <f t="shared" si="15"/>
        <v>26238</v>
      </c>
      <c r="G156" s="7">
        <f t="shared" si="16"/>
        <v>7815</v>
      </c>
      <c r="Q156" s="40">
        <v>2013</v>
      </c>
      <c r="R156" s="40">
        <v>2014</v>
      </c>
      <c r="S156" s="40">
        <v>2015</v>
      </c>
      <c r="T156" s="40">
        <v>2016</v>
      </c>
      <c r="U156" s="40" t="s">
        <v>276</v>
      </c>
    </row>
    <row r="157" spans="2:27" x14ac:dyDescent="0.25">
      <c r="P157" s="113" t="str">
        <f>+P141</f>
        <v>COLOMBIANA DE COMERCIO S.A.</v>
      </c>
      <c r="Q157" s="7">
        <f>+Q141</f>
        <v>21601</v>
      </c>
      <c r="R157" s="7">
        <f>+S141</f>
        <v>8460</v>
      </c>
      <c r="S157" s="7">
        <f>+U141</f>
        <v>19154</v>
      </c>
      <c r="T157" s="7">
        <f>+W141</f>
        <v>10147</v>
      </c>
      <c r="U157" s="7">
        <f>+Y141</f>
        <v>14130</v>
      </c>
    </row>
    <row r="158" spans="2:27" x14ac:dyDescent="0.25">
      <c r="P158" s="113" t="str">
        <f t="shared" ref="P158:P168" si="18">+P142</f>
        <v>FERRETERIA NURUENA S.A.S.</v>
      </c>
      <c r="Q158" s="7">
        <f t="shared" ref="Q158:Q169" si="19">+Q142</f>
        <v>52597</v>
      </c>
      <c r="R158" s="7">
        <f t="shared" ref="R158:R168" si="20">+S142</f>
        <v>33381</v>
      </c>
      <c r="S158" s="7">
        <f t="shared" ref="S158:S169" si="21">+U142</f>
        <v>48756</v>
      </c>
      <c r="T158" s="7">
        <f t="shared" ref="T158:T168" si="22">+W142</f>
        <v>45897</v>
      </c>
      <c r="U158" s="7">
        <f t="shared" ref="U158:U169" si="23">+Y142</f>
        <v>36804</v>
      </c>
    </row>
    <row r="159" spans="2:27" x14ac:dyDescent="0.25">
      <c r="P159" s="113" t="str">
        <f t="shared" si="18"/>
        <v>INDUSTRIA DE ELECTRODOMESTICOS S.A. INDUSEL S.A.</v>
      </c>
      <c r="Q159" s="7">
        <f t="shared" si="19"/>
        <v>0</v>
      </c>
      <c r="R159" s="7">
        <f t="shared" si="20"/>
        <v>0</v>
      </c>
      <c r="S159" s="7">
        <f t="shared" si="21"/>
        <v>5618</v>
      </c>
      <c r="T159" s="7">
        <f t="shared" si="22"/>
        <v>396</v>
      </c>
      <c r="U159" s="7">
        <f t="shared" si="23"/>
        <v>5222</v>
      </c>
    </row>
    <row r="160" spans="2:27" x14ac:dyDescent="0.25">
      <c r="P160" s="113" t="str">
        <f t="shared" si="18"/>
        <v>IMPORTACIONES ALEMANAS SAS</v>
      </c>
      <c r="Q160" s="7">
        <f t="shared" si="19"/>
        <v>0</v>
      </c>
      <c r="R160" s="7">
        <f t="shared" si="20"/>
        <v>170</v>
      </c>
      <c r="S160" s="7">
        <f t="shared" si="21"/>
        <v>21</v>
      </c>
      <c r="T160" s="7">
        <f t="shared" si="22"/>
        <v>15</v>
      </c>
      <c r="U160" s="7">
        <f t="shared" si="23"/>
        <v>2494</v>
      </c>
    </row>
    <row r="161" spans="2:21" x14ac:dyDescent="0.25">
      <c r="P161" s="113" t="str">
        <f t="shared" si="18"/>
        <v>ROBERT BOSCH LTDA</v>
      </c>
      <c r="Q161" s="7">
        <f t="shared" si="19"/>
        <v>2320</v>
      </c>
      <c r="R161" s="7">
        <f t="shared" si="20"/>
        <v>2533</v>
      </c>
      <c r="S161" s="7">
        <f t="shared" si="21"/>
        <v>1260</v>
      </c>
      <c r="T161" s="7">
        <f t="shared" si="22"/>
        <v>2285</v>
      </c>
      <c r="U161" s="7">
        <f t="shared" si="23"/>
        <v>6050</v>
      </c>
    </row>
    <row r="162" spans="2:21" x14ac:dyDescent="0.25">
      <c r="P162" s="113" t="str">
        <f>+P146</f>
        <v>GOTTA DE COLOMBIA S A S</v>
      </c>
      <c r="Q162" s="7">
        <f t="shared" si="19"/>
        <v>29007</v>
      </c>
      <c r="R162" s="7">
        <f t="shared" si="20"/>
        <v>25667</v>
      </c>
      <c r="S162" s="7">
        <f>+U146</f>
        <v>34584</v>
      </c>
      <c r="T162" s="7">
        <f t="shared" si="22"/>
        <v>27748</v>
      </c>
      <c r="U162" s="7">
        <f t="shared" si="23"/>
        <v>33062</v>
      </c>
    </row>
    <row r="163" spans="2:21" x14ac:dyDescent="0.25">
      <c r="P163" s="113" t="str">
        <f t="shared" si="18"/>
        <v>INDUSTRIAS HACEB S A</v>
      </c>
      <c r="Q163" s="7">
        <f t="shared" si="19"/>
        <v>5904</v>
      </c>
      <c r="R163" s="7">
        <f t="shared" si="20"/>
        <v>8565</v>
      </c>
      <c r="S163" s="7">
        <f t="shared" si="21"/>
        <v>10812</v>
      </c>
      <c r="T163" s="7">
        <f t="shared" si="22"/>
        <v>4401</v>
      </c>
      <c r="U163" s="7">
        <f t="shared" si="23"/>
        <v>3745</v>
      </c>
    </row>
    <row r="164" spans="2:21" x14ac:dyDescent="0.25">
      <c r="P164" s="113" t="str">
        <f t="shared" si="18"/>
        <v>COMPANIA COLOMBIANA DE CERAMICA S.A. COLCERAMICA S.A</v>
      </c>
      <c r="Q164" s="7">
        <f t="shared" si="19"/>
        <v>47382</v>
      </c>
      <c r="R164" s="7">
        <f t="shared" si="20"/>
        <v>44968</v>
      </c>
      <c r="S164" s="7">
        <f t="shared" si="21"/>
        <v>32111</v>
      </c>
      <c r="T164" s="7">
        <f t="shared" si="22"/>
        <v>14493</v>
      </c>
      <c r="U164" s="7">
        <f t="shared" si="23"/>
        <v>25956</v>
      </c>
    </row>
    <row r="165" spans="2:21" x14ac:dyDescent="0.25">
      <c r="P165" s="113" t="str">
        <f t="shared" si="18"/>
        <v>MABE COLOMBIA S.A.S</v>
      </c>
      <c r="Q165" s="7">
        <f t="shared" si="19"/>
        <v>11035</v>
      </c>
      <c r="R165" s="7">
        <f t="shared" si="20"/>
        <v>5845</v>
      </c>
      <c r="S165" s="7">
        <f t="shared" si="21"/>
        <v>6616</v>
      </c>
      <c r="T165" s="7">
        <f t="shared" si="22"/>
        <v>4688</v>
      </c>
      <c r="U165" s="7">
        <f t="shared" si="23"/>
        <v>2847</v>
      </c>
    </row>
    <row r="166" spans="2:21" x14ac:dyDescent="0.25">
      <c r="P166" s="113" t="str">
        <f t="shared" si="18"/>
        <v>ELECTROLUX S. A.</v>
      </c>
      <c r="Q166" s="7">
        <f t="shared" si="19"/>
        <v>1748</v>
      </c>
      <c r="R166" s="7">
        <f t="shared" si="20"/>
        <v>8412</v>
      </c>
      <c r="S166" s="7">
        <f t="shared" si="21"/>
        <v>4356</v>
      </c>
      <c r="T166" s="7">
        <f t="shared" si="22"/>
        <v>3474</v>
      </c>
      <c r="U166" s="7">
        <f t="shared" si="23"/>
        <v>2178</v>
      </c>
    </row>
    <row r="167" spans="2:21" x14ac:dyDescent="0.25">
      <c r="C167" s="40">
        <v>2014</v>
      </c>
      <c r="D167" s="40">
        <v>2015</v>
      </c>
      <c r="E167" s="40">
        <v>2016</v>
      </c>
      <c r="F167" s="40">
        <v>2017</v>
      </c>
      <c r="G167" s="40" t="s">
        <v>276</v>
      </c>
      <c r="P167" s="113" t="str">
        <f t="shared" si="18"/>
        <v>CHALLENGER S A S</v>
      </c>
      <c r="Q167" s="7">
        <f t="shared" si="19"/>
        <v>1100</v>
      </c>
      <c r="R167" s="7">
        <f t="shared" si="20"/>
        <v>2300</v>
      </c>
      <c r="S167" s="7">
        <f t="shared" si="21"/>
        <v>0</v>
      </c>
      <c r="T167" s="7">
        <f t="shared" si="22"/>
        <v>0</v>
      </c>
      <c r="U167" s="7">
        <f t="shared" si="23"/>
        <v>1100</v>
      </c>
    </row>
    <row r="168" spans="2:21" x14ac:dyDescent="0.25">
      <c r="B168" s="140" t="str">
        <f>+B141</f>
        <v>ROBERT BOSCH LTDA</v>
      </c>
      <c r="C168" s="7">
        <f t="shared" ref="C168:C173" si="24">+D141</f>
        <v>5427566.620000002</v>
      </c>
      <c r="D168" s="7">
        <f t="shared" ref="D168:D173" si="25">+F141</f>
        <v>5855330.0999999996</v>
      </c>
      <c r="E168" s="7">
        <f t="shared" ref="E168:E173" si="26">+H141</f>
        <v>3763651.1699999995</v>
      </c>
      <c r="F168" s="7">
        <f t="shared" ref="F168:F173" si="27">+J141</f>
        <v>4788283.8000000007</v>
      </c>
      <c r="G168" s="7">
        <f t="shared" ref="G168:G173" si="28">+L141</f>
        <v>846769.48999999987</v>
      </c>
      <c r="P168" s="113" t="str">
        <f t="shared" si="18"/>
        <v>WHIRLPOOL COLOMBIA   S.A. S</v>
      </c>
      <c r="Q168" s="7">
        <f t="shared" si="19"/>
        <v>0</v>
      </c>
      <c r="R168" s="7">
        <f t="shared" si="20"/>
        <v>0</v>
      </c>
      <c r="S168" s="7">
        <f t="shared" si="21"/>
        <v>2820</v>
      </c>
      <c r="T168" s="7">
        <f t="shared" si="22"/>
        <v>2427</v>
      </c>
      <c r="U168" s="7">
        <f t="shared" si="23"/>
        <v>2239</v>
      </c>
    </row>
    <row r="169" spans="2:21" x14ac:dyDescent="0.25">
      <c r="B169" s="165" t="str">
        <f>+B142</f>
        <v>INDUSTRIAS HACEB S A</v>
      </c>
      <c r="C169" s="7">
        <f t="shared" si="24"/>
        <v>3549398.04</v>
      </c>
      <c r="D169" s="7">
        <f t="shared" si="25"/>
        <v>4558969.5399999982</v>
      </c>
      <c r="E169" s="7">
        <f t="shared" si="26"/>
        <v>4204136.5599999987</v>
      </c>
      <c r="F169" s="7">
        <f t="shared" si="27"/>
        <v>3282667.68</v>
      </c>
      <c r="G169" s="7">
        <f t="shared" si="28"/>
        <v>532558.67000000004</v>
      </c>
      <c r="P169" s="71" t="s">
        <v>16</v>
      </c>
      <c r="Q169" s="7">
        <f t="shared" si="19"/>
        <v>52325</v>
      </c>
      <c r="R169" s="7">
        <f>+S153</f>
        <v>75683</v>
      </c>
      <c r="S169" s="7">
        <f t="shared" si="21"/>
        <v>44976</v>
      </c>
      <c r="T169" s="7">
        <f>+W153</f>
        <v>42571</v>
      </c>
      <c r="U169" s="7">
        <f t="shared" si="23"/>
        <v>18545</v>
      </c>
    </row>
    <row r="170" spans="2:21" x14ac:dyDescent="0.25">
      <c r="B170" s="165" t="str">
        <f>+B143</f>
        <v>CHALLENGER S A S</v>
      </c>
      <c r="C170" s="7">
        <f t="shared" si="24"/>
        <v>2543547.8899999997</v>
      </c>
      <c r="D170" s="7">
        <f t="shared" si="25"/>
        <v>1827585.7899999998</v>
      </c>
      <c r="E170" s="7">
        <f t="shared" si="26"/>
        <v>1654943.63</v>
      </c>
      <c r="F170" s="7">
        <f t="shared" si="27"/>
        <v>2396282.3900000006</v>
      </c>
      <c r="G170" s="7">
        <f t="shared" si="28"/>
        <v>415639.24</v>
      </c>
    </row>
    <row r="171" spans="2:21" x14ac:dyDescent="0.25">
      <c r="B171" s="165" t="str">
        <f>+B144</f>
        <v>COBRETEC S.A.</v>
      </c>
      <c r="C171" s="7">
        <f t="shared" si="24"/>
        <v>333288.62</v>
      </c>
      <c r="D171" s="7">
        <f t="shared" si="25"/>
        <v>299991.40000000002</v>
      </c>
      <c r="E171" s="7">
        <f t="shared" si="26"/>
        <v>304099.37</v>
      </c>
      <c r="F171" s="7">
        <f t="shared" si="27"/>
        <v>406425.53</v>
      </c>
      <c r="G171" s="7">
        <f t="shared" si="28"/>
        <v>289961.53000000003</v>
      </c>
      <c r="Q171" s="40">
        <v>2013</v>
      </c>
      <c r="R171" s="40">
        <v>2014</v>
      </c>
      <c r="S171" s="40">
        <v>2015</v>
      </c>
      <c r="T171" s="40">
        <v>2016</v>
      </c>
      <c r="U171" s="40" t="s">
        <v>276</v>
      </c>
    </row>
    <row r="172" spans="2:21" x14ac:dyDescent="0.25">
      <c r="B172" s="165" t="str">
        <f>+B145</f>
        <v>MABE COLOMBIA S.A.S</v>
      </c>
      <c r="C172" s="7">
        <f t="shared" si="24"/>
        <v>473072.32999999996</v>
      </c>
      <c r="D172" s="7">
        <f t="shared" si="25"/>
        <v>854592.38</v>
      </c>
      <c r="E172" s="7">
        <f t="shared" si="26"/>
        <v>739588.03999999992</v>
      </c>
      <c r="F172" s="7">
        <f t="shared" si="27"/>
        <v>930996.26000000013</v>
      </c>
      <c r="G172" s="7">
        <f t="shared" si="28"/>
        <v>145286.28</v>
      </c>
      <c r="P172" s="113" t="str">
        <f>+P141</f>
        <v>COLOMBIANA DE COMERCIO S.A.</v>
      </c>
      <c r="Q172" s="7">
        <f>+R141</f>
        <v>1078900.31</v>
      </c>
      <c r="R172" s="7">
        <f>+T141</f>
        <v>315860.03999999998</v>
      </c>
      <c r="S172" s="7">
        <f>+V141</f>
        <v>1046538.72</v>
      </c>
      <c r="T172" s="7">
        <f>+X141</f>
        <v>453420.44</v>
      </c>
      <c r="U172" s="7">
        <f>+Z141</f>
        <v>697537.02</v>
      </c>
    </row>
    <row r="173" spans="2:21" x14ac:dyDescent="0.25">
      <c r="B173" s="71" t="s">
        <v>16</v>
      </c>
      <c r="C173" s="7">
        <f t="shared" si="24"/>
        <v>3021670.9299999997</v>
      </c>
      <c r="D173" s="7">
        <f t="shared" si="25"/>
        <v>2232942.6599999992</v>
      </c>
      <c r="E173" s="7">
        <f t="shared" si="26"/>
        <v>1609360.4299999997</v>
      </c>
      <c r="F173" s="7">
        <f t="shared" si="27"/>
        <v>2383205.2999999998</v>
      </c>
      <c r="G173" s="7">
        <f t="shared" si="28"/>
        <v>636921.29</v>
      </c>
      <c r="P173" s="113" t="str">
        <f t="shared" ref="P173:P183" si="29">+P142</f>
        <v>FERRETERIA NURUENA S.A.S.</v>
      </c>
      <c r="Q173" s="7">
        <f t="shared" ref="Q173:Q183" si="30">+R142</f>
        <v>596874.23999999999</v>
      </c>
      <c r="R173" s="7">
        <f t="shared" ref="R173:R184" si="31">+T142</f>
        <v>415041.52</v>
      </c>
      <c r="S173" s="7">
        <f t="shared" ref="S173:S184" si="32">+V142</f>
        <v>539533.63</v>
      </c>
      <c r="T173" s="7">
        <f t="shared" ref="T173:T184" si="33">+X142</f>
        <v>585210.73</v>
      </c>
      <c r="U173" s="7">
        <f t="shared" ref="U173:U184" si="34">+Z142</f>
        <v>467480.57</v>
      </c>
    </row>
    <row r="174" spans="2:21" x14ac:dyDescent="0.25">
      <c r="P174" s="113" t="str">
        <f t="shared" si="29"/>
        <v>INDUSTRIA DE ELECTRODOMESTICOS S.A. INDUSEL S.A.</v>
      </c>
      <c r="Q174" s="7">
        <f t="shared" si="30"/>
        <v>0</v>
      </c>
      <c r="R174" s="7">
        <f t="shared" si="31"/>
        <v>0</v>
      </c>
      <c r="S174" s="7">
        <f t="shared" si="32"/>
        <v>412044.85</v>
      </c>
      <c r="T174" s="7">
        <f t="shared" si="33"/>
        <v>31482.52</v>
      </c>
      <c r="U174" s="7">
        <f t="shared" si="34"/>
        <v>335809.3</v>
      </c>
    </row>
    <row r="175" spans="2:21" x14ac:dyDescent="0.25">
      <c r="P175" s="113" t="str">
        <f t="shared" si="29"/>
        <v>IMPORTACIONES ALEMANAS SAS</v>
      </c>
      <c r="Q175" s="7">
        <f t="shared" si="30"/>
        <v>0</v>
      </c>
      <c r="R175" s="7">
        <f t="shared" si="31"/>
        <v>39634.980000000003</v>
      </c>
      <c r="S175" s="7">
        <f t="shared" si="32"/>
        <v>14275.89</v>
      </c>
      <c r="T175" s="7">
        <f t="shared" si="33"/>
        <v>1708.81</v>
      </c>
      <c r="U175" s="7">
        <f t="shared" si="34"/>
        <v>285831.33</v>
      </c>
    </row>
    <row r="176" spans="2:21" x14ac:dyDescent="0.25">
      <c r="P176" s="113" t="str">
        <f t="shared" si="29"/>
        <v>ROBERT BOSCH LTDA</v>
      </c>
      <c r="Q176" s="7">
        <f>+R145</f>
        <v>140179.46</v>
      </c>
      <c r="R176" s="7">
        <f t="shared" si="31"/>
        <v>162861.07</v>
      </c>
      <c r="S176" s="7">
        <f t="shared" si="32"/>
        <v>106806.87</v>
      </c>
      <c r="T176" s="7">
        <f t="shared" si="33"/>
        <v>149710.26</v>
      </c>
      <c r="U176" s="7">
        <f t="shared" si="34"/>
        <v>282253.38</v>
      </c>
    </row>
    <row r="177" spans="16:21" x14ac:dyDescent="0.25">
      <c r="P177" s="113" t="str">
        <f t="shared" si="29"/>
        <v>GOTTA DE COLOMBIA S A S</v>
      </c>
      <c r="Q177" s="7">
        <f t="shared" si="30"/>
        <v>273523.49</v>
      </c>
      <c r="R177" s="7">
        <f t="shared" si="31"/>
        <v>239398.48</v>
      </c>
      <c r="S177" s="7">
        <f t="shared" si="32"/>
        <v>279853.89</v>
      </c>
      <c r="T177" s="7">
        <f t="shared" si="33"/>
        <v>186115.78</v>
      </c>
      <c r="U177" s="7">
        <f t="shared" si="34"/>
        <v>250509.96</v>
      </c>
    </row>
    <row r="178" spans="16:21" x14ac:dyDescent="0.25">
      <c r="P178" s="113" t="str">
        <f t="shared" si="29"/>
        <v>INDUSTRIAS HACEB S A</v>
      </c>
      <c r="Q178" s="7">
        <f t="shared" si="30"/>
        <v>328112.64000000001</v>
      </c>
      <c r="R178" s="7">
        <f t="shared" si="31"/>
        <v>475408.75</v>
      </c>
      <c r="S178" s="7">
        <f t="shared" si="32"/>
        <v>581448.24</v>
      </c>
      <c r="T178" s="7">
        <f t="shared" si="33"/>
        <v>228146.78</v>
      </c>
      <c r="U178" s="7">
        <f t="shared" si="34"/>
        <v>196094.91</v>
      </c>
    </row>
    <row r="179" spans="16:21" x14ac:dyDescent="0.25">
      <c r="P179" s="113" t="str">
        <f t="shared" si="29"/>
        <v>COMPANIA COLOMBIANA DE CERAMICA S.A. COLCERAMICA S.A</v>
      </c>
      <c r="Q179" s="7">
        <f t="shared" si="30"/>
        <v>519701.48</v>
      </c>
      <c r="R179" s="7">
        <f t="shared" si="31"/>
        <v>414327.43</v>
      </c>
      <c r="S179" s="7">
        <f t="shared" si="32"/>
        <v>380823.06</v>
      </c>
      <c r="T179" s="7">
        <f t="shared" si="33"/>
        <v>119706.73</v>
      </c>
      <c r="U179" s="7">
        <f t="shared" si="34"/>
        <v>181583.17</v>
      </c>
    </row>
    <row r="180" spans="16:21" x14ac:dyDescent="0.25">
      <c r="P180" s="113" t="str">
        <f t="shared" si="29"/>
        <v>MABE COLOMBIA S.A.S</v>
      </c>
      <c r="Q180" s="7">
        <f t="shared" si="30"/>
        <v>778374.21</v>
      </c>
      <c r="R180" s="7">
        <f t="shared" si="31"/>
        <v>416070.63</v>
      </c>
      <c r="S180" s="7">
        <f t="shared" si="32"/>
        <v>434899.43</v>
      </c>
      <c r="T180" s="7">
        <f t="shared" si="33"/>
        <v>283941.94</v>
      </c>
      <c r="U180" s="7">
        <f t="shared" si="34"/>
        <v>134314.32</v>
      </c>
    </row>
    <row r="181" spans="16:21" x14ac:dyDescent="0.25">
      <c r="P181" s="113" t="str">
        <f t="shared" si="29"/>
        <v>ELECTROLUX S. A.</v>
      </c>
      <c r="Q181" s="7">
        <f t="shared" si="30"/>
        <v>100720.97</v>
      </c>
      <c r="R181" s="7">
        <f t="shared" si="31"/>
        <v>449679.74</v>
      </c>
      <c r="S181" s="7">
        <f t="shared" si="32"/>
        <v>282624.15999999997</v>
      </c>
      <c r="T181" s="7">
        <f t="shared" si="33"/>
        <v>216715.79</v>
      </c>
      <c r="U181" s="7">
        <f t="shared" si="34"/>
        <v>128781.65</v>
      </c>
    </row>
    <row r="182" spans="16:21" x14ac:dyDescent="0.25">
      <c r="P182" s="113" t="str">
        <f t="shared" si="29"/>
        <v>CHALLENGER S A S</v>
      </c>
      <c r="Q182" s="7">
        <f t="shared" si="30"/>
        <v>121889.93</v>
      </c>
      <c r="R182" s="7">
        <f t="shared" si="31"/>
        <v>255302.42</v>
      </c>
      <c r="S182" s="7">
        <f t="shared" si="32"/>
        <v>0</v>
      </c>
      <c r="T182" s="7">
        <f t="shared" si="33"/>
        <v>0</v>
      </c>
      <c r="U182" s="7">
        <f>+Z151</f>
        <v>116243.8</v>
      </c>
    </row>
    <row r="183" spans="16:21" x14ac:dyDescent="0.25">
      <c r="P183" s="113" t="str">
        <f t="shared" si="29"/>
        <v>WHIRLPOOL COLOMBIA   S.A. S</v>
      </c>
      <c r="Q183" s="7">
        <f t="shared" si="30"/>
        <v>0</v>
      </c>
      <c r="R183" s="7">
        <f t="shared" si="31"/>
        <v>0</v>
      </c>
      <c r="S183" s="7">
        <f t="shared" si="32"/>
        <v>167125.48000000001</v>
      </c>
      <c r="T183" s="7">
        <f t="shared" si="33"/>
        <v>116053.35</v>
      </c>
      <c r="U183" s="7">
        <f t="shared" si="34"/>
        <v>92144.84</v>
      </c>
    </row>
    <row r="184" spans="16:21" x14ac:dyDescent="0.25">
      <c r="P184" s="71" t="s">
        <v>16</v>
      </c>
      <c r="Q184" s="7">
        <f>+R153</f>
        <v>1259723.5299999996</v>
      </c>
      <c r="R184" s="7">
        <f t="shared" si="31"/>
        <v>1199799.79</v>
      </c>
      <c r="S184" s="7">
        <f t="shared" si="32"/>
        <v>1164494.6000000001</v>
      </c>
      <c r="T184" s="7">
        <f t="shared" si="33"/>
        <v>722461.47000000044</v>
      </c>
      <c r="U184" s="7">
        <f t="shared" si="34"/>
        <v>424932.99</v>
      </c>
    </row>
    <row r="227" spans="1:1" ht="21" x14ac:dyDescent="0.35">
      <c r="A227" s="20"/>
    </row>
    <row r="228" spans="1:1" ht="21" x14ac:dyDescent="0.35">
      <c r="A228" s="20"/>
    </row>
    <row r="229" spans="1:1" ht="21" x14ac:dyDescent="0.35">
      <c r="A229" s="20"/>
    </row>
  </sheetData>
  <mergeCells count="54">
    <mergeCell ref="A12:L12"/>
    <mergeCell ref="I13:J13"/>
    <mergeCell ref="K13:L13"/>
    <mergeCell ref="P14:AA14"/>
    <mergeCell ref="R15:S15"/>
    <mergeCell ref="T15:U15"/>
    <mergeCell ref="V15:W15"/>
    <mergeCell ref="X15:Y15"/>
    <mergeCell ref="Z15:AA15"/>
    <mergeCell ref="C13:D13"/>
    <mergeCell ref="E13:F13"/>
    <mergeCell ref="G13:H13"/>
    <mergeCell ref="Y45:Z45"/>
    <mergeCell ref="B95:L95"/>
    <mergeCell ref="P95:Z95"/>
    <mergeCell ref="B45:L45"/>
    <mergeCell ref="P44:Z44"/>
    <mergeCell ref="B46:B47"/>
    <mergeCell ref="C46:D46"/>
    <mergeCell ref="E46:F46"/>
    <mergeCell ref="G46:H46"/>
    <mergeCell ref="I46:J46"/>
    <mergeCell ref="K46:L46"/>
    <mergeCell ref="P45:P46"/>
    <mergeCell ref="Q45:R45"/>
    <mergeCell ref="S45:T45"/>
    <mergeCell ref="U45:V45"/>
    <mergeCell ref="W45:X45"/>
    <mergeCell ref="K139:L139"/>
    <mergeCell ref="P139:P140"/>
    <mergeCell ref="P96:P97"/>
    <mergeCell ref="Q96:R96"/>
    <mergeCell ref="S96:T96"/>
    <mergeCell ref="K96:L96"/>
    <mergeCell ref="B138:L138"/>
    <mergeCell ref="P138:Z138"/>
    <mergeCell ref="U96:V96"/>
    <mergeCell ref="W96:X96"/>
    <mergeCell ref="Y96:Z96"/>
    <mergeCell ref="B96:B97"/>
    <mergeCell ref="C96:D96"/>
    <mergeCell ref="E96:F96"/>
    <mergeCell ref="G96:H96"/>
    <mergeCell ref="I96:J96"/>
    <mergeCell ref="B139:B140"/>
    <mergeCell ref="C139:D139"/>
    <mergeCell ref="E139:F139"/>
    <mergeCell ref="G139:H139"/>
    <mergeCell ref="I139:J139"/>
    <mergeCell ref="Q139:R139"/>
    <mergeCell ref="S139:T139"/>
    <mergeCell ref="U139:V139"/>
    <mergeCell ref="W139:X139"/>
    <mergeCell ref="Y139:Z13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0:Z127"/>
  <sheetViews>
    <sheetView zoomScale="70" zoomScaleNormal="70" zoomScalePageLayoutView="70" workbookViewId="0">
      <selection activeCell="H10" sqref="H10"/>
    </sheetView>
  </sheetViews>
  <sheetFormatPr baseColWidth="10" defaultColWidth="10.85546875" defaultRowHeight="15" x14ac:dyDescent="0.25"/>
  <cols>
    <col min="1" max="1" width="15.7109375" style="2" customWidth="1"/>
    <col min="2" max="2" width="16.28515625" style="2" customWidth="1"/>
    <col min="3" max="6" width="14.7109375" style="2" customWidth="1"/>
    <col min="7" max="7" width="16.7109375" style="2" customWidth="1"/>
    <col min="8" max="12" width="14.7109375" style="2" customWidth="1"/>
    <col min="13" max="14" width="10.85546875" style="2"/>
    <col min="15" max="15" width="26.7109375" style="2" customWidth="1"/>
    <col min="16" max="16" width="16.42578125" style="2" customWidth="1"/>
    <col min="17" max="17" width="14.7109375" style="2" customWidth="1"/>
    <col min="18" max="18" width="13.85546875" style="2" customWidth="1"/>
    <col min="19" max="19" width="15.7109375" style="2" customWidth="1"/>
    <col min="20" max="20" width="21.85546875" style="2" customWidth="1"/>
    <col min="21" max="21" width="16.140625" style="2" customWidth="1"/>
    <col min="22" max="24" width="13.85546875" style="2" customWidth="1"/>
    <col min="25" max="25" width="12.28515625" style="2" customWidth="1"/>
    <col min="26" max="16384" width="10.85546875" style="2"/>
  </cols>
  <sheetData>
    <row r="10" spans="1:26" ht="23.25" x14ac:dyDescent="0.35">
      <c r="B10" s="10" t="s">
        <v>89</v>
      </c>
    </row>
    <row r="12" spans="1:26" ht="18.75" x14ac:dyDescent="0.25">
      <c r="A12" s="239" t="s">
        <v>129</v>
      </c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1"/>
      <c r="O12" s="239" t="s">
        <v>137</v>
      </c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1"/>
    </row>
    <row r="13" spans="1:26" x14ac:dyDescent="0.25">
      <c r="A13" s="45" t="s">
        <v>48</v>
      </c>
      <c r="B13" s="45" t="s">
        <v>49</v>
      </c>
      <c r="C13" s="204">
        <v>2014</v>
      </c>
      <c r="D13" s="205"/>
      <c r="E13" s="204">
        <v>2015</v>
      </c>
      <c r="F13" s="205"/>
      <c r="G13" s="204">
        <v>2016</v>
      </c>
      <c r="H13" s="205"/>
      <c r="I13" s="204">
        <v>2017</v>
      </c>
      <c r="J13" s="205"/>
      <c r="K13" s="204" t="s">
        <v>265</v>
      </c>
      <c r="L13" s="205"/>
      <c r="O13" s="38" t="s">
        <v>48</v>
      </c>
      <c r="P13" s="38" t="s">
        <v>49</v>
      </c>
      <c r="Q13" s="204">
        <v>2014</v>
      </c>
      <c r="R13" s="205"/>
      <c r="S13" s="204">
        <v>2015</v>
      </c>
      <c r="T13" s="205"/>
      <c r="U13" s="204">
        <v>2016</v>
      </c>
      <c r="V13" s="205"/>
      <c r="W13" s="204">
        <v>2017</v>
      </c>
      <c r="X13" s="205"/>
      <c r="Y13" s="204" t="s">
        <v>265</v>
      </c>
      <c r="Z13" s="205"/>
    </row>
    <row r="14" spans="1:26" ht="16.5" customHeight="1" x14ac:dyDescent="0.25">
      <c r="A14" s="39"/>
      <c r="B14" s="39"/>
      <c r="C14" s="64" t="s">
        <v>0</v>
      </c>
      <c r="D14" s="64" t="s">
        <v>154</v>
      </c>
      <c r="E14" s="64" t="s">
        <v>0</v>
      </c>
      <c r="F14" s="64" t="s">
        <v>154</v>
      </c>
      <c r="G14" s="64" t="s">
        <v>0</v>
      </c>
      <c r="H14" s="64" t="s">
        <v>154</v>
      </c>
      <c r="I14" s="64" t="s">
        <v>0</v>
      </c>
      <c r="J14" s="64" t="s">
        <v>154</v>
      </c>
      <c r="K14" s="64" t="s">
        <v>0</v>
      </c>
      <c r="L14" s="64" t="s">
        <v>154</v>
      </c>
      <c r="O14" s="39"/>
      <c r="P14" s="39"/>
      <c r="Q14" s="40" t="s">
        <v>0</v>
      </c>
      <c r="R14" s="40" t="s">
        <v>154</v>
      </c>
      <c r="S14" s="40" t="s">
        <v>0</v>
      </c>
      <c r="T14" s="40" t="s">
        <v>154</v>
      </c>
      <c r="U14" s="40" t="s">
        <v>0</v>
      </c>
      <c r="V14" s="40" t="s">
        <v>154</v>
      </c>
      <c r="W14" s="40" t="s">
        <v>0</v>
      </c>
      <c r="X14" s="40" t="s">
        <v>154</v>
      </c>
      <c r="Y14" s="40" t="s">
        <v>0</v>
      </c>
      <c r="Z14" s="40" t="s">
        <v>154</v>
      </c>
    </row>
    <row r="15" spans="1:26" ht="48" customHeight="1" x14ac:dyDescent="0.25">
      <c r="A15" s="32" t="s">
        <v>130</v>
      </c>
      <c r="B15" s="33" t="s">
        <v>131</v>
      </c>
      <c r="C15" s="18">
        <v>5</v>
      </c>
      <c r="D15" s="18">
        <v>47337.21</v>
      </c>
      <c r="E15" s="18">
        <v>8</v>
      </c>
      <c r="F15" s="18">
        <v>1539.06</v>
      </c>
      <c r="G15" s="18">
        <v>15</v>
      </c>
      <c r="H15" s="18">
        <v>10103.280000000001</v>
      </c>
      <c r="I15" s="18">
        <v>10</v>
      </c>
      <c r="J15" s="18">
        <v>5614.74</v>
      </c>
      <c r="K15" s="18">
        <v>1</v>
      </c>
      <c r="L15" s="18">
        <v>600</v>
      </c>
      <c r="O15" s="30" t="s">
        <v>249</v>
      </c>
      <c r="P15" s="63" t="s">
        <v>250</v>
      </c>
      <c r="Q15" s="29">
        <v>132091</v>
      </c>
      <c r="R15" s="29">
        <v>1102783.0899999999</v>
      </c>
      <c r="S15" s="29">
        <v>140616</v>
      </c>
      <c r="T15" s="29">
        <v>1066319.5399999998</v>
      </c>
      <c r="U15" s="29">
        <v>127703</v>
      </c>
      <c r="V15" s="29">
        <v>905424.68999999971</v>
      </c>
      <c r="W15" s="29">
        <v>111805</v>
      </c>
      <c r="X15" s="29">
        <v>820751.43</v>
      </c>
      <c r="Y15" s="29">
        <v>28261</v>
      </c>
      <c r="Z15" s="29">
        <v>227246.69999999998</v>
      </c>
    </row>
    <row r="16" spans="1:26" ht="90" x14ac:dyDescent="0.25">
      <c r="A16" s="32" t="s">
        <v>133</v>
      </c>
      <c r="B16" s="33" t="s">
        <v>248</v>
      </c>
      <c r="C16" s="18">
        <v>250</v>
      </c>
      <c r="D16" s="18">
        <v>116460.62</v>
      </c>
      <c r="E16" s="18">
        <v>1</v>
      </c>
      <c r="F16" s="18">
        <v>58000</v>
      </c>
      <c r="G16" s="18">
        <v>14</v>
      </c>
      <c r="H16" s="18">
        <v>14877.26</v>
      </c>
      <c r="I16" s="18">
        <v>18</v>
      </c>
      <c r="J16" s="18">
        <v>3897.41</v>
      </c>
      <c r="K16" s="18">
        <v>1</v>
      </c>
      <c r="L16" s="18">
        <v>206</v>
      </c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47.25" customHeight="1" x14ac:dyDescent="0.25">
      <c r="A17" s="32" t="s">
        <v>132</v>
      </c>
      <c r="B17" s="33" t="s">
        <v>247</v>
      </c>
      <c r="C17" s="18">
        <v>1</v>
      </c>
      <c r="D17" s="18">
        <v>1326</v>
      </c>
      <c r="E17" s="18">
        <v>1</v>
      </c>
      <c r="F17" s="18">
        <v>650</v>
      </c>
      <c r="G17" s="18">
        <v>30</v>
      </c>
      <c r="H17" s="18">
        <v>4226.01</v>
      </c>
      <c r="I17" s="18"/>
      <c r="J17" s="18"/>
      <c r="K17" s="18"/>
      <c r="L17" s="18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46" t="s">
        <v>28</v>
      </c>
      <c r="B18" s="47"/>
      <c r="C18" s="31">
        <f>SUM(C15:C17)</f>
        <v>256</v>
      </c>
      <c r="D18" s="31">
        <f t="shared" ref="D18:L18" si="0">SUM(D15:D17)</f>
        <v>165123.82999999999</v>
      </c>
      <c r="E18" s="31">
        <f t="shared" si="0"/>
        <v>10</v>
      </c>
      <c r="F18" s="31">
        <f t="shared" si="0"/>
        <v>60189.06</v>
      </c>
      <c r="G18" s="31">
        <f t="shared" si="0"/>
        <v>59</v>
      </c>
      <c r="H18" s="31">
        <f t="shared" si="0"/>
        <v>29206.550000000003</v>
      </c>
      <c r="I18" s="31">
        <f t="shared" si="0"/>
        <v>28</v>
      </c>
      <c r="J18" s="31">
        <f t="shared" si="0"/>
        <v>9512.15</v>
      </c>
      <c r="K18" s="31">
        <f t="shared" si="0"/>
        <v>2</v>
      </c>
      <c r="L18" s="31">
        <f t="shared" si="0"/>
        <v>806</v>
      </c>
      <c r="O18" s="62"/>
      <c r="P18" s="62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62"/>
      <c r="B19" s="62"/>
      <c r="C19" s="19"/>
      <c r="D19" s="19"/>
      <c r="E19" s="19"/>
      <c r="F19" s="19"/>
      <c r="G19" s="19"/>
      <c r="H19" s="19"/>
      <c r="I19" s="19"/>
      <c r="J19" s="19"/>
      <c r="K19" s="19"/>
      <c r="L19" s="19"/>
      <c r="O19" s="62"/>
      <c r="P19" s="62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62"/>
      <c r="B20" s="62"/>
      <c r="C20" s="19"/>
      <c r="D20" s="40">
        <v>2014</v>
      </c>
      <c r="E20" s="40">
        <v>2015</v>
      </c>
      <c r="F20" s="40">
        <v>2016</v>
      </c>
      <c r="G20" s="40">
        <v>2017</v>
      </c>
      <c r="H20" s="40" t="s">
        <v>257</v>
      </c>
      <c r="O20" s="62"/>
      <c r="P20" s="62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0" x14ac:dyDescent="0.25">
      <c r="A21" s="62"/>
      <c r="B21" s="19"/>
      <c r="C21" s="33" t="s">
        <v>213</v>
      </c>
      <c r="D21" s="18">
        <f>+C15</f>
        <v>5</v>
      </c>
      <c r="E21" s="18">
        <f>+E15</f>
        <v>8</v>
      </c>
      <c r="F21" s="18">
        <f>+G15</f>
        <v>15</v>
      </c>
      <c r="G21" s="18">
        <f>+I15</f>
        <v>10</v>
      </c>
      <c r="H21" s="18">
        <f>+K15</f>
        <v>1</v>
      </c>
      <c r="O21" s="62"/>
      <c r="P21" s="40">
        <v>2014</v>
      </c>
      <c r="Q21" s="40">
        <v>2015</v>
      </c>
      <c r="R21" s="40">
        <v>2016</v>
      </c>
      <c r="S21" s="40">
        <v>2017</v>
      </c>
      <c r="T21" s="179" t="s">
        <v>265</v>
      </c>
    </row>
    <row r="22" spans="1:26" ht="60" x14ac:dyDescent="0.25">
      <c r="A22" s="62"/>
      <c r="B22" s="19"/>
      <c r="C22" s="33" t="s">
        <v>135</v>
      </c>
      <c r="D22" s="18">
        <f>+C16</f>
        <v>250</v>
      </c>
      <c r="E22" s="18">
        <f>+E16</f>
        <v>1</v>
      </c>
      <c r="F22" s="18">
        <f>+G16</f>
        <v>14</v>
      </c>
      <c r="G22" s="18">
        <f>+I16</f>
        <v>18</v>
      </c>
      <c r="H22" s="18">
        <f>+K16</f>
        <v>1</v>
      </c>
      <c r="O22" s="63" t="s">
        <v>136</v>
      </c>
      <c r="P22" s="29">
        <f>+Q15</f>
        <v>132091</v>
      </c>
      <c r="Q22" s="29">
        <f>+S15</f>
        <v>140616</v>
      </c>
      <c r="R22" s="29">
        <f>+U15</f>
        <v>127703</v>
      </c>
      <c r="S22" s="29">
        <f>+W15</f>
        <v>111805</v>
      </c>
      <c r="T22" s="29">
        <f>+Y15</f>
        <v>28261</v>
      </c>
    </row>
    <row r="23" spans="1:26" ht="60" x14ac:dyDescent="0.25">
      <c r="A23" s="62"/>
      <c r="B23" s="19"/>
      <c r="C23" s="33" t="s">
        <v>214</v>
      </c>
      <c r="D23" s="18">
        <f>+C17</f>
        <v>1</v>
      </c>
      <c r="E23" s="18">
        <f>+E17</f>
        <v>1</v>
      </c>
      <c r="F23" s="18">
        <f>+G17</f>
        <v>30</v>
      </c>
      <c r="G23" s="18">
        <f>+I17</f>
        <v>0</v>
      </c>
      <c r="H23" s="18">
        <f>+K17</f>
        <v>0</v>
      </c>
      <c r="O23" s="62"/>
      <c r="P23" s="62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x14ac:dyDescent="0.25">
      <c r="A24" s="62"/>
      <c r="B24" s="62"/>
      <c r="C24" s="19"/>
      <c r="D24" s="19"/>
      <c r="E24" s="19"/>
      <c r="F24" s="19"/>
      <c r="G24" s="19"/>
      <c r="H24" s="19"/>
      <c r="I24" s="19"/>
      <c r="J24" s="19"/>
      <c r="K24" s="19"/>
      <c r="L24" s="19"/>
      <c r="O24" s="62"/>
      <c r="P24" s="62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x14ac:dyDescent="0.25">
      <c r="A25" s="62"/>
      <c r="B25" s="62"/>
      <c r="C25" s="19"/>
      <c r="D25" s="40">
        <v>2014</v>
      </c>
      <c r="E25" s="40">
        <v>2015</v>
      </c>
      <c r="F25" s="40">
        <v>2016</v>
      </c>
      <c r="G25" s="40">
        <v>2017</v>
      </c>
      <c r="H25" s="40" t="s">
        <v>257</v>
      </c>
      <c r="I25" s="19"/>
      <c r="J25" s="19"/>
      <c r="K25" s="19"/>
      <c r="L25" s="19"/>
      <c r="O25" s="62"/>
      <c r="P25" s="62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30" x14ac:dyDescent="0.25">
      <c r="A26" s="62"/>
      <c r="B26" s="62"/>
      <c r="C26" s="33" t="s">
        <v>213</v>
      </c>
      <c r="D26" s="18">
        <f>+D15</f>
        <v>47337.21</v>
      </c>
      <c r="E26" s="18">
        <f>+F15</f>
        <v>1539.06</v>
      </c>
      <c r="F26" s="18">
        <f>+H15</f>
        <v>10103.280000000001</v>
      </c>
      <c r="G26" s="18">
        <f>+J15</f>
        <v>5614.74</v>
      </c>
      <c r="H26" s="18">
        <f>+L15</f>
        <v>600</v>
      </c>
      <c r="I26" s="19"/>
      <c r="J26" s="19"/>
      <c r="K26" s="19"/>
      <c r="L26" s="19"/>
      <c r="O26" s="62"/>
      <c r="P26" s="62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60" x14ac:dyDescent="0.25">
      <c r="A27" s="62"/>
      <c r="B27" s="62"/>
      <c r="C27" s="33" t="s">
        <v>135</v>
      </c>
      <c r="D27" s="18">
        <f>+D16</f>
        <v>116460.62</v>
      </c>
      <c r="E27" s="18">
        <f>+F16</f>
        <v>58000</v>
      </c>
      <c r="F27" s="18">
        <f>+H16</f>
        <v>14877.26</v>
      </c>
      <c r="G27" s="18">
        <f>+J16</f>
        <v>3897.41</v>
      </c>
      <c r="H27" s="18">
        <f>+L16</f>
        <v>206</v>
      </c>
      <c r="I27" s="19"/>
      <c r="J27" s="19"/>
      <c r="K27" s="19"/>
      <c r="L27" s="19"/>
      <c r="O27" s="62"/>
      <c r="P27" s="62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60" x14ac:dyDescent="0.25">
      <c r="A28" s="62"/>
      <c r="B28" s="62"/>
      <c r="C28" s="33" t="s">
        <v>214</v>
      </c>
      <c r="D28" s="18">
        <f>+D17</f>
        <v>1326</v>
      </c>
      <c r="E28" s="18">
        <f>+F17</f>
        <v>650</v>
      </c>
      <c r="F28" s="18">
        <f>+H17</f>
        <v>4226.01</v>
      </c>
      <c r="G28" s="18">
        <f>+J17</f>
        <v>0</v>
      </c>
      <c r="H28" s="18">
        <f>+L17</f>
        <v>0</v>
      </c>
      <c r="I28" s="19"/>
      <c r="J28" s="19"/>
      <c r="K28" s="19"/>
      <c r="L28" s="19"/>
      <c r="P28" s="40">
        <v>2014</v>
      </c>
      <c r="Q28" s="40">
        <v>2015</v>
      </c>
      <c r="R28" s="40">
        <v>2016</v>
      </c>
      <c r="S28" s="40">
        <v>2017</v>
      </c>
      <c r="T28" s="40" t="s">
        <v>257</v>
      </c>
      <c r="U28" s="19"/>
      <c r="V28" s="19"/>
      <c r="W28" s="19"/>
      <c r="X28" s="19"/>
      <c r="Y28" s="19"/>
      <c r="Z28" s="19"/>
    </row>
    <row r="29" spans="1:26" ht="30" x14ac:dyDescent="0.25">
      <c r="A29" s="62"/>
      <c r="B29" s="62"/>
      <c r="C29" s="19"/>
      <c r="E29" s="19"/>
      <c r="F29" s="19"/>
      <c r="G29" s="19"/>
      <c r="H29" s="19"/>
      <c r="I29" s="19"/>
      <c r="J29" s="19"/>
      <c r="K29" s="19"/>
      <c r="L29" s="19"/>
      <c r="O29" s="63" t="s">
        <v>136</v>
      </c>
      <c r="P29" s="29">
        <f>+R15</f>
        <v>1102783.0899999999</v>
      </c>
      <c r="Q29" s="29">
        <f>+T15</f>
        <v>1066319.5399999998</v>
      </c>
      <c r="R29" s="29">
        <f>+V15</f>
        <v>905424.68999999971</v>
      </c>
      <c r="S29" s="29">
        <f>+X15</f>
        <v>820751.43</v>
      </c>
      <c r="T29" s="29">
        <f>+Z15</f>
        <v>227246.69999999998</v>
      </c>
      <c r="U29" s="19"/>
      <c r="V29" s="19"/>
      <c r="W29" s="19"/>
      <c r="X29" s="19"/>
      <c r="Y29" s="19"/>
      <c r="Z29" s="19"/>
    </row>
    <row r="30" spans="1:26" x14ac:dyDescent="0.25">
      <c r="A30" s="62"/>
      <c r="B30" s="62"/>
      <c r="C30" s="19"/>
      <c r="D30" s="19"/>
      <c r="E30" s="19"/>
      <c r="F30" s="19"/>
      <c r="G30" s="19"/>
      <c r="H30" s="19"/>
      <c r="I30" s="19"/>
      <c r="J30" s="19"/>
      <c r="K30" s="19"/>
      <c r="L30" s="19"/>
      <c r="O30" s="62"/>
      <c r="P30" s="62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x14ac:dyDescent="0.25">
      <c r="A31" s="62"/>
      <c r="B31" s="62"/>
      <c r="C31" s="19"/>
      <c r="D31" s="19"/>
      <c r="E31" s="19"/>
      <c r="F31" s="19"/>
      <c r="G31" s="19"/>
      <c r="H31" s="19"/>
      <c r="I31" s="19"/>
      <c r="J31" s="19"/>
      <c r="K31" s="19"/>
      <c r="L31" s="19"/>
      <c r="O31" s="62"/>
      <c r="P31" s="62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x14ac:dyDescent="0.25">
      <c r="A32" s="62"/>
      <c r="B32" s="62"/>
      <c r="C32" s="19"/>
      <c r="D32" s="19"/>
      <c r="E32" s="19"/>
      <c r="F32" s="19"/>
      <c r="G32" s="19"/>
      <c r="H32" s="19"/>
      <c r="I32" s="19"/>
      <c r="J32" s="19"/>
      <c r="K32" s="19"/>
      <c r="L32" s="19"/>
      <c r="O32" s="62"/>
      <c r="P32" s="62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51" spans="2:25" ht="23.25" x14ac:dyDescent="0.35">
      <c r="B51" s="10" t="s">
        <v>90</v>
      </c>
    </row>
    <row r="53" spans="2:25" ht="18.75" x14ac:dyDescent="0.3">
      <c r="B53" s="242" t="s">
        <v>141</v>
      </c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O53" s="242" t="s">
        <v>137</v>
      </c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2:25" x14ac:dyDescent="0.25">
      <c r="B54" s="211" t="s">
        <v>87</v>
      </c>
      <c r="C54" s="204">
        <v>2014</v>
      </c>
      <c r="D54" s="205"/>
      <c r="E54" s="204">
        <v>2015</v>
      </c>
      <c r="F54" s="205"/>
      <c r="G54" s="204">
        <v>2016</v>
      </c>
      <c r="H54" s="205"/>
      <c r="I54" s="204">
        <v>2017</v>
      </c>
      <c r="J54" s="205"/>
      <c r="K54" s="201" t="s">
        <v>265</v>
      </c>
      <c r="L54" s="201"/>
      <c r="O54" s="211" t="s">
        <v>87</v>
      </c>
      <c r="P54" s="204">
        <v>2014</v>
      </c>
      <c r="Q54" s="205"/>
      <c r="R54" s="204">
        <v>2015</v>
      </c>
      <c r="S54" s="205"/>
      <c r="T54" s="204">
        <v>2016</v>
      </c>
      <c r="U54" s="205"/>
      <c r="V54" s="204">
        <v>2017</v>
      </c>
      <c r="W54" s="205"/>
      <c r="X54" s="201" t="s">
        <v>265</v>
      </c>
      <c r="Y54" s="201"/>
    </row>
    <row r="55" spans="2:25" x14ac:dyDescent="0.25">
      <c r="B55" s="212"/>
      <c r="C55" s="40" t="s">
        <v>0</v>
      </c>
      <c r="D55" s="40" t="s">
        <v>154</v>
      </c>
      <c r="E55" s="40" t="s">
        <v>0</v>
      </c>
      <c r="F55" s="40" t="s">
        <v>154</v>
      </c>
      <c r="G55" s="40" t="s">
        <v>0</v>
      </c>
      <c r="H55" s="40" t="s">
        <v>154</v>
      </c>
      <c r="I55" s="40" t="s">
        <v>0</v>
      </c>
      <c r="J55" s="40" t="s">
        <v>154</v>
      </c>
      <c r="K55" s="40" t="s">
        <v>0</v>
      </c>
      <c r="L55" s="40" t="s">
        <v>154</v>
      </c>
      <c r="O55" s="212"/>
      <c r="P55" s="40" t="s">
        <v>0</v>
      </c>
      <c r="Q55" s="40" t="s">
        <v>154</v>
      </c>
      <c r="R55" s="40" t="s">
        <v>0</v>
      </c>
      <c r="S55" s="40" t="s">
        <v>154</v>
      </c>
      <c r="T55" s="40" t="s">
        <v>0</v>
      </c>
      <c r="U55" s="40" t="s">
        <v>154</v>
      </c>
      <c r="V55" s="40" t="s">
        <v>0</v>
      </c>
      <c r="W55" s="40" t="s">
        <v>154</v>
      </c>
      <c r="X55" s="40" t="s">
        <v>0</v>
      </c>
      <c r="Y55" s="40" t="s">
        <v>154</v>
      </c>
    </row>
    <row r="56" spans="2:25" x14ac:dyDescent="0.25">
      <c r="B56" s="41" t="s">
        <v>258</v>
      </c>
      <c r="C56" s="7"/>
      <c r="D56" s="7"/>
      <c r="E56" s="7"/>
      <c r="F56" s="7"/>
      <c r="G56" s="7">
        <v>14</v>
      </c>
      <c r="H56" s="7">
        <v>1323.28</v>
      </c>
      <c r="I56" s="7"/>
      <c r="J56" s="7"/>
      <c r="K56" s="7">
        <v>1</v>
      </c>
      <c r="L56" s="7">
        <v>600</v>
      </c>
      <c r="O56" s="41" t="s">
        <v>42</v>
      </c>
      <c r="P56" s="7">
        <v>46886</v>
      </c>
      <c r="Q56" s="7">
        <v>363912.37</v>
      </c>
      <c r="R56" s="7">
        <v>46204</v>
      </c>
      <c r="S56" s="7">
        <v>322070.43</v>
      </c>
      <c r="T56" s="7">
        <v>48576</v>
      </c>
      <c r="U56" s="7">
        <v>335384.54000000004</v>
      </c>
      <c r="V56" s="7">
        <v>53854</v>
      </c>
      <c r="W56" s="7">
        <v>357721.17</v>
      </c>
      <c r="X56" s="7">
        <v>10224</v>
      </c>
      <c r="Y56" s="7">
        <v>74930.16</v>
      </c>
    </row>
    <row r="57" spans="2:25" x14ac:dyDescent="0.25">
      <c r="B57" s="41" t="s">
        <v>42</v>
      </c>
      <c r="C57" s="7">
        <v>1</v>
      </c>
      <c r="D57" s="7">
        <v>82409.62</v>
      </c>
      <c r="E57" s="7"/>
      <c r="F57" s="7"/>
      <c r="G57" s="7">
        <v>1</v>
      </c>
      <c r="H57" s="7">
        <v>1611</v>
      </c>
      <c r="I57" s="7">
        <v>6</v>
      </c>
      <c r="J57" s="7">
        <v>4950</v>
      </c>
      <c r="K57" s="7">
        <v>1</v>
      </c>
      <c r="L57" s="7">
        <v>206</v>
      </c>
      <c r="O57" s="41" t="s">
        <v>70</v>
      </c>
      <c r="P57" s="7">
        <v>18624</v>
      </c>
      <c r="Q57" s="7">
        <v>145974.12</v>
      </c>
      <c r="R57" s="7">
        <v>37471</v>
      </c>
      <c r="S57" s="7">
        <v>235661.90000000002</v>
      </c>
      <c r="T57" s="7">
        <v>36124</v>
      </c>
      <c r="U57" s="7">
        <v>251634.03999999998</v>
      </c>
      <c r="V57" s="7">
        <v>37260</v>
      </c>
      <c r="W57" s="7">
        <v>244911.35999999999</v>
      </c>
      <c r="X57" s="7">
        <v>9264</v>
      </c>
      <c r="Y57" s="7">
        <v>61961.88</v>
      </c>
    </row>
    <row r="58" spans="2:25" x14ac:dyDescent="0.25">
      <c r="B58" s="41" t="s">
        <v>78</v>
      </c>
      <c r="C58" s="7">
        <v>165</v>
      </c>
      <c r="D58" s="7">
        <v>19929</v>
      </c>
      <c r="E58" s="7">
        <v>4</v>
      </c>
      <c r="F58" s="7">
        <v>848</v>
      </c>
      <c r="G58" s="7"/>
      <c r="H58" s="7"/>
      <c r="I58" s="7"/>
      <c r="J58" s="7"/>
      <c r="K58" s="7"/>
      <c r="L58" s="7"/>
      <c r="O58" s="41" t="s">
        <v>72</v>
      </c>
      <c r="P58" s="7">
        <v>15573</v>
      </c>
      <c r="Q58" s="7">
        <v>154749.91999999998</v>
      </c>
      <c r="R58" s="7">
        <v>15604</v>
      </c>
      <c r="S58" s="7">
        <v>147401.23000000001</v>
      </c>
      <c r="T58" s="7">
        <v>7897</v>
      </c>
      <c r="U58" s="7">
        <v>67599.12999999999</v>
      </c>
      <c r="V58" s="7">
        <v>5923</v>
      </c>
      <c r="W58" s="7">
        <v>51541.58</v>
      </c>
      <c r="X58" s="7">
        <v>7090</v>
      </c>
      <c r="Y58" s="7">
        <v>57861.759999999995</v>
      </c>
    </row>
    <row r="59" spans="2:25" x14ac:dyDescent="0.25">
      <c r="B59" s="41" t="s">
        <v>16</v>
      </c>
      <c r="C59" s="7">
        <v>90</v>
      </c>
      <c r="D59" s="7">
        <v>62785.21</v>
      </c>
      <c r="E59" s="7">
        <v>6</v>
      </c>
      <c r="F59" s="7">
        <v>59341.06</v>
      </c>
      <c r="G59" s="7">
        <v>44</v>
      </c>
      <c r="H59" s="7">
        <v>26272.27</v>
      </c>
      <c r="I59" s="7">
        <v>22</v>
      </c>
      <c r="J59" s="7">
        <v>4562.1499999999996</v>
      </c>
      <c r="K59" s="7">
        <v>0</v>
      </c>
      <c r="L59" s="7">
        <v>0</v>
      </c>
      <c r="O59" s="41" t="s">
        <v>16</v>
      </c>
      <c r="P59" s="7">
        <v>51008</v>
      </c>
      <c r="Q59" s="7">
        <v>438146.68000000005</v>
      </c>
      <c r="R59" s="7">
        <v>41337</v>
      </c>
      <c r="S59" s="7">
        <v>361185.98</v>
      </c>
      <c r="T59" s="7">
        <v>35106</v>
      </c>
      <c r="U59" s="7">
        <v>250806.98</v>
      </c>
      <c r="V59" s="7">
        <v>14768</v>
      </c>
      <c r="W59" s="7">
        <v>166577.31999999998</v>
      </c>
      <c r="X59" s="7">
        <v>1683</v>
      </c>
      <c r="Y59" s="7">
        <v>32492.899999999998</v>
      </c>
    </row>
    <row r="60" spans="2:25" x14ac:dyDescent="0.25">
      <c r="B60" s="42" t="s">
        <v>28</v>
      </c>
      <c r="C60" s="5">
        <f>SUM(C56:C59)</f>
        <v>256</v>
      </c>
      <c r="D60" s="5">
        <f t="shared" ref="D60:L60" si="1">SUM(D56:D59)</f>
        <v>165123.82999999999</v>
      </c>
      <c r="E60" s="5">
        <f t="shared" si="1"/>
        <v>10</v>
      </c>
      <c r="F60" s="5">
        <f t="shared" si="1"/>
        <v>60189.06</v>
      </c>
      <c r="G60" s="5">
        <f t="shared" si="1"/>
        <v>59</v>
      </c>
      <c r="H60" s="5">
        <f t="shared" si="1"/>
        <v>29206.55</v>
      </c>
      <c r="I60" s="5">
        <f t="shared" si="1"/>
        <v>28</v>
      </c>
      <c r="J60" s="5">
        <f t="shared" si="1"/>
        <v>9512.15</v>
      </c>
      <c r="K60" s="5">
        <f t="shared" si="1"/>
        <v>2</v>
      </c>
      <c r="L60" s="5">
        <f t="shared" si="1"/>
        <v>806</v>
      </c>
      <c r="O60" s="42" t="s">
        <v>28</v>
      </c>
      <c r="P60" s="5">
        <f t="shared" ref="P60:Y60" si="2">SUM(P56:P59)</f>
        <v>132091</v>
      </c>
      <c r="Q60" s="5">
        <f t="shared" si="2"/>
        <v>1102783.0899999999</v>
      </c>
      <c r="R60" s="5">
        <f t="shared" si="2"/>
        <v>140616</v>
      </c>
      <c r="S60" s="5">
        <f t="shared" si="2"/>
        <v>1066319.54</v>
      </c>
      <c r="T60" s="5">
        <f t="shared" si="2"/>
        <v>127703</v>
      </c>
      <c r="U60" s="5">
        <f t="shared" si="2"/>
        <v>905424.69000000006</v>
      </c>
      <c r="V60" s="5">
        <f t="shared" si="2"/>
        <v>111805</v>
      </c>
      <c r="W60" s="5">
        <f t="shared" si="2"/>
        <v>820751.42999999993</v>
      </c>
      <c r="X60" s="5">
        <f t="shared" si="2"/>
        <v>28261</v>
      </c>
      <c r="Y60" s="5">
        <f t="shared" si="2"/>
        <v>227246.69999999998</v>
      </c>
    </row>
    <row r="61" spans="2:25" x14ac:dyDescent="0.25">
      <c r="B61" s="62"/>
      <c r="C61" s="19"/>
      <c r="D61" s="19"/>
      <c r="E61" s="19"/>
      <c r="F61" s="19"/>
      <c r="G61" s="19"/>
      <c r="H61" s="19"/>
      <c r="I61" s="19"/>
      <c r="J61" s="19"/>
      <c r="K61" s="19"/>
      <c r="L61" s="19"/>
    </row>
    <row r="62" spans="2:25" x14ac:dyDescent="0.25">
      <c r="B62" s="62"/>
      <c r="C62" s="40">
        <v>2014</v>
      </c>
      <c r="D62" s="40">
        <v>2015</v>
      </c>
      <c r="E62" s="40">
        <v>2016</v>
      </c>
      <c r="F62" s="40">
        <v>2017</v>
      </c>
      <c r="G62" s="40" t="s">
        <v>265</v>
      </c>
    </row>
    <row r="63" spans="2:25" x14ac:dyDescent="0.25">
      <c r="B63" s="41" t="str">
        <f t="shared" ref="B63:C66" si="3">+B56</f>
        <v>CURAZAO</v>
      </c>
      <c r="C63" s="7">
        <f t="shared" si="3"/>
        <v>0</v>
      </c>
      <c r="D63" s="7">
        <f>+E56</f>
        <v>0</v>
      </c>
      <c r="E63" s="7">
        <f>+G56</f>
        <v>14</v>
      </c>
      <c r="F63" s="7">
        <f>+I56</f>
        <v>0</v>
      </c>
      <c r="G63" s="7">
        <f>+K56</f>
        <v>1</v>
      </c>
      <c r="P63" s="40">
        <v>2014</v>
      </c>
      <c r="Q63" s="40">
        <v>2015</v>
      </c>
      <c r="R63" s="40">
        <v>2016</v>
      </c>
      <c r="S63" s="40">
        <v>2017</v>
      </c>
      <c r="T63" s="40" t="s">
        <v>257</v>
      </c>
    </row>
    <row r="64" spans="2:25" x14ac:dyDescent="0.25">
      <c r="B64" s="165" t="str">
        <f t="shared" si="3"/>
        <v>ECUADOR</v>
      </c>
      <c r="C64" s="7">
        <f t="shared" si="3"/>
        <v>1</v>
      </c>
      <c r="D64" s="7">
        <f>+E57</f>
        <v>0</v>
      </c>
      <c r="E64" s="7">
        <f>+G57</f>
        <v>1</v>
      </c>
      <c r="F64" s="7">
        <f>+I57</f>
        <v>6</v>
      </c>
      <c r="G64" s="7">
        <f>+K57</f>
        <v>1</v>
      </c>
      <c r="O64" s="76" t="str">
        <f t="shared" ref="O64:P67" si="4">+O56</f>
        <v>ECUADOR</v>
      </c>
      <c r="P64" s="7">
        <f t="shared" si="4"/>
        <v>46886</v>
      </c>
      <c r="Q64" s="7">
        <f>+R56</f>
        <v>46204</v>
      </c>
      <c r="R64" s="7">
        <f>+T56</f>
        <v>48576</v>
      </c>
      <c r="S64" s="7">
        <f>+V56</f>
        <v>53854</v>
      </c>
      <c r="T64" s="7">
        <f>+X56</f>
        <v>10224</v>
      </c>
    </row>
    <row r="65" spans="2:25" x14ac:dyDescent="0.25">
      <c r="B65" s="165" t="str">
        <f t="shared" si="3"/>
        <v>PANAMA</v>
      </c>
      <c r="C65" s="7">
        <f t="shared" si="3"/>
        <v>165</v>
      </c>
      <c r="D65" s="7">
        <f>+E58</f>
        <v>4</v>
      </c>
      <c r="E65" s="7">
        <f>+G58</f>
        <v>0</v>
      </c>
      <c r="F65" s="7">
        <f>+I58</f>
        <v>0</v>
      </c>
      <c r="G65" s="7">
        <f>+K58</f>
        <v>0</v>
      </c>
      <c r="O65" s="166" t="str">
        <f t="shared" si="4"/>
        <v>PERU</v>
      </c>
      <c r="P65" s="7">
        <f t="shared" si="4"/>
        <v>18624</v>
      </c>
      <c r="Q65" s="7">
        <f>+R57</f>
        <v>37471</v>
      </c>
      <c r="R65" s="7">
        <f>+T57</f>
        <v>36124</v>
      </c>
      <c r="S65" s="7">
        <f>+V57</f>
        <v>37260</v>
      </c>
      <c r="T65" s="7">
        <f>+X57</f>
        <v>9264</v>
      </c>
    </row>
    <row r="66" spans="2:25" x14ac:dyDescent="0.25">
      <c r="B66" s="165" t="str">
        <f t="shared" si="3"/>
        <v>OTROS</v>
      </c>
      <c r="C66" s="7">
        <f t="shared" si="3"/>
        <v>90</v>
      </c>
      <c r="D66" s="7">
        <f>+E59</f>
        <v>6</v>
      </c>
      <c r="E66" s="7">
        <f>+G59</f>
        <v>44</v>
      </c>
      <c r="F66" s="7">
        <f>+I59</f>
        <v>22</v>
      </c>
      <c r="G66" s="7">
        <f>+K59</f>
        <v>0</v>
      </c>
      <c r="O66" s="166" t="str">
        <f t="shared" si="4"/>
        <v>GUATEMALA</v>
      </c>
      <c r="P66" s="7">
        <f t="shared" si="4"/>
        <v>15573</v>
      </c>
      <c r="Q66" s="7">
        <f>+R58</f>
        <v>15604</v>
      </c>
      <c r="R66" s="7">
        <f>+T58</f>
        <v>7897</v>
      </c>
      <c r="S66" s="7">
        <f>+V58</f>
        <v>5923</v>
      </c>
      <c r="T66" s="7">
        <f>+X58</f>
        <v>7090</v>
      </c>
    </row>
    <row r="67" spans="2:25" x14ac:dyDescent="0.25">
      <c r="B67" s="62"/>
      <c r="C67" s="19"/>
      <c r="D67" s="19"/>
      <c r="E67" s="19"/>
      <c r="F67" s="19"/>
      <c r="G67" s="19"/>
      <c r="H67" s="19"/>
      <c r="I67" s="19"/>
      <c r="J67" s="19"/>
      <c r="K67" s="19"/>
      <c r="L67" s="19"/>
      <c r="O67" s="166" t="str">
        <f t="shared" si="4"/>
        <v>OTROS</v>
      </c>
      <c r="P67" s="7">
        <f t="shared" si="4"/>
        <v>51008</v>
      </c>
      <c r="Q67" s="7">
        <f>+R59</f>
        <v>41337</v>
      </c>
      <c r="R67" s="7">
        <f>+T59</f>
        <v>35106</v>
      </c>
      <c r="S67" s="7">
        <f>+V59</f>
        <v>14768</v>
      </c>
      <c r="T67" s="7">
        <f>+X59</f>
        <v>1683</v>
      </c>
    </row>
    <row r="68" spans="2:25" x14ac:dyDescent="0.25">
      <c r="B68" s="62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2:25" x14ac:dyDescent="0.25">
      <c r="C69" s="19"/>
      <c r="D69" s="19"/>
      <c r="E69" s="19"/>
      <c r="F69" s="19"/>
      <c r="G69" s="19"/>
      <c r="H69" s="19"/>
      <c r="I69" s="19"/>
      <c r="J69" s="19"/>
      <c r="K69" s="19"/>
      <c r="L69" s="19"/>
    </row>
    <row r="70" spans="2:25" x14ac:dyDescent="0.25">
      <c r="C70" s="40">
        <v>2014</v>
      </c>
      <c r="D70" s="40">
        <v>2015</v>
      </c>
      <c r="E70" s="40">
        <v>2016</v>
      </c>
      <c r="F70" s="40">
        <v>2017</v>
      </c>
      <c r="G70" s="40" t="s">
        <v>265</v>
      </c>
      <c r="H70" s="19"/>
      <c r="I70" s="19"/>
      <c r="J70" s="19"/>
      <c r="K70" s="19"/>
      <c r="L70" s="19"/>
    </row>
    <row r="71" spans="2:25" x14ac:dyDescent="0.25">
      <c r="B71" s="41" t="str">
        <f>+B56</f>
        <v>CURAZAO</v>
      </c>
      <c r="C71" s="7">
        <f>+D56</f>
        <v>0</v>
      </c>
      <c r="D71" s="7">
        <f>+F56</f>
        <v>0</v>
      </c>
      <c r="E71" s="7">
        <f>+H56</f>
        <v>1323.28</v>
      </c>
      <c r="F71" s="7">
        <f>+J56</f>
        <v>0</v>
      </c>
      <c r="G71" s="7">
        <f>+L56</f>
        <v>600</v>
      </c>
      <c r="H71" s="19"/>
      <c r="I71" s="19"/>
      <c r="J71" s="19"/>
      <c r="K71" s="19"/>
      <c r="L71" s="19"/>
    </row>
    <row r="72" spans="2:25" x14ac:dyDescent="0.25">
      <c r="B72" s="165" t="str">
        <f>+B57</f>
        <v>ECUADOR</v>
      </c>
      <c r="C72" s="7">
        <f>+D57</f>
        <v>82409.62</v>
      </c>
      <c r="D72" s="7">
        <f>+F57</f>
        <v>0</v>
      </c>
      <c r="E72" s="7">
        <f>+H57</f>
        <v>1611</v>
      </c>
      <c r="F72" s="7">
        <f>+J57</f>
        <v>4950</v>
      </c>
      <c r="G72" s="7">
        <f>+L57</f>
        <v>206</v>
      </c>
      <c r="H72" s="19"/>
      <c r="I72" s="19"/>
      <c r="J72" s="19"/>
      <c r="K72" s="19"/>
      <c r="L72" s="19"/>
    </row>
    <row r="73" spans="2:25" x14ac:dyDescent="0.25">
      <c r="B73" s="165" t="str">
        <f>+B58</f>
        <v>PANAMA</v>
      </c>
      <c r="C73" s="7">
        <f>+D58</f>
        <v>19929</v>
      </c>
      <c r="D73" s="7">
        <f>+F58</f>
        <v>848</v>
      </c>
      <c r="E73" s="7">
        <f>+H58</f>
        <v>0</v>
      </c>
      <c r="F73" s="7">
        <f>+J58</f>
        <v>0</v>
      </c>
      <c r="G73" s="7">
        <f>+L58</f>
        <v>0</v>
      </c>
      <c r="H73" s="19"/>
      <c r="I73" s="19"/>
      <c r="J73" s="19"/>
      <c r="K73" s="19"/>
      <c r="L73" s="19"/>
    </row>
    <row r="74" spans="2:25" x14ac:dyDescent="0.25">
      <c r="B74" s="165" t="str">
        <f>+B59</f>
        <v>OTROS</v>
      </c>
      <c r="C74" s="7">
        <f>+D59</f>
        <v>62785.21</v>
      </c>
      <c r="D74" s="7">
        <f>+F59</f>
        <v>59341.06</v>
      </c>
      <c r="E74" s="7">
        <f>+H59</f>
        <v>26272.27</v>
      </c>
      <c r="F74" s="7">
        <f>+J59</f>
        <v>4562.1499999999996</v>
      </c>
      <c r="G74" s="7">
        <f>+L59</f>
        <v>0</v>
      </c>
      <c r="H74" s="19"/>
      <c r="I74" s="19"/>
      <c r="J74" s="19"/>
      <c r="K74" s="19"/>
      <c r="L74" s="19"/>
    </row>
    <row r="75" spans="2:25" x14ac:dyDescent="0.25">
      <c r="B75" s="62"/>
      <c r="C75" s="19"/>
      <c r="D75" s="19"/>
      <c r="E75" s="19"/>
      <c r="F75" s="19"/>
      <c r="G75" s="19"/>
      <c r="H75" s="19"/>
      <c r="I75" s="19"/>
      <c r="J75" s="19"/>
      <c r="K75" s="19"/>
      <c r="L75" s="19"/>
      <c r="O75" s="62"/>
      <c r="P75" s="19"/>
      <c r="Q75" s="19"/>
      <c r="R75" s="19"/>
      <c r="S75" s="19"/>
      <c r="T75" s="19"/>
    </row>
    <row r="76" spans="2:25" x14ac:dyDescent="0.25">
      <c r="B76" s="62"/>
      <c r="C76" s="19"/>
      <c r="D76" s="19"/>
      <c r="E76" s="19"/>
      <c r="F76" s="19"/>
      <c r="G76" s="19"/>
      <c r="H76" s="19"/>
      <c r="I76" s="19"/>
      <c r="J76" s="19"/>
      <c r="K76" s="19"/>
      <c r="L76" s="19"/>
      <c r="O76" s="62"/>
      <c r="P76" s="40">
        <v>2014</v>
      </c>
      <c r="Q76" s="40">
        <v>2015</v>
      </c>
      <c r="R76" s="40">
        <v>2016</v>
      </c>
      <c r="S76" s="40">
        <v>2017</v>
      </c>
      <c r="T76" s="40" t="s">
        <v>263</v>
      </c>
      <c r="U76" s="19"/>
      <c r="V76" s="19"/>
      <c r="W76" s="19"/>
      <c r="X76" s="19"/>
      <c r="Y76" s="19"/>
    </row>
    <row r="77" spans="2:25" x14ac:dyDescent="0.25">
      <c r="B77" s="62"/>
      <c r="C77" s="19"/>
      <c r="D77" s="19"/>
      <c r="E77" s="19"/>
      <c r="F77" s="19"/>
      <c r="G77" s="19"/>
      <c r="H77" s="19"/>
      <c r="I77" s="19"/>
      <c r="J77" s="19"/>
      <c r="K77" s="19"/>
      <c r="L77" s="19"/>
      <c r="O77" s="76" t="str">
        <f>+O56</f>
        <v>ECUADOR</v>
      </c>
      <c r="P77" s="7">
        <f>+Q56</f>
        <v>363912.37</v>
      </c>
      <c r="Q77" s="7">
        <f>+S56</f>
        <v>322070.43</v>
      </c>
      <c r="R77" s="7">
        <f>+U56</f>
        <v>335384.54000000004</v>
      </c>
      <c r="S77" s="7">
        <f>+W56</f>
        <v>357721.17</v>
      </c>
      <c r="T77" s="7">
        <f>+Y56</f>
        <v>74930.16</v>
      </c>
      <c r="U77" s="19"/>
      <c r="V77" s="19"/>
      <c r="W77" s="19"/>
      <c r="X77" s="19"/>
      <c r="Y77" s="19"/>
    </row>
    <row r="78" spans="2:25" x14ac:dyDescent="0.25">
      <c r="B78" s="62"/>
      <c r="C78" s="19"/>
      <c r="D78" s="19"/>
      <c r="E78" s="19"/>
      <c r="F78" s="19"/>
      <c r="G78" s="19"/>
      <c r="H78" s="19"/>
      <c r="I78" s="19"/>
      <c r="J78" s="19"/>
      <c r="K78" s="19"/>
      <c r="L78" s="19"/>
      <c r="O78" s="166" t="str">
        <f>+O57</f>
        <v>PERU</v>
      </c>
      <c r="P78" s="7">
        <f>+Q57</f>
        <v>145974.12</v>
      </c>
      <c r="Q78" s="7">
        <f>+S57</f>
        <v>235661.90000000002</v>
      </c>
      <c r="R78" s="7">
        <f>+U57</f>
        <v>251634.03999999998</v>
      </c>
      <c r="S78" s="7">
        <f>+W57</f>
        <v>244911.35999999999</v>
      </c>
      <c r="T78" s="7">
        <f>+Y57</f>
        <v>61961.88</v>
      </c>
      <c r="U78" s="19"/>
      <c r="V78" s="19"/>
      <c r="W78" s="19"/>
      <c r="X78" s="19"/>
      <c r="Y78" s="19"/>
    </row>
    <row r="79" spans="2:25" x14ac:dyDescent="0.25">
      <c r="B79" s="62"/>
      <c r="C79" s="19"/>
      <c r="D79" s="19"/>
      <c r="E79" s="19"/>
      <c r="F79" s="19"/>
      <c r="G79" s="19"/>
      <c r="H79" s="19"/>
      <c r="I79" s="19"/>
      <c r="J79" s="19"/>
      <c r="K79" s="19"/>
      <c r="L79" s="19"/>
      <c r="O79" s="166" t="str">
        <f>+O58</f>
        <v>GUATEMALA</v>
      </c>
      <c r="P79" s="7">
        <f>+Q58</f>
        <v>154749.91999999998</v>
      </c>
      <c r="Q79" s="7">
        <f>+S58</f>
        <v>147401.23000000001</v>
      </c>
      <c r="R79" s="7">
        <f>+U58</f>
        <v>67599.12999999999</v>
      </c>
      <c r="S79" s="7">
        <f>+W58</f>
        <v>51541.58</v>
      </c>
      <c r="T79" s="7">
        <f>+Y58</f>
        <v>57861.759999999995</v>
      </c>
      <c r="U79" s="19"/>
      <c r="V79" s="19"/>
      <c r="W79" s="19"/>
      <c r="X79" s="19"/>
      <c r="Y79" s="19"/>
    </row>
    <row r="80" spans="2:25" x14ac:dyDescent="0.25">
      <c r="B80" s="62"/>
      <c r="C80" s="19"/>
      <c r="D80" s="19"/>
      <c r="E80" s="19"/>
      <c r="F80" s="19"/>
      <c r="G80" s="19"/>
      <c r="H80" s="19"/>
      <c r="I80" s="19"/>
      <c r="J80" s="19"/>
      <c r="K80" s="19"/>
      <c r="L80" s="19"/>
      <c r="O80" s="166" t="str">
        <f>+O59</f>
        <v>OTROS</v>
      </c>
      <c r="P80" s="7">
        <f>+Q59</f>
        <v>438146.68000000005</v>
      </c>
      <c r="Q80" s="7">
        <f>+S59</f>
        <v>361185.98</v>
      </c>
      <c r="R80" s="7">
        <f>+U59</f>
        <v>250806.98</v>
      </c>
      <c r="S80" s="7">
        <f>+W59</f>
        <v>166577.31999999998</v>
      </c>
      <c r="T80" s="7">
        <f>+Y59</f>
        <v>32492.899999999998</v>
      </c>
      <c r="U80" s="19"/>
      <c r="V80" s="19"/>
      <c r="W80" s="19"/>
      <c r="X80" s="19"/>
      <c r="Y80" s="19"/>
    </row>
    <row r="81" spans="2:25" x14ac:dyDescent="0.25">
      <c r="B81" s="62"/>
      <c r="C81" s="19"/>
      <c r="D81" s="19"/>
      <c r="E81" s="19"/>
      <c r="F81" s="19"/>
      <c r="G81" s="19"/>
      <c r="H81" s="19"/>
      <c r="I81" s="19"/>
      <c r="J81" s="19"/>
      <c r="K81" s="19"/>
      <c r="L81" s="19"/>
      <c r="O81" s="62"/>
      <c r="P81" s="19"/>
      <c r="Q81" s="19"/>
      <c r="R81" s="19"/>
      <c r="S81" s="19"/>
      <c r="T81" s="19"/>
      <c r="U81" s="19"/>
      <c r="V81" s="19"/>
      <c r="W81" s="19"/>
      <c r="X81" s="19"/>
      <c r="Y81" s="19"/>
    </row>
    <row r="82" spans="2:25" x14ac:dyDescent="0.25">
      <c r="B82" s="62"/>
      <c r="C82" s="19"/>
      <c r="D82" s="19"/>
      <c r="E82" s="19"/>
      <c r="F82" s="19"/>
      <c r="G82" s="19"/>
      <c r="H82" s="19"/>
      <c r="I82" s="19"/>
      <c r="J82" s="19"/>
      <c r="K82" s="19"/>
      <c r="L82" s="19"/>
      <c r="O82" s="62"/>
      <c r="P82" s="19"/>
      <c r="Q82" s="19"/>
      <c r="R82" s="19"/>
      <c r="S82" s="19"/>
      <c r="T82" s="19"/>
      <c r="U82" s="19"/>
      <c r="V82" s="19"/>
      <c r="W82" s="19"/>
      <c r="X82" s="19"/>
      <c r="Y82" s="19"/>
    </row>
    <row r="83" spans="2:25" x14ac:dyDescent="0.25">
      <c r="B83" s="62"/>
      <c r="C83" s="19"/>
      <c r="D83" s="19"/>
      <c r="E83" s="19"/>
      <c r="F83" s="19"/>
      <c r="G83" s="19"/>
      <c r="H83" s="19"/>
      <c r="I83" s="19"/>
      <c r="J83" s="19"/>
      <c r="K83" s="19"/>
      <c r="L83" s="19"/>
      <c r="O83" s="62"/>
      <c r="P83" s="19"/>
      <c r="Q83" s="19"/>
      <c r="R83" s="19"/>
      <c r="S83" s="19"/>
      <c r="T83" s="19"/>
      <c r="U83" s="19"/>
      <c r="V83" s="19"/>
      <c r="W83" s="19"/>
      <c r="X83" s="19"/>
      <c r="Y83" s="19"/>
    </row>
    <row r="84" spans="2:25" x14ac:dyDescent="0.25">
      <c r="B84" s="62"/>
      <c r="C84" s="19"/>
      <c r="D84" s="19"/>
      <c r="E84" s="19"/>
      <c r="F84" s="19"/>
      <c r="G84" s="19"/>
      <c r="H84" s="19"/>
      <c r="I84" s="19"/>
      <c r="J84" s="19"/>
      <c r="K84" s="19"/>
      <c r="L84" s="19"/>
      <c r="O84" s="62"/>
      <c r="P84" s="19"/>
      <c r="Q84" s="19"/>
      <c r="R84" s="19"/>
      <c r="S84" s="19"/>
      <c r="T84" s="19"/>
      <c r="U84" s="19"/>
      <c r="V84" s="19"/>
      <c r="W84" s="19"/>
      <c r="X84" s="19"/>
      <c r="Y84" s="19"/>
    </row>
    <row r="85" spans="2:25" x14ac:dyDescent="0.25">
      <c r="B85" s="62"/>
      <c r="C85" s="19"/>
      <c r="D85" s="19"/>
      <c r="E85" s="19"/>
      <c r="F85" s="19"/>
      <c r="G85" s="19"/>
      <c r="H85" s="19"/>
      <c r="I85" s="19"/>
      <c r="J85" s="19"/>
      <c r="K85" s="19"/>
      <c r="L85" s="19"/>
      <c r="O85" s="62"/>
      <c r="P85" s="19"/>
      <c r="Q85" s="19"/>
      <c r="R85" s="19"/>
      <c r="S85" s="19"/>
      <c r="T85" s="19"/>
      <c r="U85" s="19"/>
      <c r="V85" s="19"/>
      <c r="W85" s="19"/>
      <c r="X85" s="19"/>
      <c r="Y85" s="19"/>
    </row>
    <row r="86" spans="2:25" x14ac:dyDescent="0.25">
      <c r="B86" s="62"/>
      <c r="C86" s="19"/>
      <c r="D86" s="19"/>
      <c r="E86" s="19"/>
      <c r="F86" s="19"/>
      <c r="G86" s="19"/>
      <c r="H86" s="19"/>
      <c r="I86" s="19"/>
      <c r="J86" s="19"/>
      <c r="K86" s="19"/>
      <c r="L86" s="19"/>
      <c r="O86" s="62"/>
      <c r="P86" s="19"/>
      <c r="Q86" s="19"/>
      <c r="R86" s="19"/>
      <c r="S86" s="19"/>
      <c r="T86" s="19"/>
      <c r="U86" s="19"/>
      <c r="V86" s="19"/>
      <c r="W86" s="19"/>
      <c r="X86" s="19"/>
      <c r="Y86" s="19"/>
    </row>
    <row r="87" spans="2:25" x14ac:dyDescent="0.25">
      <c r="B87" s="62"/>
      <c r="C87" s="19"/>
      <c r="D87" s="19"/>
      <c r="E87" s="19"/>
      <c r="F87" s="19"/>
      <c r="G87" s="19"/>
      <c r="H87" s="19"/>
      <c r="I87" s="19"/>
      <c r="J87" s="19"/>
      <c r="K87" s="19"/>
      <c r="L87" s="19"/>
      <c r="O87" s="62"/>
      <c r="P87" s="19"/>
      <c r="Q87" s="19"/>
      <c r="R87" s="19"/>
      <c r="S87" s="19"/>
      <c r="T87" s="19"/>
      <c r="U87" s="19"/>
      <c r="V87" s="19"/>
      <c r="W87" s="19"/>
      <c r="X87" s="19"/>
      <c r="Y87" s="19"/>
    </row>
    <row r="88" spans="2:25" x14ac:dyDescent="0.25">
      <c r="B88" s="62"/>
      <c r="C88" s="19"/>
      <c r="D88" s="19"/>
      <c r="E88" s="19"/>
      <c r="F88" s="19"/>
      <c r="G88" s="19"/>
      <c r="H88" s="19"/>
      <c r="I88" s="19"/>
      <c r="J88" s="19"/>
      <c r="K88" s="19"/>
      <c r="L88" s="19"/>
      <c r="O88" s="62"/>
      <c r="P88" s="19"/>
      <c r="Q88" s="19"/>
      <c r="R88" s="19"/>
      <c r="S88" s="19"/>
      <c r="T88" s="19"/>
      <c r="U88" s="19"/>
      <c r="V88" s="19"/>
      <c r="W88" s="19"/>
      <c r="X88" s="19"/>
      <c r="Y88" s="19"/>
    </row>
    <row r="89" spans="2:25" x14ac:dyDescent="0.25">
      <c r="B89" s="62"/>
      <c r="C89" s="19"/>
      <c r="D89" s="19"/>
      <c r="E89" s="19"/>
      <c r="F89" s="19"/>
      <c r="G89" s="19"/>
      <c r="H89" s="19"/>
      <c r="I89" s="19"/>
      <c r="J89" s="19"/>
      <c r="K89" s="19"/>
      <c r="L89" s="19"/>
      <c r="O89" s="62"/>
      <c r="P89" s="19"/>
      <c r="Q89" s="19"/>
      <c r="R89" s="19"/>
      <c r="S89" s="19"/>
      <c r="T89" s="19"/>
      <c r="U89" s="19"/>
      <c r="V89" s="19"/>
      <c r="W89" s="19"/>
      <c r="X89" s="19"/>
      <c r="Y89" s="19"/>
    </row>
    <row r="90" spans="2:25" x14ac:dyDescent="0.25">
      <c r="B90" s="62"/>
      <c r="C90" s="19"/>
      <c r="D90" s="19"/>
      <c r="E90" s="19"/>
      <c r="F90" s="19"/>
      <c r="G90" s="19"/>
      <c r="H90" s="19"/>
      <c r="I90" s="19"/>
      <c r="J90" s="19"/>
      <c r="K90" s="19"/>
      <c r="L90" s="19"/>
      <c r="O90" s="62"/>
      <c r="P90" s="19"/>
      <c r="Q90" s="19"/>
      <c r="R90" s="19"/>
      <c r="S90" s="19"/>
      <c r="T90" s="19"/>
      <c r="U90" s="19"/>
      <c r="V90" s="19"/>
      <c r="W90" s="19"/>
      <c r="X90" s="19"/>
      <c r="Y90" s="19"/>
    </row>
    <row r="91" spans="2:25" x14ac:dyDescent="0.25">
      <c r="B91" s="62"/>
      <c r="C91" s="19"/>
      <c r="D91" s="19"/>
      <c r="E91" s="19"/>
      <c r="F91" s="19"/>
      <c r="G91" s="19"/>
      <c r="H91" s="19"/>
      <c r="I91" s="19"/>
      <c r="J91" s="19"/>
      <c r="K91" s="19"/>
      <c r="L91" s="19"/>
      <c r="O91" s="62"/>
      <c r="P91" s="19"/>
      <c r="Q91" s="19"/>
      <c r="R91" s="19"/>
      <c r="S91" s="19"/>
      <c r="T91" s="19"/>
      <c r="U91" s="19"/>
      <c r="V91" s="19"/>
      <c r="W91" s="19"/>
      <c r="X91" s="19"/>
      <c r="Y91" s="19"/>
    </row>
    <row r="93" spans="2:25" ht="23.25" x14ac:dyDescent="0.35">
      <c r="B93" s="10" t="s">
        <v>244</v>
      </c>
    </row>
    <row r="94" spans="2:25" ht="18.75" x14ac:dyDescent="0.3">
      <c r="B94" s="242" t="s">
        <v>141</v>
      </c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O94" s="183" t="s">
        <v>137</v>
      </c>
      <c r="P94" s="183"/>
      <c r="Q94" s="183"/>
      <c r="R94" s="183"/>
      <c r="S94" s="183"/>
      <c r="T94" s="183"/>
      <c r="U94" s="183"/>
      <c r="V94" s="183"/>
      <c r="W94" s="183"/>
      <c r="X94" s="183"/>
      <c r="Y94" s="183"/>
    </row>
    <row r="95" spans="2:25" x14ac:dyDescent="0.25">
      <c r="B95" s="211" t="s">
        <v>58</v>
      </c>
      <c r="C95" s="201" t="s">
        <v>2</v>
      </c>
      <c r="D95" s="201"/>
      <c r="E95" s="201" t="s">
        <v>3</v>
      </c>
      <c r="F95" s="201"/>
      <c r="G95" s="201" t="s">
        <v>4</v>
      </c>
      <c r="H95" s="201"/>
      <c r="I95" s="201" t="s">
        <v>5</v>
      </c>
      <c r="J95" s="201"/>
      <c r="K95" s="201" t="s">
        <v>264</v>
      </c>
      <c r="L95" s="201"/>
      <c r="O95" s="211" t="s">
        <v>58</v>
      </c>
      <c r="P95" s="201">
        <v>2014</v>
      </c>
      <c r="Q95" s="201"/>
      <c r="R95" s="201">
        <v>2015</v>
      </c>
      <c r="S95" s="201"/>
      <c r="T95" s="204">
        <v>2016</v>
      </c>
      <c r="U95" s="205"/>
      <c r="V95" s="201">
        <v>2017</v>
      </c>
      <c r="W95" s="201"/>
      <c r="X95" s="201" t="s">
        <v>257</v>
      </c>
      <c r="Y95" s="201"/>
    </row>
    <row r="96" spans="2:25" x14ac:dyDescent="0.25">
      <c r="B96" s="212"/>
      <c r="C96" s="40" t="s">
        <v>0</v>
      </c>
      <c r="D96" s="40" t="s">
        <v>154</v>
      </c>
      <c r="E96" s="40" t="s">
        <v>0</v>
      </c>
      <c r="F96" s="40" t="s">
        <v>154</v>
      </c>
      <c r="G96" s="40" t="s">
        <v>0</v>
      </c>
      <c r="H96" s="40" t="s">
        <v>154</v>
      </c>
      <c r="I96" s="40" t="s">
        <v>0</v>
      </c>
      <c r="J96" s="40" t="s">
        <v>154</v>
      </c>
      <c r="K96" s="40" t="s">
        <v>0</v>
      </c>
      <c r="L96" s="40" t="s">
        <v>154</v>
      </c>
      <c r="O96" s="212"/>
      <c r="P96" s="40" t="s">
        <v>0</v>
      </c>
      <c r="Q96" s="40" t="s">
        <v>154</v>
      </c>
      <c r="R96" s="40" t="s">
        <v>0</v>
      </c>
      <c r="S96" s="40" t="s">
        <v>154</v>
      </c>
      <c r="T96" s="40" t="s">
        <v>0</v>
      </c>
      <c r="U96" s="40" t="s">
        <v>154</v>
      </c>
      <c r="V96" s="40" t="s">
        <v>0</v>
      </c>
      <c r="W96" s="40" t="s">
        <v>154</v>
      </c>
      <c r="X96" s="40" t="s">
        <v>0</v>
      </c>
      <c r="Y96" s="40" t="s">
        <v>154</v>
      </c>
    </row>
    <row r="97" spans="2:25" x14ac:dyDescent="0.25">
      <c r="B97" s="27" t="s">
        <v>261</v>
      </c>
      <c r="C97" s="82"/>
      <c r="D97" s="82"/>
      <c r="E97" s="82"/>
      <c r="F97" s="82"/>
      <c r="G97" s="82"/>
      <c r="H97" s="82"/>
      <c r="I97" s="82"/>
      <c r="J97" s="82"/>
      <c r="K97" s="82">
        <v>1</v>
      </c>
      <c r="L97" s="82">
        <v>600</v>
      </c>
      <c r="O97" s="41" t="s">
        <v>140</v>
      </c>
      <c r="P97" s="7">
        <v>112923</v>
      </c>
      <c r="Q97" s="7">
        <v>921244.65000000014</v>
      </c>
      <c r="R97" s="7">
        <v>115519</v>
      </c>
      <c r="S97" s="7">
        <v>889618.06</v>
      </c>
      <c r="T97" s="7">
        <v>112488</v>
      </c>
      <c r="U97" s="7">
        <v>793607.23999999987</v>
      </c>
      <c r="V97" s="7">
        <v>86910</v>
      </c>
      <c r="W97" s="7">
        <v>618368.7300000001</v>
      </c>
      <c r="X97" s="7">
        <v>23232</v>
      </c>
      <c r="Y97" s="7">
        <v>163212.35999999999</v>
      </c>
    </row>
    <row r="98" spans="2:25" x14ac:dyDescent="0.25">
      <c r="B98" s="27" t="s">
        <v>174</v>
      </c>
      <c r="C98" s="82"/>
      <c r="D98" s="82"/>
      <c r="E98" s="82"/>
      <c r="F98" s="82"/>
      <c r="G98" s="82"/>
      <c r="H98" s="82"/>
      <c r="I98" s="82">
        <v>17</v>
      </c>
      <c r="J98" s="82">
        <v>1569</v>
      </c>
      <c r="K98" s="82">
        <v>1</v>
      </c>
      <c r="L98" s="82">
        <v>206</v>
      </c>
      <c r="O98" s="41" t="s">
        <v>142</v>
      </c>
      <c r="P98" s="7">
        <v>1296</v>
      </c>
      <c r="Q98" s="7">
        <v>14825.68</v>
      </c>
      <c r="R98" s="7">
        <v>5560</v>
      </c>
      <c r="S98" s="7">
        <v>55909.2</v>
      </c>
      <c r="T98" s="7">
        <v>5016</v>
      </c>
      <c r="U98" s="7">
        <v>45553.29</v>
      </c>
      <c r="V98" s="7">
        <v>7254</v>
      </c>
      <c r="W98" s="7">
        <v>65528.9</v>
      </c>
      <c r="X98" s="7">
        <v>4640</v>
      </c>
      <c r="Y98" s="7">
        <v>53683.44</v>
      </c>
    </row>
    <row r="99" spans="2:25" x14ac:dyDescent="0.25">
      <c r="B99" s="27" t="s">
        <v>262</v>
      </c>
      <c r="C99" s="82">
        <v>75</v>
      </c>
      <c r="D99" s="82">
        <v>6340</v>
      </c>
      <c r="E99" s="82"/>
      <c r="F99" s="82"/>
      <c r="G99" s="82"/>
      <c r="H99" s="82"/>
      <c r="I99" s="82"/>
      <c r="J99" s="82"/>
      <c r="K99" s="82"/>
      <c r="L99" s="82"/>
      <c r="O99" s="41" t="s">
        <v>262</v>
      </c>
      <c r="P99" s="7">
        <v>843</v>
      </c>
      <c r="Q99" s="7">
        <v>15197</v>
      </c>
      <c r="R99" s="7">
        <v>1385</v>
      </c>
      <c r="S99" s="7">
        <v>13136</v>
      </c>
      <c r="T99" s="7">
        <v>70</v>
      </c>
      <c r="U99" s="7">
        <v>350</v>
      </c>
      <c r="V99" s="7"/>
      <c r="W99" s="7"/>
      <c r="X99" s="7">
        <v>377</v>
      </c>
      <c r="Y99" s="7">
        <v>8285.2999999999993</v>
      </c>
    </row>
    <row r="100" spans="2:25" x14ac:dyDescent="0.25">
      <c r="B100" s="180" t="s">
        <v>16</v>
      </c>
      <c r="C100" s="7">
        <v>181</v>
      </c>
      <c r="D100" s="7">
        <v>158783.82999999999</v>
      </c>
      <c r="E100" s="7">
        <v>10</v>
      </c>
      <c r="F100" s="7">
        <v>60189.06</v>
      </c>
      <c r="G100" s="7">
        <v>59</v>
      </c>
      <c r="H100" s="7">
        <v>29206.550000000003</v>
      </c>
      <c r="I100" s="7">
        <v>11</v>
      </c>
      <c r="J100" s="7">
        <v>7943.15</v>
      </c>
      <c r="K100" s="7">
        <v>0</v>
      </c>
      <c r="L100" s="7">
        <v>0</v>
      </c>
      <c r="O100" s="41" t="s">
        <v>16</v>
      </c>
      <c r="P100" s="7">
        <v>17029</v>
      </c>
      <c r="Q100" s="7">
        <v>151515.75999999998</v>
      </c>
      <c r="R100" s="7">
        <v>18152</v>
      </c>
      <c r="S100" s="7">
        <v>107656.28000000001</v>
      </c>
      <c r="T100" s="7">
        <v>10129</v>
      </c>
      <c r="U100" s="7">
        <v>65914.159999999989</v>
      </c>
      <c r="V100" s="7">
        <v>17641</v>
      </c>
      <c r="W100" s="7">
        <v>136853.79999999999</v>
      </c>
      <c r="X100" s="7">
        <v>12</v>
      </c>
      <c r="Y100" s="7">
        <v>2065.6</v>
      </c>
    </row>
    <row r="101" spans="2:25" x14ac:dyDescent="0.25">
      <c r="B101" s="124" t="s">
        <v>28</v>
      </c>
      <c r="C101" s="5">
        <f>SUM(C97:C100)</f>
        <v>256</v>
      </c>
      <c r="D101" s="5">
        <f t="shared" ref="D101:J101" si="5">SUM(D97:D100)</f>
        <v>165123.82999999999</v>
      </c>
      <c r="E101" s="5">
        <f t="shared" si="5"/>
        <v>10</v>
      </c>
      <c r="F101" s="5">
        <f t="shared" si="5"/>
        <v>60189.06</v>
      </c>
      <c r="G101" s="5">
        <f t="shared" si="5"/>
        <v>59</v>
      </c>
      <c r="H101" s="5">
        <f t="shared" si="5"/>
        <v>29206.550000000003</v>
      </c>
      <c r="I101" s="5">
        <f t="shared" si="5"/>
        <v>28</v>
      </c>
      <c r="J101" s="5">
        <f t="shared" si="5"/>
        <v>9512.15</v>
      </c>
      <c r="K101" s="5">
        <f>SUM(K97:K100)</f>
        <v>2</v>
      </c>
      <c r="L101" s="5">
        <f>SUM(L97:L100)</f>
        <v>806</v>
      </c>
      <c r="O101" s="42" t="s">
        <v>28</v>
      </c>
      <c r="P101" s="5">
        <f>SUM(P97:P100)</f>
        <v>132091</v>
      </c>
      <c r="Q101" s="5">
        <f t="shared" ref="Q101:Y101" si="6">SUM(Q97:Q100)</f>
        <v>1102783.0900000001</v>
      </c>
      <c r="R101" s="5">
        <f t="shared" si="6"/>
        <v>140616</v>
      </c>
      <c r="S101" s="5">
        <f t="shared" si="6"/>
        <v>1066319.54</v>
      </c>
      <c r="T101" s="5">
        <f t="shared" si="6"/>
        <v>127703</v>
      </c>
      <c r="U101" s="5">
        <f t="shared" si="6"/>
        <v>905424.69</v>
      </c>
      <c r="V101" s="5">
        <f t="shared" si="6"/>
        <v>111805</v>
      </c>
      <c r="W101" s="5">
        <f t="shared" si="6"/>
        <v>820751.43000000017</v>
      </c>
      <c r="X101" s="5">
        <f t="shared" si="6"/>
        <v>28261</v>
      </c>
      <c r="Y101" s="5">
        <f t="shared" si="6"/>
        <v>227246.69999999998</v>
      </c>
    </row>
    <row r="103" spans="2:25" x14ac:dyDescent="0.25">
      <c r="C103" s="40">
        <v>2014</v>
      </c>
      <c r="D103" s="40">
        <v>2015</v>
      </c>
      <c r="E103" s="40">
        <v>2016</v>
      </c>
      <c r="F103" s="40">
        <v>2017</v>
      </c>
      <c r="G103" s="40" t="s">
        <v>263</v>
      </c>
    </row>
    <row r="104" spans="2:25" x14ac:dyDescent="0.25">
      <c r="B104" s="76" t="str">
        <f t="shared" ref="B104:C107" si="7">+B97</f>
        <v>COLCUR LTDA</v>
      </c>
      <c r="C104" s="7">
        <f t="shared" si="7"/>
        <v>0</v>
      </c>
      <c r="D104" s="7">
        <f>+E97</f>
        <v>0</v>
      </c>
      <c r="E104" s="7">
        <f>+G97</f>
        <v>0</v>
      </c>
      <c r="F104" s="7">
        <f>+I97</f>
        <v>0</v>
      </c>
      <c r="G104" s="7">
        <f>+K97</f>
        <v>1</v>
      </c>
      <c r="P104" s="40">
        <v>2014</v>
      </c>
      <c r="Q104" s="40">
        <v>2015</v>
      </c>
      <c r="R104" s="40">
        <v>2016</v>
      </c>
      <c r="S104" s="40">
        <v>2017</v>
      </c>
      <c r="T104" s="40" t="s">
        <v>257</v>
      </c>
    </row>
    <row r="105" spans="2:25" x14ac:dyDescent="0.25">
      <c r="B105" s="165" t="str">
        <f t="shared" si="7"/>
        <v>CHALLENGER S A S</v>
      </c>
      <c r="C105" s="7">
        <f t="shared" si="7"/>
        <v>0</v>
      </c>
      <c r="D105" s="7">
        <f>+E98</f>
        <v>0</v>
      </c>
      <c r="E105" s="7">
        <f>+G98</f>
        <v>0</v>
      </c>
      <c r="F105" s="7">
        <f>+I98</f>
        <v>17</v>
      </c>
      <c r="G105" s="7">
        <f>+K98</f>
        <v>1</v>
      </c>
      <c r="O105" s="41" t="str">
        <f t="shared" ref="O105:P108" si="8">+O97</f>
        <v>BOCCHERINI S A</v>
      </c>
      <c r="P105" s="7">
        <f t="shared" si="8"/>
        <v>112923</v>
      </c>
      <c r="Q105" s="7">
        <f>+R97</f>
        <v>115519</v>
      </c>
      <c r="R105" s="7">
        <f>+T97</f>
        <v>112488</v>
      </c>
      <c r="S105" s="7">
        <f>+V97</f>
        <v>86910</v>
      </c>
      <c r="T105" s="7">
        <f>+X97</f>
        <v>23232</v>
      </c>
    </row>
    <row r="106" spans="2:25" x14ac:dyDescent="0.25">
      <c r="B106" s="165" t="str">
        <f t="shared" si="7"/>
        <v>AQUA TRADING S.A.S</v>
      </c>
      <c r="C106" s="7">
        <f t="shared" si="7"/>
        <v>75</v>
      </c>
      <c r="D106" s="7">
        <f>+E99</f>
        <v>0</v>
      </c>
      <c r="E106" s="7">
        <f>+G99</f>
        <v>0</v>
      </c>
      <c r="F106" s="7">
        <f>+I99</f>
        <v>0</v>
      </c>
      <c r="G106" s="7">
        <f>+K99</f>
        <v>0</v>
      </c>
      <c r="O106" s="166" t="str">
        <f t="shared" si="8"/>
        <v>INDUSTRIAS KONTIKI LTDA</v>
      </c>
      <c r="P106" s="7">
        <f t="shared" si="8"/>
        <v>1296</v>
      </c>
      <c r="Q106" s="7">
        <f>+R98</f>
        <v>5560</v>
      </c>
      <c r="R106" s="7">
        <f>+T98</f>
        <v>5016</v>
      </c>
      <c r="S106" s="7">
        <f>+V98</f>
        <v>7254</v>
      </c>
      <c r="T106" s="7">
        <f>+X98</f>
        <v>4640</v>
      </c>
    </row>
    <row r="107" spans="2:25" x14ac:dyDescent="0.25">
      <c r="B107" s="165" t="str">
        <f t="shared" si="7"/>
        <v>OTROS</v>
      </c>
      <c r="C107" s="7">
        <f t="shared" si="7"/>
        <v>181</v>
      </c>
      <c r="D107" s="7">
        <f>+E100</f>
        <v>10</v>
      </c>
      <c r="E107" s="7">
        <f>+G100</f>
        <v>59</v>
      </c>
      <c r="F107" s="7">
        <f>+I100</f>
        <v>11</v>
      </c>
      <c r="G107" s="7">
        <f>+K100</f>
        <v>0</v>
      </c>
      <c r="O107" s="166" t="str">
        <f t="shared" si="8"/>
        <v>AQUA TRADING S.A.S</v>
      </c>
      <c r="P107" s="7">
        <f t="shared" si="8"/>
        <v>843</v>
      </c>
      <c r="Q107" s="7">
        <f>+R99</f>
        <v>1385</v>
      </c>
      <c r="R107" s="7">
        <f>+T99</f>
        <v>70</v>
      </c>
      <c r="S107" s="7">
        <f>+V99</f>
        <v>0</v>
      </c>
      <c r="T107" s="7">
        <f>+X99</f>
        <v>377</v>
      </c>
    </row>
    <row r="108" spans="2:25" x14ac:dyDescent="0.25">
      <c r="O108" s="166" t="str">
        <f t="shared" si="8"/>
        <v>OTROS</v>
      </c>
      <c r="P108" s="7">
        <f t="shared" si="8"/>
        <v>17029</v>
      </c>
      <c r="Q108" s="7">
        <f>+R100</f>
        <v>18152</v>
      </c>
      <c r="R108" s="7">
        <f>+T100</f>
        <v>10129</v>
      </c>
      <c r="S108" s="7">
        <f>+V100</f>
        <v>17641</v>
      </c>
      <c r="T108" s="7">
        <f>+X100</f>
        <v>12</v>
      </c>
    </row>
    <row r="119" spans="2:20" x14ac:dyDescent="0.25">
      <c r="P119" s="40">
        <v>2014</v>
      </c>
      <c r="Q119" s="40">
        <v>2015</v>
      </c>
      <c r="R119" s="40">
        <v>2016</v>
      </c>
      <c r="S119" s="40">
        <v>2017</v>
      </c>
      <c r="T119" s="40" t="s">
        <v>257</v>
      </c>
    </row>
    <row r="120" spans="2:20" x14ac:dyDescent="0.25">
      <c r="O120" s="41" t="str">
        <f>+O97</f>
        <v>BOCCHERINI S A</v>
      </c>
      <c r="P120" s="7">
        <f>+Q97</f>
        <v>921244.65000000014</v>
      </c>
      <c r="Q120" s="7">
        <f>+S97</f>
        <v>889618.06</v>
      </c>
      <c r="R120" s="7">
        <f>+U97</f>
        <v>793607.23999999987</v>
      </c>
      <c r="S120" s="7">
        <f>+W97</f>
        <v>618368.7300000001</v>
      </c>
      <c r="T120" s="7">
        <f>+Y97</f>
        <v>163212.35999999999</v>
      </c>
    </row>
    <row r="121" spans="2:20" x14ac:dyDescent="0.25">
      <c r="O121" s="166" t="str">
        <f>+O98</f>
        <v>INDUSTRIAS KONTIKI LTDA</v>
      </c>
      <c r="P121" s="7">
        <f>+Q98</f>
        <v>14825.68</v>
      </c>
      <c r="Q121" s="7">
        <f>+S98</f>
        <v>55909.2</v>
      </c>
      <c r="R121" s="7">
        <f>+U98</f>
        <v>45553.29</v>
      </c>
      <c r="S121" s="7">
        <f>+W98</f>
        <v>65528.9</v>
      </c>
      <c r="T121" s="7">
        <f>+Y98</f>
        <v>53683.44</v>
      </c>
    </row>
    <row r="122" spans="2:20" x14ac:dyDescent="0.25">
      <c r="O122" s="166" t="str">
        <f>+O99</f>
        <v>AQUA TRADING S.A.S</v>
      </c>
      <c r="P122" s="7">
        <f>+Q99</f>
        <v>15197</v>
      </c>
      <c r="Q122" s="7">
        <f>+S99</f>
        <v>13136</v>
      </c>
      <c r="R122" s="7">
        <f>+U99</f>
        <v>350</v>
      </c>
      <c r="S122" s="7">
        <f>+W99</f>
        <v>0</v>
      </c>
      <c r="T122" s="7">
        <f>+Y99</f>
        <v>8285.2999999999993</v>
      </c>
    </row>
    <row r="123" spans="2:20" x14ac:dyDescent="0.25">
      <c r="C123" s="40">
        <v>2014</v>
      </c>
      <c r="D123" s="40">
        <v>2015</v>
      </c>
      <c r="E123" s="40">
        <v>2016</v>
      </c>
      <c r="F123" s="40">
        <v>2017</v>
      </c>
      <c r="G123" s="40" t="s">
        <v>263</v>
      </c>
      <c r="O123" s="166" t="str">
        <f>+O100</f>
        <v>OTROS</v>
      </c>
      <c r="P123" s="7">
        <f>+Q100</f>
        <v>151515.75999999998</v>
      </c>
      <c r="Q123" s="7">
        <f>+S100</f>
        <v>107656.28000000001</v>
      </c>
      <c r="R123" s="7">
        <f>+U100</f>
        <v>65914.159999999989</v>
      </c>
      <c r="S123" s="7">
        <f>+W100</f>
        <v>136853.79999999999</v>
      </c>
      <c r="T123" s="7">
        <f>+Y100</f>
        <v>2065.6</v>
      </c>
    </row>
    <row r="124" spans="2:20" x14ac:dyDescent="0.25">
      <c r="B124" s="41" t="str">
        <f>+B97</f>
        <v>COLCUR LTDA</v>
      </c>
      <c r="C124" s="7">
        <f>+D97</f>
        <v>0</v>
      </c>
      <c r="D124" s="7">
        <f>+F97</f>
        <v>0</v>
      </c>
      <c r="E124" s="7">
        <f>+H97</f>
        <v>0</v>
      </c>
      <c r="F124" s="7">
        <f>+J97</f>
        <v>0</v>
      </c>
      <c r="G124" s="7">
        <f>+L97</f>
        <v>600</v>
      </c>
    </row>
    <row r="125" spans="2:20" x14ac:dyDescent="0.25">
      <c r="B125" s="165" t="str">
        <f>+B98</f>
        <v>CHALLENGER S A S</v>
      </c>
      <c r="C125" s="7">
        <f>+D98</f>
        <v>0</v>
      </c>
      <c r="D125" s="7">
        <f>+F98</f>
        <v>0</v>
      </c>
      <c r="E125" s="7">
        <f>+H98</f>
        <v>0</v>
      </c>
      <c r="F125" s="7">
        <f>+J98</f>
        <v>1569</v>
      </c>
      <c r="G125" s="7">
        <f>+L98</f>
        <v>206</v>
      </c>
    </row>
    <row r="126" spans="2:20" x14ac:dyDescent="0.25">
      <c r="B126" s="165" t="str">
        <f>+B99</f>
        <v>AQUA TRADING S.A.S</v>
      </c>
      <c r="C126" s="7">
        <f>+D99</f>
        <v>6340</v>
      </c>
      <c r="D126" s="7">
        <f>+F99</f>
        <v>0</v>
      </c>
      <c r="E126" s="7">
        <f>+H99</f>
        <v>0</v>
      </c>
      <c r="F126" s="7">
        <f>+J99</f>
        <v>0</v>
      </c>
      <c r="G126" s="7">
        <f>+L99</f>
        <v>0</v>
      </c>
    </row>
    <row r="127" spans="2:20" x14ac:dyDescent="0.25">
      <c r="B127" s="165" t="str">
        <f>+B100</f>
        <v>OTROS</v>
      </c>
      <c r="C127" s="7">
        <f>+D100</f>
        <v>158783.82999999999</v>
      </c>
      <c r="D127" s="7">
        <f>+F100</f>
        <v>60189.06</v>
      </c>
      <c r="E127" s="7">
        <f>+H100</f>
        <v>29206.550000000003</v>
      </c>
      <c r="F127" s="7">
        <f>+J100</f>
        <v>7943.15</v>
      </c>
      <c r="G127" s="7">
        <f>+L100</f>
        <v>0</v>
      </c>
    </row>
  </sheetData>
  <mergeCells count="39">
    <mergeCell ref="V54:W54"/>
    <mergeCell ref="X54:Y54"/>
    <mergeCell ref="B94:L94"/>
    <mergeCell ref="B53:L53"/>
    <mergeCell ref="O53:Y53"/>
    <mergeCell ref="B54:B55"/>
    <mergeCell ref="C54:D54"/>
    <mergeCell ref="E54:F54"/>
    <mergeCell ref="G54:H54"/>
    <mergeCell ref="I54:J54"/>
    <mergeCell ref="K54:L54"/>
    <mergeCell ref="O54:O55"/>
    <mergeCell ref="P54:Q54"/>
    <mergeCell ref="R54:S54"/>
    <mergeCell ref="T54:U54"/>
    <mergeCell ref="V95:W95"/>
    <mergeCell ref="X95:Y95"/>
    <mergeCell ref="B95:B96"/>
    <mergeCell ref="C95:D95"/>
    <mergeCell ref="E95:F95"/>
    <mergeCell ref="G95:H95"/>
    <mergeCell ref="I95:J95"/>
    <mergeCell ref="K95:L95"/>
    <mergeCell ref="O95:O96"/>
    <mergeCell ref="P95:Q95"/>
    <mergeCell ref="R95:S95"/>
    <mergeCell ref="T95:U95"/>
    <mergeCell ref="O12:Z12"/>
    <mergeCell ref="K13:L13"/>
    <mergeCell ref="I13:J13"/>
    <mergeCell ref="G13:H13"/>
    <mergeCell ref="E13:F13"/>
    <mergeCell ref="A12:L12"/>
    <mergeCell ref="C13:D13"/>
    <mergeCell ref="Q13:R13"/>
    <mergeCell ref="S13:T13"/>
    <mergeCell ref="U13:V13"/>
    <mergeCell ref="W13:X13"/>
    <mergeCell ref="Y13:Z1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IM Refrigeracion Domestica </vt:lpstr>
      <vt:lpstr>EX Refrigeracion Domestica</vt:lpstr>
      <vt:lpstr>IM Lavadoras </vt:lpstr>
      <vt:lpstr>EX Lavadoras</vt:lpstr>
      <vt:lpstr>IM Cocción</vt:lpstr>
      <vt:lpstr>EX Cocción</vt:lpstr>
      <vt:lpstr>IM Calentadores </vt:lpstr>
      <vt:lpstr>EX Calentadores </vt:lpstr>
      <vt:lpstr>IM Ventiladores y Licuadoras</vt:lpstr>
      <vt:lpstr>IM tv</vt:lpstr>
      <vt:lpstr>IM Aires</vt:lpstr>
      <vt:lpstr>IM Pilas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Valle Voza</dc:creator>
  <cp:lastModifiedBy>Gustavo Alberto Celis Jiménez</cp:lastModifiedBy>
  <cp:lastPrinted>2017-05-24T17:45:15Z</cp:lastPrinted>
  <dcterms:created xsi:type="dcterms:W3CDTF">2016-07-01T16:34:44Z</dcterms:created>
  <dcterms:modified xsi:type="dcterms:W3CDTF">2018-06-26T16:48:08Z</dcterms:modified>
</cp:coreProperties>
</file>